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02_Verwerking\Maatwerk\Aanvullende coronauitvraag Q2\Rapportage\Definitief\"/>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8" r:id="rId5"/>
    <sheet name="Tabel 2" sheetId="10" r:id="rId6"/>
    <sheet name="Tabel 3" sheetId="12" r:id="rId7"/>
    <sheet name="Tabel 4" sheetId="13" r:id="rId8"/>
    <sheet name="Tabel 5" sheetId="15" r:id="rId9"/>
    <sheet name="Tabel 6" sheetId="16" r:id="rId10"/>
  </sheets>
  <definedNames>
    <definedName name="_xlnm.Print_Area" localSheetId="3">Bronbestanden!$A$1:$B$22</definedName>
    <definedName name="_xlnm.Print_Area" localSheetId="1">Inhoud!$A$1:$H$32</definedName>
    <definedName name="_xlnm.Print_Area" localSheetId="4">'Tabel 1'!$A$1:$I$32</definedName>
    <definedName name="_xlnm.Print_Area" localSheetId="5">'Tabel 2'!$A$1:$AB$81</definedName>
    <definedName name="_xlnm.Print_Area" localSheetId="6">'Tabel 3'!$A$1:$AB$81</definedName>
    <definedName name="_xlnm.Print_Area" localSheetId="7">'Tabel 4'!$A$1:$AB$81</definedName>
    <definedName name="_xlnm.Print_Area" localSheetId="8">'Tabel 5'!$A$1:$AB$81</definedName>
    <definedName name="_xlnm.Print_Area" localSheetId="9">'Tabel 6'!$A$1:$I$55</definedName>
    <definedName name="_xlnm.Print_Area" localSheetId="2">Toelichting!$A$1:$A$73</definedName>
    <definedName name="_xlnm.Print_Area" localSheetId="0">Voorblad!$A$1:$N$31</definedName>
    <definedName name="_xlnm.Print_Titles" localSheetId="4">'Tabel 1'!$A:$A</definedName>
    <definedName name="_xlnm.Print_Titles" localSheetId="5">'Tabel 2'!$A:$A</definedName>
    <definedName name="_xlnm.Print_Titles" localSheetId="6">'Tabel 3'!$A:$A</definedName>
    <definedName name="_xlnm.Print_Titles" localSheetId="7">'Tabel 4'!$A:$A</definedName>
    <definedName name="Eerstegetal" localSheetId="5">#REF!</definedName>
    <definedName name="Eerstegetal" localSheetId="6">#REF!</definedName>
    <definedName name="Eerstegetal" localSheetId="7">#REF!</definedName>
    <definedName name="Eerstegetal">#REF!</definedName>
    <definedName name="Eerstegetal2" localSheetId="5">#REF!</definedName>
    <definedName name="Eerstegetal2" localSheetId="6">#REF!</definedName>
    <definedName name="Eerstegetal2" localSheetId="7">#REF!</definedName>
    <definedName name="Eerstegetal2">#REF!</definedName>
    <definedName name="Namen" localSheetId="5">#REF!</definedName>
    <definedName name="Namen" localSheetId="6">#REF!</definedName>
    <definedName name="Namen" localSheetId="7">#REF!</definedName>
    <definedName name="Namen">#REF!</definedName>
    <definedName name="Z_ED90FA0F_A39E_42DD_ADD4_5A3CD3908E99_.wvu.PrintArea" localSheetId="1" hidden="1">Inhoud!$A$1:$D$30</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I11" i="16" l="1"/>
  <c r="H11" i="16"/>
  <c r="G11" i="16"/>
  <c r="F11" i="16"/>
  <c r="E11" i="16"/>
  <c r="D11" i="16"/>
  <c r="B11" i="16"/>
  <c r="B39" i="16" l="1"/>
  <c r="D53" i="16" l="1"/>
  <c r="B11" i="8" l="1"/>
  <c r="B32" i="16"/>
  <c r="B15" i="16"/>
  <c r="Z41" i="13" l="1"/>
  <c r="R41" i="13"/>
  <c r="J41" i="13"/>
  <c r="B41" i="13"/>
  <c r="V41" i="13"/>
  <c r="N41" i="13"/>
  <c r="F41" i="13"/>
  <c r="Z41" i="12"/>
  <c r="R41" i="12"/>
  <c r="J41" i="12"/>
  <c r="B41" i="12"/>
  <c r="V41" i="12"/>
  <c r="N41" i="12"/>
  <c r="F41" i="12"/>
  <c r="Z41" i="10"/>
  <c r="R41" i="10"/>
  <c r="J41" i="10"/>
  <c r="B41" i="10"/>
  <c r="V41" i="10"/>
  <c r="N41" i="10"/>
  <c r="F41" i="10"/>
  <c r="V41" i="15"/>
  <c r="N41" i="15"/>
  <c r="F41" i="15"/>
  <c r="Z41" i="15"/>
  <c r="R41" i="15"/>
  <c r="J41" i="15"/>
  <c r="B41" i="15"/>
  <c r="V67" i="12"/>
  <c r="N67" i="12"/>
  <c r="F67" i="12"/>
  <c r="Z67" i="12"/>
  <c r="R67" i="12"/>
  <c r="J67" i="12"/>
  <c r="B67" i="12"/>
  <c r="B51" i="16"/>
  <c r="B46" i="16"/>
  <c r="B50" i="16"/>
  <c r="B49" i="16"/>
  <c r="B45" i="16"/>
  <c r="B44" i="16"/>
  <c r="B36" i="16" l="1"/>
  <c r="B38" i="16"/>
  <c r="B35" i="16"/>
  <c r="B37" i="16"/>
  <c r="B24" i="16"/>
  <c r="B20" i="16" l="1"/>
  <c r="E29" i="8"/>
  <c r="F29" i="8"/>
  <c r="G29" i="8"/>
  <c r="H29" i="8"/>
  <c r="I29" i="8"/>
  <c r="D29" i="8"/>
  <c r="E16" i="8"/>
  <c r="F16" i="8"/>
  <c r="G16" i="8"/>
  <c r="H16" i="8"/>
  <c r="B18" i="8"/>
  <c r="B29" i="8" s="1"/>
  <c r="I9" i="16"/>
  <c r="B9" i="16" s="1"/>
  <c r="B31" i="16" l="1"/>
  <c r="B27" i="16"/>
  <c r="B21" i="16"/>
  <c r="B22" i="16"/>
  <c r="B23" i="16"/>
  <c r="B17" i="16"/>
  <c r="B29" i="16" l="1"/>
  <c r="B30" i="16"/>
  <c r="B28" i="16"/>
  <c r="G53" i="16"/>
  <c r="H53" i="16"/>
  <c r="F53" i="16"/>
  <c r="E53" i="16"/>
  <c r="I53" i="16"/>
  <c r="B14" i="16"/>
  <c r="B16" i="16"/>
  <c r="B53" i="16" l="1"/>
  <c r="D24" i="8"/>
  <c r="H25" i="8"/>
  <c r="G25" i="8"/>
  <c r="F25" i="8"/>
  <c r="E25" i="8"/>
  <c r="D25" i="8"/>
  <c r="H24" i="8"/>
  <c r="G24" i="8"/>
  <c r="F24" i="8"/>
  <c r="E24" i="8"/>
  <c r="E22" i="8"/>
  <c r="F22" i="8"/>
  <c r="G22" i="8"/>
  <c r="H22" i="8"/>
  <c r="E27" i="8"/>
  <c r="F27" i="8"/>
  <c r="G27" i="8"/>
  <c r="H27" i="8"/>
  <c r="B14" i="8"/>
  <c r="B13" i="8"/>
  <c r="I9" i="8"/>
  <c r="I22" i="8" l="1"/>
  <c r="I16" i="8"/>
  <c r="I27" i="8" s="1"/>
  <c r="D22" i="8"/>
  <c r="D16" i="8"/>
  <c r="D27" i="8" s="1"/>
  <c r="I24" i="8"/>
  <c r="I25" i="8"/>
  <c r="B9" i="8"/>
  <c r="B16" i="8" l="1"/>
  <c r="B27" i="8" s="1"/>
  <c r="B25" i="8"/>
  <c r="B22" i="8"/>
  <c r="B24" i="8"/>
  <c r="F59" i="10" l="1"/>
  <c r="K69" i="12"/>
  <c r="J70" i="12"/>
  <c r="J78" i="10"/>
  <c r="Z74" i="12"/>
  <c r="F50" i="10"/>
  <c r="B72" i="10"/>
  <c r="V61" i="12"/>
  <c r="P69" i="10"/>
  <c r="F71" i="10"/>
  <c r="F67" i="10"/>
  <c r="K48" i="10"/>
  <c r="J49" i="10"/>
  <c r="J12" i="12"/>
  <c r="F60" i="10"/>
  <c r="F11" i="12"/>
  <c r="G10" i="12"/>
  <c r="G76" i="10"/>
  <c r="F77" i="10"/>
  <c r="N74" i="10"/>
  <c r="J22" i="10"/>
  <c r="X26" i="10"/>
  <c r="B12" i="10"/>
  <c r="B60" i="10"/>
  <c r="B61" i="10"/>
  <c r="J19" i="10"/>
  <c r="V14" i="12"/>
  <c r="J16" i="10"/>
  <c r="B74" i="10"/>
  <c r="N61" i="10"/>
  <c r="J39" i="10"/>
  <c r="W30" i="12"/>
  <c r="V31" i="12"/>
  <c r="T57" i="12"/>
  <c r="O43" i="12"/>
  <c r="N44" i="12"/>
  <c r="N58" i="12"/>
  <c r="O57" i="12"/>
  <c r="R73" i="10"/>
  <c r="V71" i="12"/>
  <c r="J71" i="10"/>
  <c r="J28" i="10"/>
  <c r="J66" i="10"/>
  <c r="B18" i="10"/>
  <c r="AB37" i="10"/>
  <c r="N59" i="10"/>
  <c r="H69" i="10"/>
  <c r="X43" i="10"/>
  <c r="R52" i="10"/>
  <c r="R35" i="10"/>
  <c r="N15" i="12"/>
  <c r="V35" i="10"/>
  <c r="F78" i="10"/>
  <c r="J33" i="10"/>
  <c r="AB26" i="10"/>
  <c r="N50" i="10"/>
  <c r="L43" i="12"/>
  <c r="R20" i="10"/>
  <c r="AB43" i="10"/>
  <c r="Z21" i="12"/>
  <c r="F61" i="12"/>
  <c r="Z23" i="10"/>
  <c r="N24" i="10"/>
  <c r="X69" i="10"/>
  <c r="F79" i="10"/>
  <c r="B31" i="10"/>
  <c r="C30" i="10"/>
  <c r="F24" i="13"/>
  <c r="J78" i="12"/>
  <c r="B32" i="10"/>
  <c r="F63" i="12"/>
  <c r="R24" i="12"/>
  <c r="F65" i="12"/>
  <c r="AB30" i="10"/>
  <c r="F24" i="10"/>
  <c r="F34" i="10"/>
  <c r="N73" i="10"/>
  <c r="F17" i="10"/>
  <c r="N65" i="10"/>
  <c r="R72" i="10"/>
  <c r="B33" i="12"/>
  <c r="V79" i="10"/>
  <c r="R54" i="10"/>
  <c r="P30" i="10"/>
  <c r="F61" i="10"/>
  <c r="V12" i="12"/>
  <c r="J35" i="13"/>
  <c r="V62" i="12"/>
  <c r="R63" i="10"/>
  <c r="T43" i="10"/>
  <c r="V74" i="12"/>
  <c r="N20" i="10"/>
  <c r="B79" i="12"/>
  <c r="P26" i="10"/>
  <c r="F13" i="13"/>
  <c r="S30" i="12"/>
  <c r="R31" i="12"/>
  <c r="R65" i="10"/>
  <c r="H57" i="10"/>
  <c r="Z35" i="10"/>
  <c r="F18" i="10"/>
  <c r="F55" i="12"/>
  <c r="N22" i="10"/>
  <c r="Z19" i="10"/>
  <c r="Z39" i="10"/>
  <c r="F74" i="10"/>
  <c r="R79" i="10"/>
  <c r="J23" i="10"/>
  <c r="L26" i="10"/>
  <c r="H37" i="10"/>
  <c r="V11" i="10"/>
  <c r="W10" i="10"/>
  <c r="J77" i="10"/>
  <c r="K76" i="10"/>
  <c r="X48" i="12"/>
  <c r="N38" i="10"/>
  <c r="O37" i="10"/>
  <c r="S43" i="12"/>
  <c r="R44" i="12"/>
  <c r="B23" i="10"/>
  <c r="AB10" i="13"/>
  <c r="W30" i="10"/>
  <c r="V31" i="10"/>
  <c r="B16" i="12"/>
  <c r="Z16" i="10"/>
  <c r="B40" i="10"/>
  <c r="Z74" i="10"/>
  <c r="R33" i="12"/>
  <c r="AA30" i="12"/>
  <c r="Z31" i="12"/>
  <c r="N39" i="10"/>
  <c r="B54" i="10"/>
  <c r="V15" i="13"/>
  <c r="AA57" i="12"/>
  <c r="Z58" i="12"/>
  <c r="J16" i="12"/>
  <c r="F65" i="10"/>
  <c r="G48" i="10"/>
  <c r="F49" i="10"/>
  <c r="F33" i="10"/>
  <c r="N79" i="12"/>
  <c r="R74" i="10"/>
  <c r="Z17" i="12"/>
  <c r="N33" i="10"/>
  <c r="B74" i="12"/>
  <c r="R50" i="12"/>
  <c r="F63" i="10"/>
  <c r="N55" i="10"/>
  <c r="R14" i="13"/>
  <c r="F71" i="12"/>
  <c r="V66" i="10"/>
  <c r="R17" i="12"/>
  <c r="J31" i="12"/>
  <c r="K30" i="12"/>
  <c r="H30" i="10"/>
  <c r="F23" i="10"/>
  <c r="R61" i="10"/>
  <c r="N46" i="10"/>
  <c r="P37" i="12"/>
  <c r="F72" i="10"/>
  <c r="J44" i="10"/>
  <c r="K43" i="10"/>
  <c r="B22" i="10"/>
  <c r="K37" i="10"/>
  <c r="J38" i="10"/>
  <c r="R23" i="12"/>
  <c r="F20" i="10"/>
  <c r="N67" i="10"/>
  <c r="Z31" i="10"/>
  <c r="AA30" i="10"/>
  <c r="Z30" i="10" s="1"/>
  <c r="V23" i="10"/>
  <c r="Z28" i="12"/>
  <c r="B71" i="12"/>
  <c r="F27" i="12"/>
  <c r="G26" i="12"/>
  <c r="J45" i="10"/>
  <c r="F12" i="12"/>
  <c r="J39" i="12"/>
  <c r="R54" i="12"/>
  <c r="F18" i="13"/>
  <c r="N74" i="12"/>
  <c r="N27" i="13"/>
  <c r="O26" i="13"/>
  <c r="J63" i="12"/>
  <c r="Z22" i="12"/>
  <c r="F53" i="10"/>
  <c r="R11" i="10"/>
  <c r="S10" i="10"/>
  <c r="N18" i="10"/>
  <c r="C57" i="10"/>
  <c r="B58" i="10"/>
  <c r="F35" i="10"/>
  <c r="F31" i="10"/>
  <c r="G30" i="10"/>
  <c r="D69" i="12"/>
  <c r="L48" i="10"/>
  <c r="Z45" i="10"/>
  <c r="Z39" i="12"/>
  <c r="F13" i="12"/>
  <c r="B62" i="10"/>
  <c r="T69" i="10"/>
  <c r="V24" i="12"/>
  <c r="F34" i="12"/>
  <c r="R62" i="12"/>
  <c r="B61" i="12"/>
  <c r="R46" i="10"/>
  <c r="Z24" i="10"/>
  <c r="F54" i="10"/>
  <c r="R21" i="10"/>
  <c r="V54" i="10"/>
  <c r="J63" i="10"/>
  <c r="AA10" i="10"/>
  <c r="Z11" i="10"/>
  <c r="N28" i="12"/>
  <c r="L30" i="10"/>
  <c r="B13" i="10"/>
  <c r="O26" i="12"/>
  <c r="N27" i="12"/>
  <c r="O69" i="10"/>
  <c r="N69" i="10" s="1"/>
  <c r="N70" i="10"/>
  <c r="P43" i="10"/>
  <c r="C10" i="12"/>
  <c r="B11" i="12"/>
  <c r="J12" i="10"/>
  <c r="F39" i="10"/>
  <c r="V24" i="10"/>
  <c r="Z60" i="10"/>
  <c r="N54" i="12"/>
  <c r="N66" i="12"/>
  <c r="R27" i="12"/>
  <c r="S26" i="12"/>
  <c r="N51" i="10"/>
  <c r="P57" i="10"/>
  <c r="H43" i="12"/>
  <c r="H43" i="10"/>
  <c r="J40" i="10"/>
  <c r="J50" i="10"/>
  <c r="R50" i="10"/>
  <c r="R32" i="10"/>
  <c r="S10" i="12"/>
  <c r="R11" i="12"/>
  <c r="N22" i="12"/>
  <c r="R51" i="10"/>
  <c r="R22" i="10"/>
  <c r="Z20" i="10"/>
  <c r="N54" i="10"/>
  <c r="L76" i="10"/>
  <c r="G57" i="10"/>
  <c r="F58" i="10"/>
  <c r="J66" i="12"/>
  <c r="Z14" i="10"/>
  <c r="AA76" i="10"/>
  <c r="Z77" i="10"/>
  <c r="R19" i="10"/>
  <c r="J11" i="10"/>
  <c r="K10" i="10"/>
  <c r="J62" i="10"/>
  <c r="J21" i="12"/>
  <c r="R23" i="10"/>
  <c r="B27" i="10"/>
  <c r="C26" i="10"/>
  <c r="F74" i="12"/>
  <c r="C43" i="10"/>
  <c r="B44" i="10"/>
  <c r="F14" i="12"/>
  <c r="N14" i="12"/>
  <c r="P48" i="12"/>
  <c r="N34" i="12"/>
  <c r="T26" i="10"/>
  <c r="O30" i="10"/>
  <c r="N30" i="10" s="1"/>
  <c r="N31" i="10"/>
  <c r="T48" i="10"/>
  <c r="P10" i="10"/>
  <c r="F21" i="10"/>
  <c r="V63" i="10"/>
  <c r="F46" i="10"/>
  <c r="J65" i="10"/>
  <c r="R24" i="10"/>
  <c r="C43" i="12"/>
  <c r="B44" i="12"/>
  <c r="J54" i="10"/>
  <c r="N63" i="12"/>
  <c r="V67" i="13"/>
  <c r="G76" i="12"/>
  <c r="F77" i="12"/>
  <c r="V27" i="12"/>
  <c r="W26" i="12"/>
  <c r="F19" i="10"/>
  <c r="F52" i="10"/>
  <c r="AB57" i="10"/>
  <c r="J74" i="10"/>
  <c r="L69" i="10"/>
  <c r="J46" i="10"/>
  <c r="V20" i="10"/>
  <c r="J53" i="10"/>
  <c r="B66" i="12"/>
  <c r="AB26" i="12"/>
  <c r="R14" i="10"/>
  <c r="V12" i="10"/>
  <c r="J14" i="12"/>
  <c r="V39" i="10"/>
  <c r="B79" i="10"/>
  <c r="R78" i="12"/>
  <c r="H10" i="12"/>
  <c r="Z60" i="13"/>
  <c r="B54" i="12"/>
  <c r="V17" i="10"/>
  <c r="R16" i="12"/>
  <c r="F49" i="12"/>
  <c r="G48" i="12"/>
  <c r="Z63" i="12"/>
  <c r="Z12" i="13"/>
  <c r="N60" i="12"/>
  <c r="B77" i="12"/>
  <c r="C76" i="12"/>
  <c r="J18" i="10"/>
  <c r="Z16" i="13"/>
  <c r="J67" i="10"/>
  <c r="F15" i="10"/>
  <c r="Z64" i="10"/>
  <c r="J20" i="10"/>
  <c r="J15" i="10"/>
  <c r="N79" i="10"/>
  <c r="V45" i="10"/>
  <c r="N32" i="10"/>
  <c r="B64" i="12"/>
  <c r="J64" i="10"/>
  <c r="R62" i="10"/>
  <c r="P48" i="10"/>
  <c r="B64" i="10"/>
  <c r="H26" i="10"/>
  <c r="B35" i="10"/>
  <c r="H57" i="12"/>
  <c r="O57" i="10"/>
  <c r="N58" i="10"/>
  <c r="J59" i="10"/>
  <c r="Z19" i="12"/>
  <c r="R55" i="12"/>
  <c r="Z16" i="12"/>
  <c r="N13" i="12"/>
  <c r="J62" i="12"/>
  <c r="F40" i="10"/>
  <c r="R13" i="12"/>
  <c r="T69" i="12"/>
  <c r="Z65" i="10"/>
  <c r="B51" i="10"/>
  <c r="N12" i="10"/>
  <c r="Z67" i="10"/>
  <c r="F20" i="12"/>
  <c r="J28" i="12"/>
  <c r="N53" i="10"/>
  <c r="G69" i="10"/>
  <c r="F70" i="10"/>
  <c r="F32" i="10"/>
  <c r="B71" i="10"/>
  <c r="X43" i="12"/>
  <c r="L30" i="12"/>
  <c r="V21" i="10"/>
  <c r="V53" i="10"/>
  <c r="N14" i="10"/>
  <c r="H76" i="10"/>
  <c r="Z73" i="10"/>
  <c r="R45" i="10"/>
  <c r="N35" i="10"/>
  <c r="B14" i="10"/>
  <c r="N77" i="10"/>
  <c r="O76" i="10"/>
  <c r="F14" i="10"/>
  <c r="R67" i="10"/>
  <c r="F28" i="10"/>
  <c r="N65" i="13"/>
  <c r="R58" i="13"/>
  <c r="S57" i="13"/>
  <c r="Z73" i="12"/>
  <c r="V16" i="12"/>
  <c r="Z15" i="12"/>
  <c r="F13" i="10"/>
  <c r="X37" i="10"/>
  <c r="W48" i="10"/>
  <c r="V49" i="10"/>
  <c r="Z22" i="10"/>
  <c r="R59" i="12"/>
  <c r="N63" i="10"/>
  <c r="Z34" i="10"/>
  <c r="N59" i="13"/>
  <c r="V19" i="13"/>
  <c r="V71" i="10"/>
  <c r="F35" i="12"/>
  <c r="Z18" i="10"/>
  <c r="AB76" i="10"/>
  <c r="T37" i="10"/>
  <c r="Z17" i="10"/>
  <c r="N79" i="13"/>
  <c r="H48" i="12"/>
  <c r="N20" i="12"/>
  <c r="J53" i="12"/>
  <c r="K76" i="12"/>
  <c r="J77" i="12"/>
  <c r="V18" i="12"/>
  <c r="N61" i="12"/>
  <c r="B15" i="12"/>
  <c r="K69" i="13"/>
  <c r="J70" i="13"/>
  <c r="B55" i="10"/>
  <c r="N24" i="12"/>
  <c r="K26" i="12"/>
  <c r="J27" i="12"/>
  <c r="F40" i="12"/>
  <c r="J13" i="10"/>
  <c r="N50" i="12"/>
  <c r="R39" i="10"/>
  <c r="P43" i="13"/>
  <c r="O37" i="12"/>
  <c r="N37" i="12" s="1"/>
  <c r="N38" i="12"/>
  <c r="F51" i="10"/>
  <c r="Z34" i="12"/>
  <c r="R51" i="12"/>
  <c r="R53" i="12"/>
  <c r="L37" i="12"/>
  <c r="S69" i="12"/>
  <c r="R69" i="12" s="1"/>
  <c r="R70" i="12"/>
  <c r="R28" i="10"/>
  <c r="R71" i="10"/>
  <c r="AA48" i="12"/>
  <c r="Z49" i="12"/>
  <c r="D69" i="10"/>
  <c r="B46" i="10"/>
  <c r="R60" i="12"/>
  <c r="J15" i="12"/>
  <c r="D43" i="10"/>
  <c r="R15" i="12"/>
  <c r="B73" i="10"/>
  <c r="F16" i="12"/>
  <c r="N17" i="12"/>
  <c r="V73" i="12"/>
  <c r="Z61" i="10"/>
  <c r="Z55" i="10"/>
  <c r="V52" i="10"/>
  <c r="L26" i="12"/>
  <c r="P10" i="12"/>
  <c r="F18" i="12"/>
  <c r="T26" i="12"/>
  <c r="T37" i="12"/>
  <c r="V59" i="12"/>
  <c r="B60" i="12"/>
  <c r="Z12" i="10"/>
  <c r="F22" i="12"/>
  <c r="V20" i="12"/>
  <c r="Z35" i="12"/>
  <c r="Z78" i="12"/>
  <c r="L10" i="10"/>
  <c r="P76" i="12"/>
  <c r="W43" i="10"/>
  <c r="V44" i="10"/>
  <c r="B77" i="10"/>
  <c r="C76" i="10"/>
  <c r="B78" i="10"/>
  <c r="R32" i="12"/>
  <c r="K48" i="12"/>
  <c r="J49" i="12"/>
  <c r="F50" i="12"/>
  <c r="X30" i="12"/>
  <c r="R44" i="10"/>
  <c r="S43" i="10"/>
  <c r="R43" i="10" s="1"/>
  <c r="AB30" i="13"/>
  <c r="J50" i="12"/>
  <c r="V55" i="12"/>
  <c r="Z53" i="10"/>
  <c r="B19" i="10"/>
  <c r="B67" i="10"/>
  <c r="D10" i="13"/>
  <c r="Z23" i="12"/>
  <c r="J14" i="13"/>
  <c r="T30" i="12"/>
  <c r="N49" i="10"/>
  <c r="O48" i="10"/>
  <c r="H69" i="12"/>
  <c r="R13" i="10"/>
  <c r="P26" i="12"/>
  <c r="B58" i="12"/>
  <c r="C57" i="12"/>
  <c r="V20" i="13"/>
  <c r="F45" i="12"/>
  <c r="P37" i="10"/>
  <c r="V35" i="12"/>
  <c r="F55" i="13"/>
  <c r="F38" i="10"/>
  <c r="G37" i="10"/>
  <c r="F37" i="10" s="1"/>
  <c r="R77" i="12"/>
  <c r="S76" i="12"/>
  <c r="N31" i="12"/>
  <c r="O30" i="12"/>
  <c r="R33" i="10"/>
  <c r="W26" i="10"/>
  <c r="V26" i="10" s="1"/>
  <c r="V27" i="10"/>
  <c r="N71" i="10"/>
  <c r="V59" i="10"/>
  <c r="J33" i="12"/>
  <c r="AB69" i="10"/>
  <c r="R12" i="10"/>
  <c r="B31" i="12"/>
  <c r="C30" i="12"/>
  <c r="N40" i="10"/>
  <c r="AA26" i="12"/>
  <c r="Z27" i="12"/>
  <c r="X10" i="10"/>
  <c r="F12" i="10"/>
  <c r="V65" i="12"/>
  <c r="G37" i="12"/>
  <c r="F38" i="12"/>
  <c r="J14" i="10"/>
  <c r="N15" i="10"/>
  <c r="S69" i="13"/>
  <c r="R70" i="13"/>
  <c r="Z32" i="10"/>
  <c r="V61" i="13"/>
  <c r="V22" i="10"/>
  <c r="P76" i="10"/>
  <c r="R19" i="13"/>
  <c r="D10" i="10"/>
  <c r="L48" i="12"/>
  <c r="B66" i="10"/>
  <c r="D30" i="12"/>
  <c r="R34" i="10"/>
  <c r="R65" i="12"/>
  <c r="N52" i="10"/>
  <c r="V63" i="12"/>
  <c r="J73" i="12"/>
  <c r="C69" i="10"/>
  <c r="B70" i="10"/>
  <c r="V74" i="10"/>
  <c r="F79" i="12"/>
  <c r="F62" i="10"/>
  <c r="R17" i="10"/>
  <c r="J32" i="10"/>
  <c r="N72" i="10"/>
  <c r="Z62" i="10"/>
  <c r="C48" i="10"/>
  <c r="B49" i="10"/>
  <c r="B50" i="10"/>
  <c r="S26" i="10"/>
  <c r="R26" i="10" s="1"/>
  <c r="R27" i="10"/>
  <c r="R60" i="10"/>
  <c r="L10" i="12"/>
  <c r="F39" i="12"/>
  <c r="Z53" i="12"/>
  <c r="N62" i="12"/>
  <c r="Z64" i="12"/>
  <c r="AB37" i="12"/>
  <c r="C26" i="12"/>
  <c r="B27" i="12"/>
  <c r="Z66" i="12"/>
  <c r="F21" i="12"/>
  <c r="Z61" i="12"/>
  <c r="J23" i="12"/>
  <c r="T30" i="10"/>
  <c r="B12" i="12"/>
  <c r="J11" i="12"/>
  <c r="K10" i="12"/>
  <c r="S57" i="10"/>
  <c r="R58" i="10"/>
  <c r="F53" i="12"/>
  <c r="B62" i="13"/>
  <c r="N60" i="10"/>
  <c r="Z52" i="12"/>
  <c r="L48" i="13"/>
  <c r="V13" i="10"/>
  <c r="V63" i="13"/>
  <c r="V61" i="10"/>
  <c r="X37" i="12"/>
  <c r="R74" i="12"/>
  <c r="T10" i="12"/>
  <c r="B23" i="12"/>
  <c r="J64" i="13"/>
  <c r="Z34" i="13"/>
  <c r="J79" i="10"/>
  <c r="B52" i="10"/>
  <c r="J17" i="12"/>
  <c r="F11" i="13"/>
  <c r="G10" i="13"/>
  <c r="Z14" i="12"/>
  <c r="Z13" i="12"/>
  <c r="N40" i="12"/>
  <c r="W48" i="12"/>
  <c r="V49" i="12"/>
  <c r="L43" i="10"/>
  <c r="J65" i="12"/>
  <c r="S69" i="10"/>
  <c r="R70" i="10"/>
  <c r="B46" i="12"/>
  <c r="N53" i="12"/>
  <c r="N73" i="13"/>
  <c r="O48" i="12"/>
  <c r="N48" i="12" s="1"/>
  <c r="N49" i="12"/>
  <c r="V53" i="12"/>
  <c r="N64" i="12"/>
  <c r="F78" i="12"/>
  <c r="S57" i="12"/>
  <c r="R57" i="12" s="1"/>
  <c r="R58" i="12"/>
  <c r="Z31" i="13"/>
  <c r="AA30" i="13"/>
  <c r="Z30" i="13" s="1"/>
  <c r="V22" i="12"/>
  <c r="D43" i="12"/>
  <c r="V78" i="12"/>
  <c r="J18" i="12"/>
  <c r="J12" i="13"/>
  <c r="X26" i="13"/>
  <c r="V40" i="13"/>
  <c r="F59" i="12"/>
  <c r="R77" i="10"/>
  <c r="S76" i="10"/>
  <c r="X48" i="10"/>
  <c r="C37" i="12"/>
  <c r="B38" i="12"/>
  <c r="J61" i="10"/>
  <c r="X48" i="13"/>
  <c r="V34" i="10"/>
  <c r="R78" i="13"/>
  <c r="T48" i="13"/>
  <c r="V14" i="10"/>
  <c r="F17" i="12"/>
  <c r="B53" i="10"/>
  <c r="V50" i="10"/>
  <c r="R60" i="13"/>
  <c r="Z54" i="12"/>
  <c r="V66" i="12"/>
  <c r="B21" i="10"/>
  <c r="R12" i="12"/>
  <c r="Z33" i="10"/>
  <c r="Z13" i="10"/>
  <c r="V28" i="12"/>
  <c r="Z33" i="12"/>
  <c r="N45" i="12"/>
  <c r="J31" i="10"/>
  <c r="K30" i="10"/>
  <c r="J30" i="10" s="1"/>
  <c r="B55" i="12"/>
  <c r="N12" i="13"/>
  <c r="Z72" i="12"/>
  <c r="N66" i="10"/>
  <c r="B62" i="12"/>
  <c r="Z71" i="12"/>
  <c r="N51" i="12"/>
  <c r="R71" i="12"/>
  <c r="N11" i="12"/>
  <c r="O10" i="12"/>
  <c r="B13" i="12"/>
  <c r="T10" i="13"/>
  <c r="K10" i="13"/>
  <c r="J11" i="13"/>
  <c r="L69" i="12"/>
  <c r="F34" i="13"/>
  <c r="N67" i="13"/>
  <c r="H76" i="13"/>
  <c r="AA48" i="13"/>
  <c r="Z49" i="13"/>
  <c r="B78" i="12"/>
  <c r="D48" i="12"/>
  <c r="W37" i="12"/>
  <c r="V37" i="12" s="1"/>
  <c r="V38" i="12"/>
  <c r="N28" i="10"/>
  <c r="V19" i="10"/>
  <c r="V65" i="10"/>
  <c r="L57" i="10"/>
  <c r="V15" i="10"/>
  <c r="J46" i="12"/>
  <c r="O10" i="10"/>
  <c r="N11" i="10"/>
  <c r="L37" i="10"/>
  <c r="V11" i="12"/>
  <c r="W10" i="12"/>
  <c r="F55" i="10"/>
  <c r="V16" i="10"/>
  <c r="H10" i="10"/>
  <c r="B35" i="12"/>
  <c r="R78" i="10"/>
  <c r="H37" i="12"/>
  <c r="V46" i="10"/>
  <c r="V15" i="12"/>
  <c r="F45" i="10"/>
  <c r="Z59" i="10"/>
  <c r="B19" i="12"/>
  <c r="N16" i="12"/>
  <c r="F15" i="13"/>
  <c r="V22" i="13"/>
  <c r="B65" i="12"/>
  <c r="L57" i="12"/>
  <c r="B39" i="10"/>
  <c r="B63" i="10"/>
  <c r="J13" i="12"/>
  <c r="N12" i="12"/>
  <c r="N13" i="13"/>
  <c r="B39" i="12"/>
  <c r="N16" i="10"/>
  <c r="T57" i="10"/>
  <c r="V14" i="13"/>
  <c r="AA10" i="12"/>
  <c r="Z11" i="12"/>
  <c r="V17" i="12"/>
  <c r="R18" i="12"/>
  <c r="R27" i="13"/>
  <c r="S26" i="13"/>
  <c r="D57" i="10"/>
  <c r="V51" i="12"/>
  <c r="F58" i="12"/>
  <c r="G57" i="12"/>
  <c r="F57" i="12" s="1"/>
  <c r="F72" i="12"/>
  <c r="B72" i="12"/>
  <c r="B14" i="13"/>
  <c r="F32" i="12"/>
  <c r="V21" i="12"/>
  <c r="N35" i="12"/>
  <c r="J38" i="12"/>
  <c r="K37" i="12"/>
  <c r="J37" i="12" s="1"/>
  <c r="AB57" i="12"/>
  <c r="T76" i="10"/>
  <c r="V33" i="12"/>
  <c r="N51" i="13"/>
  <c r="B17" i="12"/>
  <c r="F24" i="12"/>
  <c r="R39" i="12"/>
  <c r="B50" i="12"/>
  <c r="J54" i="12"/>
  <c r="J60" i="10"/>
  <c r="R52" i="12"/>
  <c r="V58" i="10"/>
  <c r="W57" i="10"/>
  <c r="W76" i="10"/>
  <c r="V77" i="10"/>
  <c r="D10" i="12"/>
  <c r="Z54" i="10"/>
  <c r="F65" i="13"/>
  <c r="V28" i="10"/>
  <c r="Z46" i="10"/>
  <c r="F20" i="13"/>
  <c r="R39" i="13"/>
  <c r="AA69" i="10"/>
  <c r="Z70" i="10"/>
  <c r="T10" i="10"/>
  <c r="B16" i="10"/>
  <c r="V24" i="13"/>
  <c r="Z38" i="10"/>
  <c r="AA37" i="10"/>
  <c r="Z37" i="10" s="1"/>
  <c r="B17" i="10"/>
  <c r="J70" i="10"/>
  <c r="K69" i="10"/>
  <c r="N65" i="12"/>
  <c r="F73" i="12"/>
  <c r="B23" i="13"/>
  <c r="B33" i="10"/>
  <c r="B34" i="10"/>
  <c r="N19" i="12"/>
  <c r="F33" i="12"/>
  <c r="B34" i="12"/>
  <c r="J19" i="12"/>
  <c r="B51" i="13"/>
  <c r="R72" i="13"/>
  <c r="N34" i="10"/>
  <c r="AB10" i="12"/>
  <c r="X26" i="12"/>
  <c r="Z58" i="10"/>
  <c r="AA57" i="10"/>
  <c r="R19" i="12"/>
  <c r="J35" i="12"/>
  <c r="V45" i="12"/>
  <c r="B52" i="12"/>
  <c r="J52" i="10"/>
  <c r="R45" i="12"/>
  <c r="B19" i="13"/>
  <c r="V33" i="10"/>
  <c r="L30" i="13"/>
  <c r="B22" i="12"/>
  <c r="F78" i="13"/>
  <c r="F22" i="10"/>
  <c r="V38" i="10"/>
  <c r="W37" i="10"/>
  <c r="AA26" i="10"/>
  <c r="Z26" i="10" s="1"/>
  <c r="Z27" i="10"/>
  <c r="V13" i="12"/>
  <c r="B14" i="12"/>
  <c r="V46" i="12"/>
  <c r="B63" i="12"/>
  <c r="J60" i="12"/>
  <c r="R46" i="12"/>
  <c r="K43" i="13"/>
  <c r="J44" i="13"/>
  <c r="P30" i="12"/>
  <c r="V77" i="13"/>
  <c r="W76" i="13"/>
  <c r="K57" i="10"/>
  <c r="J57" i="10" s="1"/>
  <c r="J58" i="10"/>
  <c r="V67" i="10"/>
  <c r="V40" i="10"/>
  <c r="B20" i="10"/>
  <c r="H30" i="12"/>
  <c r="R55" i="10"/>
  <c r="S37" i="10"/>
  <c r="R38" i="10"/>
  <c r="AB10" i="10"/>
  <c r="N23" i="10"/>
  <c r="J24" i="10"/>
  <c r="B38" i="10"/>
  <c r="C37" i="10"/>
  <c r="F44" i="10"/>
  <c r="G43" i="10"/>
  <c r="N78" i="10"/>
  <c r="J72" i="10"/>
  <c r="N19" i="10"/>
  <c r="F16" i="10"/>
  <c r="N44" i="10"/>
  <c r="O43" i="10"/>
  <c r="V62" i="10"/>
  <c r="F66" i="10"/>
  <c r="V64" i="10"/>
  <c r="R72" i="12"/>
  <c r="J34" i="12"/>
  <c r="G26" i="10"/>
  <c r="F27" i="10"/>
  <c r="V18" i="10"/>
  <c r="Z72" i="10"/>
  <c r="J24" i="13"/>
  <c r="J21" i="10"/>
  <c r="Z78" i="10"/>
  <c r="Z23" i="13"/>
  <c r="Z40" i="10"/>
  <c r="N64" i="10"/>
  <c r="Z15" i="10"/>
  <c r="V60" i="10"/>
  <c r="J55" i="10"/>
  <c r="F63" i="13"/>
  <c r="J17" i="10"/>
  <c r="F64" i="10"/>
  <c r="B11" i="10"/>
  <c r="C10" i="10"/>
  <c r="G10" i="10"/>
  <c r="F11" i="10"/>
  <c r="N13" i="10"/>
  <c r="Z79" i="12"/>
  <c r="B28" i="10"/>
  <c r="R64" i="10"/>
  <c r="Z21" i="13"/>
  <c r="Z62" i="12"/>
  <c r="X57" i="10"/>
  <c r="J66" i="13"/>
  <c r="Z44" i="10"/>
  <c r="AA43" i="10"/>
  <c r="Z43" i="10" s="1"/>
  <c r="R40" i="10"/>
  <c r="N21" i="10"/>
  <c r="J34" i="10"/>
  <c r="Z72" i="13"/>
  <c r="B24" i="10"/>
  <c r="V32" i="12"/>
  <c r="AA43" i="12"/>
  <c r="Z44" i="12"/>
  <c r="J52" i="12"/>
  <c r="J59" i="12"/>
  <c r="J73" i="10"/>
  <c r="T48" i="12"/>
  <c r="R31" i="10"/>
  <c r="S30" i="10"/>
  <c r="J22" i="12"/>
  <c r="F23" i="12"/>
  <c r="Z12" i="12"/>
  <c r="V58" i="12"/>
  <c r="W57" i="12"/>
  <c r="N70" i="12"/>
  <c r="O69" i="12"/>
  <c r="R20" i="12"/>
  <c r="R16" i="10"/>
  <c r="V73" i="10"/>
  <c r="Z66" i="10"/>
  <c r="N22" i="13"/>
  <c r="G48" i="13"/>
  <c r="F49" i="13"/>
  <c r="J51" i="12"/>
  <c r="J35" i="10"/>
  <c r="Z28" i="10"/>
  <c r="Z71" i="10"/>
  <c r="D48" i="10"/>
  <c r="X76" i="12"/>
  <c r="N27" i="10"/>
  <c r="O26" i="10"/>
  <c r="B45" i="10"/>
  <c r="Z46" i="12"/>
  <c r="T43" i="12"/>
  <c r="B52" i="13"/>
  <c r="AB43" i="12"/>
  <c r="R15" i="10"/>
  <c r="Z52" i="10"/>
  <c r="Z66" i="13"/>
  <c r="V51" i="10"/>
  <c r="J72" i="12"/>
  <c r="F73" i="10"/>
  <c r="B45" i="12"/>
  <c r="Z45" i="12"/>
  <c r="X30" i="10"/>
  <c r="J40" i="12"/>
  <c r="B64" i="13"/>
  <c r="V54" i="12"/>
  <c r="J27" i="10"/>
  <c r="K26" i="10"/>
  <c r="J26" i="10" s="1"/>
  <c r="R66" i="10"/>
  <c r="B51" i="12"/>
  <c r="V70" i="12"/>
  <c r="W69" i="12"/>
  <c r="N17" i="13"/>
  <c r="B20" i="12"/>
  <c r="Z20" i="12"/>
  <c r="N45" i="10"/>
  <c r="X57" i="12"/>
  <c r="B21" i="12"/>
  <c r="N18" i="12"/>
  <c r="N78" i="12"/>
  <c r="N62" i="10"/>
  <c r="H48" i="10"/>
  <c r="Z63" i="10"/>
  <c r="R18" i="10"/>
  <c r="H76" i="12"/>
  <c r="V40" i="12"/>
  <c r="F51" i="12"/>
  <c r="Z79" i="10"/>
  <c r="Z51" i="10"/>
  <c r="D37" i="10"/>
  <c r="V72" i="10"/>
  <c r="Z40" i="12"/>
  <c r="B28" i="12"/>
  <c r="Z54" i="13"/>
  <c r="R35" i="12"/>
  <c r="R53" i="10"/>
  <c r="V32" i="10"/>
  <c r="F52" i="12"/>
  <c r="J74" i="13"/>
  <c r="V78" i="10"/>
  <c r="F15" i="12"/>
  <c r="B24" i="12"/>
  <c r="V39" i="12"/>
  <c r="R40" i="12"/>
  <c r="Z15" i="13"/>
  <c r="Z50" i="10"/>
  <c r="N59" i="12"/>
  <c r="N71" i="12"/>
  <c r="AA48" i="10"/>
  <c r="Z49" i="10"/>
  <c r="J51" i="10"/>
  <c r="J79" i="12"/>
  <c r="B65" i="10"/>
  <c r="Z59" i="12"/>
  <c r="N35" i="13"/>
  <c r="B33" i="13"/>
  <c r="J55" i="12"/>
  <c r="L43" i="13"/>
  <c r="Z21" i="10"/>
  <c r="Z17" i="13"/>
  <c r="Z32" i="13"/>
  <c r="T30" i="13"/>
  <c r="T37" i="13"/>
  <c r="Z61" i="13"/>
  <c r="N38" i="13"/>
  <c r="O37" i="13"/>
  <c r="F40" i="13"/>
  <c r="F45" i="15"/>
  <c r="AA69" i="13"/>
  <c r="Z70" i="13"/>
  <c r="F32" i="13"/>
  <c r="Z60" i="12"/>
  <c r="R66" i="12"/>
  <c r="N60" i="13"/>
  <c r="R49" i="10"/>
  <c r="S48" i="10"/>
  <c r="R48" i="10" s="1"/>
  <c r="P43" i="12"/>
  <c r="J50" i="13"/>
  <c r="R52" i="13"/>
  <c r="J54" i="13"/>
  <c r="N77" i="13"/>
  <c r="O76" i="13"/>
  <c r="T76" i="12"/>
  <c r="N23" i="12"/>
  <c r="J24" i="12"/>
  <c r="X10" i="13"/>
  <c r="D37" i="12"/>
  <c r="N34" i="13"/>
  <c r="N40" i="13"/>
  <c r="B18" i="13"/>
  <c r="D26" i="13"/>
  <c r="Z74" i="13"/>
  <c r="J20" i="12"/>
  <c r="R79" i="12"/>
  <c r="Z51" i="12"/>
  <c r="V53" i="13"/>
  <c r="N55" i="13"/>
  <c r="D30" i="10"/>
  <c r="H30" i="13"/>
  <c r="J61" i="12"/>
  <c r="J11" i="15"/>
  <c r="K10" i="15"/>
  <c r="B79" i="13"/>
  <c r="V72" i="12"/>
  <c r="D26" i="10"/>
  <c r="Z18" i="12"/>
  <c r="J71" i="12"/>
  <c r="Z73" i="13"/>
  <c r="D76" i="10"/>
  <c r="F59" i="13"/>
  <c r="B66" i="13"/>
  <c r="R27" i="15"/>
  <c r="S26" i="15"/>
  <c r="N14" i="15"/>
  <c r="R33" i="13"/>
  <c r="R14" i="12"/>
  <c r="Z35" i="13"/>
  <c r="F77" i="13"/>
  <c r="G76" i="13"/>
  <c r="F76" i="13" s="1"/>
  <c r="R28" i="13"/>
  <c r="B40" i="12"/>
  <c r="R51" i="13"/>
  <c r="R46" i="13"/>
  <c r="J65" i="13"/>
  <c r="J59" i="13"/>
  <c r="K57" i="12"/>
  <c r="J57" i="12" s="1"/>
  <c r="J58" i="12"/>
  <c r="F60" i="12"/>
  <c r="R63" i="12"/>
  <c r="Z62" i="13"/>
  <c r="B61" i="13"/>
  <c r="B44" i="13"/>
  <c r="C43" i="13"/>
  <c r="W69" i="10"/>
  <c r="V69" i="10" s="1"/>
  <c r="V70" i="10"/>
  <c r="V28" i="13"/>
  <c r="N32" i="13"/>
  <c r="J19" i="13"/>
  <c r="B13" i="13"/>
  <c r="G43" i="12"/>
  <c r="F43" i="12" s="1"/>
  <c r="F44" i="12"/>
  <c r="R11" i="13"/>
  <c r="S10" i="13"/>
  <c r="B18" i="12"/>
  <c r="N21" i="13"/>
  <c r="V73" i="15"/>
  <c r="X69" i="12"/>
  <c r="F19" i="12"/>
  <c r="B45" i="13"/>
  <c r="F31" i="12"/>
  <c r="G30" i="12"/>
  <c r="V34" i="13"/>
  <c r="X76" i="10"/>
  <c r="AB76" i="12"/>
  <c r="J16" i="13"/>
  <c r="C26" i="13"/>
  <c r="B27" i="13"/>
  <c r="J72" i="13"/>
  <c r="B17" i="13"/>
  <c r="F53" i="13"/>
  <c r="B12" i="13"/>
  <c r="V13" i="13"/>
  <c r="F39" i="13"/>
  <c r="N66" i="13"/>
  <c r="Z11" i="13"/>
  <c r="AA10" i="13"/>
  <c r="J44" i="12"/>
  <c r="K43" i="12"/>
  <c r="J43" i="12" s="1"/>
  <c r="N32" i="12"/>
  <c r="B32" i="12"/>
  <c r="Z32" i="12"/>
  <c r="R17" i="13"/>
  <c r="F28" i="13"/>
  <c r="V52" i="12"/>
  <c r="Z55" i="12"/>
  <c r="R34" i="13"/>
  <c r="D26" i="12"/>
  <c r="V79" i="12"/>
  <c r="J40" i="13"/>
  <c r="R21" i="12"/>
  <c r="B21" i="13"/>
  <c r="F46" i="12"/>
  <c r="B49" i="12"/>
  <c r="C48" i="12"/>
  <c r="J31" i="13"/>
  <c r="K30" i="13"/>
  <c r="J30" i="13" s="1"/>
  <c r="N21" i="12"/>
  <c r="B73" i="12"/>
  <c r="AB69" i="12"/>
  <c r="N44" i="13"/>
  <c r="O43" i="13"/>
  <c r="F70" i="12"/>
  <c r="G69" i="12"/>
  <c r="F69" i="12" s="1"/>
  <c r="J66" i="15"/>
  <c r="L37" i="13"/>
  <c r="AB37" i="13"/>
  <c r="F66" i="12"/>
  <c r="T26" i="13"/>
  <c r="B32" i="13"/>
  <c r="R74" i="13"/>
  <c r="L26" i="13"/>
  <c r="J78" i="13"/>
  <c r="V18" i="13"/>
  <c r="AA37" i="12"/>
  <c r="Z38" i="12"/>
  <c r="V15" i="15"/>
  <c r="J62" i="13"/>
  <c r="F71" i="13"/>
  <c r="B16" i="13"/>
  <c r="V46" i="13"/>
  <c r="W30" i="13"/>
  <c r="V31" i="13"/>
  <c r="F62" i="12"/>
  <c r="R64" i="12"/>
  <c r="Z20" i="13"/>
  <c r="O69" i="13"/>
  <c r="N70" i="13"/>
  <c r="X10" i="12"/>
  <c r="N72" i="12"/>
  <c r="AA76" i="12"/>
  <c r="Z76" i="12" s="1"/>
  <c r="Z77" i="12"/>
  <c r="D57" i="13"/>
  <c r="J12" i="15"/>
  <c r="H43" i="13"/>
  <c r="W10" i="13"/>
  <c r="V11" i="13"/>
  <c r="G26" i="13"/>
  <c r="F27" i="13"/>
  <c r="V65" i="15"/>
  <c r="F61" i="15"/>
  <c r="D48" i="15"/>
  <c r="R17" i="15"/>
  <c r="R70" i="15"/>
  <c r="S69" i="15"/>
  <c r="B39" i="13"/>
  <c r="J34" i="13"/>
  <c r="Z70" i="15"/>
  <c r="AA69" i="15"/>
  <c r="J64" i="15"/>
  <c r="F31" i="15"/>
  <c r="G30" i="15"/>
  <c r="N22" i="15"/>
  <c r="N73" i="15"/>
  <c r="D37" i="15"/>
  <c r="Z78" i="13"/>
  <c r="V23" i="15"/>
  <c r="D10" i="15"/>
  <c r="B24" i="13"/>
  <c r="N31" i="13"/>
  <c r="O30" i="13"/>
  <c r="B35" i="13"/>
  <c r="C69" i="13"/>
  <c r="B70" i="13"/>
  <c r="N24" i="13"/>
  <c r="L10" i="13"/>
  <c r="L43" i="15"/>
  <c r="V32" i="13"/>
  <c r="J77" i="13"/>
  <c r="K76" i="13"/>
  <c r="F28" i="12"/>
  <c r="R16" i="13"/>
  <c r="J46" i="13"/>
  <c r="R13" i="13"/>
  <c r="J15" i="13"/>
  <c r="N46" i="12"/>
  <c r="X37" i="15"/>
  <c r="B59" i="12"/>
  <c r="V62" i="13"/>
  <c r="V72" i="13"/>
  <c r="B59" i="10"/>
  <c r="B60" i="13"/>
  <c r="B72" i="13"/>
  <c r="Z70" i="12"/>
  <c r="AA69" i="12"/>
  <c r="R65" i="13"/>
  <c r="F19" i="13"/>
  <c r="S76" i="13"/>
  <c r="R77" i="13"/>
  <c r="F31" i="13"/>
  <c r="G30" i="13"/>
  <c r="V79" i="13"/>
  <c r="N33" i="12"/>
  <c r="F22" i="13"/>
  <c r="F64" i="12"/>
  <c r="R59" i="10"/>
  <c r="P69" i="12"/>
  <c r="V19" i="12"/>
  <c r="R22" i="13"/>
  <c r="Z14" i="13"/>
  <c r="T43" i="13"/>
  <c r="Z24" i="12"/>
  <c r="Z14" i="15"/>
  <c r="J32" i="13"/>
  <c r="N45" i="13"/>
  <c r="AB48" i="13"/>
  <c r="J21" i="13"/>
  <c r="Z44" i="13"/>
  <c r="AA43" i="13"/>
  <c r="R49" i="12"/>
  <c r="S48" i="12"/>
  <c r="B22" i="13"/>
  <c r="T69" i="13"/>
  <c r="AB30" i="12"/>
  <c r="H37" i="13"/>
  <c r="N73" i="12"/>
  <c r="R18" i="13"/>
  <c r="Z63" i="13"/>
  <c r="R55" i="13"/>
  <c r="V50" i="12"/>
  <c r="R66" i="13"/>
  <c r="B31" i="13"/>
  <c r="C30" i="13"/>
  <c r="J33" i="13"/>
  <c r="W26" i="13"/>
  <c r="V27" i="13"/>
  <c r="R21" i="13"/>
  <c r="J23" i="13"/>
  <c r="AB48" i="12"/>
  <c r="F11" i="15"/>
  <c r="G10" i="15"/>
  <c r="V78" i="13"/>
  <c r="V55" i="10"/>
  <c r="L76" i="12"/>
  <c r="P37" i="13"/>
  <c r="F67" i="13"/>
  <c r="F79" i="13"/>
  <c r="J74" i="12"/>
  <c r="N20" i="13"/>
  <c r="R22" i="12"/>
  <c r="B28" i="13"/>
  <c r="AB48" i="10"/>
  <c r="H10" i="13"/>
  <c r="J32" i="12"/>
  <c r="J45" i="12"/>
  <c r="R67" i="13"/>
  <c r="Z50" i="13"/>
  <c r="B15" i="10"/>
  <c r="H26" i="15"/>
  <c r="R71" i="13"/>
  <c r="B77" i="13"/>
  <c r="C76" i="13"/>
  <c r="AB43" i="13"/>
  <c r="B74" i="13"/>
  <c r="H26" i="12"/>
  <c r="S37" i="12"/>
  <c r="R37" i="12" s="1"/>
  <c r="R38" i="12"/>
  <c r="N39" i="12"/>
  <c r="R28" i="12"/>
  <c r="N28" i="13"/>
  <c r="V34" i="12"/>
  <c r="P30" i="13"/>
  <c r="B73" i="13"/>
  <c r="F16" i="13"/>
  <c r="N55" i="12"/>
  <c r="F73" i="13"/>
  <c r="N18" i="13"/>
  <c r="N17" i="10"/>
  <c r="B65" i="13"/>
  <c r="V44" i="12"/>
  <c r="W43" i="12"/>
  <c r="V43" i="12" s="1"/>
  <c r="V13" i="15"/>
  <c r="N16" i="13"/>
  <c r="Z50" i="12"/>
  <c r="V59" i="13"/>
  <c r="AA26" i="13"/>
  <c r="Z27" i="13"/>
  <c r="P48" i="13"/>
  <c r="N71" i="13"/>
  <c r="D57" i="12"/>
  <c r="H48" i="13"/>
  <c r="R61" i="12"/>
  <c r="N77" i="12"/>
  <c r="O76" i="12"/>
  <c r="V60" i="12"/>
  <c r="P57" i="12"/>
  <c r="N54" i="13"/>
  <c r="J55" i="13"/>
  <c r="R34" i="12"/>
  <c r="N15" i="13"/>
  <c r="R79" i="13"/>
  <c r="F21" i="13"/>
  <c r="N52" i="12"/>
  <c r="F54" i="12"/>
  <c r="F58" i="13"/>
  <c r="G57" i="13"/>
  <c r="R61" i="13"/>
  <c r="T57" i="13"/>
  <c r="R23" i="13"/>
  <c r="V64" i="12"/>
  <c r="N11" i="13"/>
  <c r="O10" i="13"/>
  <c r="P26" i="15"/>
  <c r="B70" i="12"/>
  <c r="C69" i="12"/>
  <c r="B69" i="12" s="1"/>
  <c r="W76" i="12"/>
  <c r="V76" i="12" s="1"/>
  <c r="V77" i="12"/>
  <c r="F23" i="13"/>
  <c r="Z24" i="13"/>
  <c r="F17" i="13"/>
  <c r="R15" i="13"/>
  <c r="Z65" i="12"/>
  <c r="V71" i="13"/>
  <c r="R73" i="12"/>
  <c r="J64" i="12"/>
  <c r="D76" i="12"/>
  <c r="F12" i="13"/>
  <c r="Z62" i="15"/>
  <c r="V40" i="15"/>
  <c r="R62" i="13"/>
  <c r="B78" i="13"/>
  <c r="AB26" i="13"/>
  <c r="D48" i="13"/>
  <c r="J79" i="13"/>
  <c r="B58" i="13"/>
  <c r="C57" i="13"/>
  <c r="Z58" i="13"/>
  <c r="AA57" i="13"/>
  <c r="D30" i="13"/>
  <c r="D43" i="13"/>
  <c r="H57" i="15"/>
  <c r="R20" i="13"/>
  <c r="B20" i="13"/>
  <c r="Z28" i="13"/>
  <c r="N52" i="13"/>
  <c r="N19" i="13"/>
  <c r="F64" i="13"/>
  <c r="Z22" i="13"/>
  <c r="K57" i="13"/>
  <c r="J58" i="13"/>
  <c r="N64" i="13"/>
  <c r="J63" i="13"/>
  <c r="J73" i="13"/>
  <c r="AB57" i="13"/>
  <c r="L57" i="13"/>
  <c r="B54" i="13"/>
  <c r="F62" i="13"/>
  <c r="J60" i="13"/>
  <c r="B71" i="13"/>
  <c r="V18" i="15"/>
  <c r="B64" i="15"/>
  <c r="N59" i="15"/>
  <c r="Z40" i="13"/>
  <c r="V39" i="13"/>
  <c r="V52" i="13"/>
  <c r="N32" i="15"/>
  <c r="L30" i="15"/>
  <c r="F72" i="13"/>
  <c r="N61" i="13"/>
  <c r="X37" i="13"/>
  <c r="N13" i="15"/>
  <c r="B11" i="15"/>
  <c r="C10" i="15"/>
  <c r="AB26" i="15"/>
  <c r="Z45" i="15"/>
  <c r="F14" i="15"/>
  <c r="B12" i="15"/>
  <c r="B59" i="13"/>
  <c r="X43" i="15"/>
  <c r="R39" i="15"/>
  <c r="O37" i="15"/>
  <c r="N38" i="15"/>
  <c r="N58" i="15"/>
  <c r="O57" i="15"/>
  <c r="Z53" i="15"/>
  <c r="P30" i="15"/>
  <c r="J23" i="15"/>
  <c r="J35" i="15"/>
  <c r="F34" i="15"/>
  <c r="R51" i="15"/>
  <c r="V73" i="13"/>
  <c r="J67" i="13"/>
  <c r="R67" i="15"/>
  <c r="B15" i="15"/>
  <c r="J32" i="15"/>
  <c r="V54" i="15"/>
  <c r="Z79" i="13"/>
  <c r="R34" i="15"/>
  <c r="D37" i="13"/>
  <c r="B46" i="13"/>
  <c r="V61" i="15"/>
  <c r="W43" i="13"/>
  <c r="V44" i="13"/>
  <c r="R53" i="13"/>
  <c r="Z13" i="15"/>
  <c r="B67" i="13"/>
  <c r="N15" i="15"/>
  <c r="N39" i="13"/>
  <c r="J51" i="13"/>
  <c r="D43" i="15"/>
  <c r="Z18" i="13"/>
  <c r="F65" i="15"/>
  <c r="B78" i="15"/>
  <c r="V34" i="15"/>
  <c r="V35" i="13"/>
  <c r="Z24" i="15"/>
  <c r="N79" i="15"/>
  <c r="R60" i="15"/>
  <c r="X10" i="15"/>
  <c r="F28" i="15"/>
  <c r="AB69" i="13"/>
  <c r="J45" i="13"/>
  <c r="F50" i="15"/>
  <c r="Z65" i="13"/>
  <c r="V74" i="13"/>
  <c r="S30" i="13"/>
  <c r="R31" i="13"/>
  <c r="V70" i="13"/>
  <c r="W69" i="13"/>
  <c r="R63" i="13"/>
  <c r="N74" i="15"/>
  <c r="N72" i="13"/>
  <c r="B55" i="15"/>
  <c r="B53" i="12"/>
  <c r="Z72" i="15"/>
  <c r="B11" i="13"/>
  <c r="C10" i="13"/>
  <c r="N14" i="13"/>
  <c r="J17" i="13"/>
  <c r="F50" i="13"/>
  <c r="H48" i="15"/>
  <c r="J13" i="13"/>
  <c r="V12" i="13"/>
  <c r="P26" i="13"/>
  <c r="B16" i="15"/>
  <c r="J78" i="15"/>
  <c r="Z64" i="13"/>
  <c r="R35" i="13"/>
  <c r="W48" i="13"/>
  <c r="V48" i="13" s="1"/>
  <c r="V49" i="13"/>
  <c r="L57" i="15"/>
  <c r="Z33" i="13"/>
  <c r="F33" i="13"/>
  <c r="J39" i="13"/>
  <c r="P10" i="13"/>
  <c r="V45" i="13"/>
  <c r="F45" i="13"/>
  <c r="F51" i="13"/>
  <c r="J71" i="13"/>
  <c r="R24" i="13"/>
  <c r="R32" i="13"/>
  <c r="F38" i="13"/>
  <c r="G37" i="13"/>
  <c r="F37" i="13" s="1"/>
  <c r="Z53" i="13"/>
  <c r="V51" i="13"/>
  <c r="V55" i="13"/>
  <c r="D69" i="13"/>
  <c r="N23" i="13"/>
  <c r="X76" i="13"/>
  <c r="R16" i="15"/>
  <c r="P48" i="15"/>
  <c r="N74" i="13"/>
  <c r="N63" i="13"/>
  <c r="F14" i="13"/>
  <c r="N50" i="13"/>
  <c r="J49" i="13"/>
  <c r="K48" i="13"/>
  <c r="J48" i="13" s="1"/>
  <c r="V60" i="13"/>
  <c r="J18" i="13"/>
  <c r="V21" i="13"/>
  <c r="Z67" i="13"/>
  <c r="J28" i="13"/>
  <c r="N78" i="13"/>
  <c r="F74" i="13"/>
  <c r="X30" i="15"/>
  <c r="F46" i="13"/>
  <c r="B55" i="13"/>
  <c r="D76" i="13"/>
  <c r="L37" i="15"/>
  <c r="J60" i="15"/>
  <c r="R54" i="15"/>
  <c r="W76" i="15"/>
  <c r="V77" i="15"/>
  <c r="R18" i="15"/>
  <c r="J19" i="15"/>
  <c r="R64" i="15"/>
  <c r="V63" i="15"/>
  <c r="J24" i="15"/>
  <c r="F79" i="15"/>
  <c r="V64" i="13"/>
  <c r="F24" i="15"/>
  <c r="J53" i="15"/>
  <c r="B44" i="15"/>
  <c r="C43" i="15"/>
  <c r="B43" i="15" s="1"/>
  <c r="J49" i="15"/>
  <c r="K48" i="15"/>
  <c r="Z67" i="15"/>
  <c r="N17" i="15"/>
  <c r="K57" i="15"/>
  <c r="J57" i="15" s="1"/>
  <c r="J58" i="15"/>
  <c r="F46" i="15"/>
  <c r="P76" i="13"/>
  <c r="V58" i="15"/>
  <c r="W57" i="15"/>
  <c r="J14" i="15"/>
  <c r="J53" i="13"/>
  <c r="B13" i="15"/>
  <c r="T26" i="15"/>
  <c r="P37" i="15"/>
  <c r="Z55" i="13"/>
  <c r="R73" i="13"/>
  <c r="Z16" i="15"/>
  <c r="V28" i="15"/>
  <c r="B74" i="15"/>
  <c r="B40" i="13"/>
  <c r="N33" i="15"/>
  <c r="N46" i="13"/>
  <c r="R45" i="13"/>
  <c r="Z51" i="13"/>
  <c r="J44" i="15"/>
  <c r="K43" i="15"/>
  <c r="J43" i="15" s="1"/>
  <c r="N33" i="13"/>
  <c r="J20" i="15"/>
  <c r="Z38" i="13"/>
  <c r="AA37" i="13"/>
  <c r="Z37" i="13" s="1"/>
  <c r="V23" i="12"/>
  <c r="H57" i="13"/>
  <c r="X69" i="13"/>
  <c r="Z11" i="15"/>
  <c r="AA10" i="15"/>
  <c r="J27" i="13"/>
  <c r="K26" i="13"/>
  <c r="J26" i="13" s="1"/>
  <c r="B54" i="15"/>
  <c r="Z12" i="15"/>
  <c r="F66" i="13"/>
  <c r="X43" i="13"/>
  <c r="J16" i="15"/>
  <c r="B15" i="13"/>
  <c r="R40" i="13"/>
  <c r="J20" i="13"/>
  <c r="R12" i="13"/>
  <c r="N21" i="15"/>
  <c r="V65" i="13"/>
  <c r="V51" i="15"/>
  <c r="J63" i="15"/>
  <c r="N24" i="15"/>
  <c r="Z19" i="13"/>
  <c r="V23" i="13"/>
  <c r="H26" i="13"/>
  <c r="B50" i="13"/>
  <c r="O48" i="13"/>
  <c r="N49" i="13"/>
  <c r="N53" i="13"/>
  <c r="X30" i="13"/>
  <c r="Z59" i="13"/>
  <c r="V58" i="13"/>
  <c r="W57" i="13"/>
  <c r="V66" i="13"/>
  <c r="Z39" i="13"/>
  <c r="Z46" i="13"/>
  <c r="Z13" i="13"/>
  <c r="J52" i="13"/>
  <c r="F44" i="13"/>
  <c r="G43" i="13"/>
  <c r="N12" i="15"/>
  <c r="R15" i="15"/>
  <c r="D26" i="15"/>
  <c r="Z52" i="13"/>
  <c r="X48" i="15"/>
  <c r="H10" i="15"/>
  <c r="J13" i="15"/>
  <c r="V38" i="13"/>
  <c r="W37" i="13"/>
  <c r="R38" i="13"/>
  <c r="S37" i="13"/>
  <c r="P69" i="13"/>
  <c r="B17" i="15"/>
  <c r="R66" i="15"/>
  <c r="B63" i="13"/>
  <c r="N58" i="13"/>
  <c r="O57" i="13"/>
  <c r="R50" i="13"/>
  <c r="R64" i="13"/>
  <c r="R54" i="13"/>
  <c r="F67" i="15"/>
  <c r="R62" i="15"/>
  <c r="F22" i="15"/>
  <c r="B21" i="15"/>
  <c r="B33" i="15"/>
  <c r="AA30" i="15"/>
  <c r="Z31" i="15"/>
  <c r="B45" i="15"/>
  <c r="B58" i="15"/>
  <c r="C57" i="15"/>
  <c r="Z19" i="15"/>
  <c r="V16" i="13"/>
  <c r="R22" i="15"/>
  <c r="F19" i="15"/>
  <c r="B63" i="15"/>
  <c r="B28" i="15"/>
  <c r="N49" i="15"/>
  <c r="O48" i="15"/>
  <c r="G43" i="15"/>
  <c r="F44" i="15"/>
  <c r="R59" i="15"/>
  <c r="AB48" i="15"/>
  <c r="B18" i="15"/>
  <c r="N77" i="15"/>
  <c r="O76" i="15"/>
  <c r="AA37" i="15"/>
  <c r="Z38" i="15"/>
  <c r="R44" i="13"/>
  <c r="S43" i="13"/>
  <c r="R43" i="13" s="1"/>
  <c r="F17" i="15"/>
  <c r="L69" i="13"/>
  <c r="F35" i="13"/>
  <c r="B49" i="13"/>
  <c r="C48" i="13"/>
  <c r="F23" i="15"/>
  <c r="AB43" i="15"/>
  <c r="N67" i="15"/>
  <c r="Z71" i="13"/>
  <c r="W10" i="15"/>
  <c r="V11" i="15"/>
  <c r="N62" i="13"/>
  <c r="N16" i="15"/>
  <c r="V71" i="15"/>
  <c r="R21" i="15"/>
  <c r="AB30" i="15"/>
  <c r="F13" i="15"/>
  <c r="V59" i="15"/>
  <c r="V50" i="13"/>
  <c r="F52" i="13"/>
  <c r="F54" i="13"/>
  <c r="V33" i="13"/>
  <c r="V17" i="13"/>
  <c r="K37" i="13"/>
  <c r="J38" i="13"/>
  <c r="F61" i="13"/>
  <c r="J22" i="13"/>
  <c r="J61" i="13"/>
  <c r="X57" i="13"/>
  <c r="G69" i="13"/>
  <c r="F70" i="13"/>
  <c r="B38" i="13"/>
  <c r="C37" i="13"/>
  <c r="S48" i="13"/>
  <c r="R49" i="13"/>
  <c r="F74" i="15"/>
  <c r="B53" i="13"/>
  <c r="R59" i="13"/>
  <c r="P57" i="13"/>
  <c r="T76" i="13"/>
  <c r="R14" i="15"/>
  <c r="D30" i="15"/>
  <c r="G26" i="15"/>
  <c r="F27" i="15"/>
  <c r="Z64" i="15"/>
  <c r="K76" i="15"/>
  <c r="J77" i="15"/>
  <c r="J31" i="15"/>
  <c r="K30" i="15"/>
  <c r="F40" i="15"/>
  <c r="V60" i="15"/>
  <c r="V19" i="15"/>
  <c r="R28" i="15"/>
  <c r="T57" i="15"/>
  <c r="T43" i="15"/>
  <c r="Z66" i="15"/>
  <c r="AB37" i="15"/>
  <c r="Z17" i="15"/>
  <c r="J21" i="15"/>
  <c r="V24" i="15"/>
  <c r="F32" i="15"/>
  <c r="B35" i="15"/>
  <c r="Z45" i="13"/>
  <c r="F73" i="15"/>
  <c r="V35" i="15"/>
  <c r="Z71" i="15"/>
  <c r="P69" i="15"/>
  <c r="H69" i="13"/>
  <c r="R50" i="15"/>
  <c r="V78" i="15"/>
  <c r="AB76" i="13"/>
  <c r="F16" i="15"/>
  <c r="B31" i="15"/>
  <c r="C30" i="15"/>
  <c r="B30" i="15" s="1"/>
  <c r="N34" i="15"/>
  <c r="Z39" i="15"/>
  <c r="AA48" i="15"/>
  <c r="Z48" i="15" s="1"/>
  <c r="Z49" i="15"/>
  <c r="R55" i="15"/>
  <c r="F12" i="15"/>
  <c r="C69" i="15"/>
  <c r="B70" i="15"/>
  <c r="H30" i="15"/>
  <c r="B39" i="15"/>
  <c r="L76" i="13"/>
  <c r="R12" i="15"/>
  <c r="B14" i="15"/>
  <c r="L26" i="15"/>
  <c r="H37" i="15"/>
  <c r="Z51" i="15"/>
  <c r="T48" i="15"/>
  <c r="V54" i="13"/>
  <c r="R19" i="15"/>
  <c r="F78" i="15"/>
  <c r="R35" i="15"/>
  <c r="J51" i="15"/>
  <c r="Z23" i="15"/>
  <c r="T10" i="15"/>
  <c r="Z15" i="15"/>
  <c r="B22" i="15"/>
  <c r="Z32" i="15"/>
  <c r="F60" i="15"/>
  <c r="K69" i="15"/>
  <c r="J70" i="15"/>
  <c r="B19" i="15"/>
  <c r="Z21" i="15"/>
  <c r="AA76" i="13"/>
  <c r="Z77" i="13"/>
  <c r="V32" i="15"/>
  <c r="B34" i="13"/>
  <c r="R45" i="15"/>
  <c r="N54" i="15"/>
  <c r="L10" i="15"/>
  <c r="T37" i="15"/>
  <c r="N63" i="15"/>
  <c r="R20" i="15"/>
  <c r="D76" i="15"/>
  <c r="B61" i="15"/>
  <c r="J17" i="15"/>
  <c r="F71" i="15"/>
  <c r="R65" i="15"/>
  <c r="N72" i="15"/>
  <c r="X69" i="15"/>
  <c r="N55" i="15"/>
  <c r="R52" i="15"/>
  <c r="J50" i="15"/>
  <c r="P76" i="15"/>
  <c r="R72" i="15"/>
  <c r="F38" i="15"/>
  <c r="G37" i="15"/>
  <c r="Z18" i="15"/>
  <c r="J74" i="15"/>
  <c r="R40" i="15"/>
  <c r="R77" i="15"/>
  <c r="S76" i="15"/>
  <c r="N64" i="15"/>
  <c r="B50" i="15"/>
  <c r="X26" i="15"/>
  <c r="Z79" i="15"/>
  <c r="V50" i="15"/>
  <c r="N44" i="15"/>
  <c r="O43" i="15"/>
  <c r="Z33" i="15"/>
  <c r="AB57" i="15"/>
  <c r="J59" i="15"/>
  <c r="V46" i="15"/>
  <c r="F18" i="15"/>
  <c r="V79" i="15"/>
  <c r="Z77" i="15"/>
  <c r="AA76" i="15"/>
  <c r="B34" i="15"/>
  <c r="J65" i="15"/>
  <c r="Z52" i="15"/>
  <c r="H76" i="15"/>
  <c r="R13" i="15"/>
  <c r="F15" i="15"/>
  <c r="N28" i="15"/>
  <c r="J39" i="15"/>
  <c r="Z22" i="15"/>
  <c r="J15" i="15"/>
  <c r="F59" i="15"/>
  <c r="B72" i="15"/>
  <c r="V33" i="15"/>
  <c r="R32" i="15"/>
  <c r="C26" i="15"/>
  <c r="B27" i="15"/>
  <c r="B51" i="15"/>
  <c r="N11" i="15"/>
  <c r="O10" i="15"/>
  <c r="V12" i="15"/>
  <c r="J62" i="15"/>
  <c r="N50" i="15"/>
  <c r="P10" i="15"/>
  <c r="Z74" i="15"/>
  <c r="F20" i="15"/>
  <c r="N71" i="15"/>
  <c r="V22" i="15"/>
  <c r="R33" i="15"/>
  <c r="P43" i="15"/>
  <c r="F60" i="13"/>
  <c r="B62" i="15"/>
  <c r="Z20" i="15"/>
  <c r="W30" i="15"/>
  <c r="V31" i="15"/>
  <c r="N52" i="15"/>
  <c r="J46" i="15"/>
  <c r="H43" i="15"/>
  <c r="N61" i="15"/>
  <c r="B66" i="15"/>
  <c r="V20" i="15"/>
  <c r="Z27" i="15"/>
  <c r="AA26" i="15"/>
  <c r="J33" i="15"/>
  <c r="V38" i="15"/>
  <c r="W37" i="15"/>
  <c r="V14" i="15"/>
  <c r="R44" i="15"/>
  <c r="S43" i="15"/>
  <c r="Z78" i="15"/>
  <c r="AA57" i="15"/>
  <c r="Z57" i="15" s="1"/>
  <c r="Z58" i="15"/>
  <c r="Z54" i="15"/>
  <c r="B40" i="15"/>
  <c r="N78" i="15"/>
  <c r="F55" i="15"/>
  <c r="R11" i="15"/>
  <c r="S10" i="15"/>
  <c r="V16" i="15"/>
  <c r="F77" i="15"/>
  <c r="G76" i="15"/>
  <c r="F76" i="15" s="1"/>
  <c r="B32" i="15"/>
  <c r="W26" i="15"/>
  <c r="V26" i="15" s="1"/>
  <c r="V27" i="15"/>
  <c r="V17" i="15"/>
  <c r="C48" i="15"/>
  <c r="B48" i="15" s="1"/>
  <c r="B49" i="15"/>
  <c r="J38" i="15"/>
  <c r="K37" i="15"/>
  <c r="J37" i="15" s="1"/>
  <c r="T76" i="15"/>
  <c r="Z34" i="15"/>
  <c r="V74" i="15"/>
  <c r="G69" i="15"/>
  <c r="F70" i="15"/>
  <c r="N46" i="15"/>
  <c r="P57" i="15"/>
  <c r="R49" i="15"/>
  <c r="S48" i="15"/>
  <c r="R48" i="15" s="1"/>
  <c r="N18" i="15"/>
  <c r="B23" i="15"/>
  <c r="V62" i="15"/>
  <c r="G57" i="15"/>
  <c r="F58" i="15"/>
  <c r="F64" i="15"/>
  <c r="N39" i="15"/>
  <c r="AB10" i="15"/>
  <c r="N40" i="15"/>
  <c r="Z63" i="15"/>
  <c r="F21" i="15"/>
  <c r="N66" i="15"/>
  <c r="Z50" i="15"/>
  <c r="R53" i="15"/>
  <c r="R46" i="15"/>
  <c r="F51" i="15"/>
  <c r="J79" i="15"/>
  <c r="T30" i="15"/>
  <c r="N62" i="15"/>
  <c r="F54" i="15"/>
  <c r="V21" i="15"/>
  <c r="J55" i="15"/>
  <c r="R31" i="15"/>
  <c r="S30" i="15"/>
  <c r="R30" i="15" s="1"/>
  <c r="J27" i="15"/>
  <c r="K26" i="15"/>
  <c r="J72" i="15"/>
  <c r="W48" i="15"/>
  <c r="V49" i="15"/>
  <c r="R74" i="15"/>
  <c r="J67" i="15"/>
  <c r="D69" i="15"/>
  <c r="B59" i="15"/>
  <c r="S37" i="15"/>
  <c r="R38" i="15"/>
  <c r="R73" i="15"/>
  <c r="N20" i="15"/>
  <c r="Z28" i="15"/>
  <c r="R71" i="15"/>
  <c r="B65" i="15"/>
  <c r="L69" i="15"/>
  <c r="J73" i="15"/>
  <c r="N51" i="15"/>
  <c r="Z59" i="15"/>
  <c r="J52" i="15"/>
  <c r="D57" i="15"/>
  <c r="N35" i="15"/>
  <c r="F52" i="15"/>
  <c r="F72" i="15"/>
  <c r="T69" i="15"/>
  <c r="B67" i="15"/>
  <c r="J28" i="15"/>
  <c r="B24" i="15"/>
  <c r="X57" i="15"/>
  <c r="V53" i="15"/>
  <c r="J54" i="15"/>
  <c r="B52" i="15"/>
  <c r="O30" i="15"/>
  <c r="N30" i="15" s="1"/>
  <c r="N31" i="15"/>
  <c r="R23" i="15"/>
  <c r="N19" i="15"/>
  <c r="J71" i="15"/>
  <c r="V64" i="15"/>
  <c r="H69" i="15"/>
  <c r="B20" i="15"/>
  <c r="Z40" i="15"/>
  <c r="R78" i="15"/>
  <c r="N65" i="15"/>
  <c r="F35" i="15"/>
  <c r="AB76" i="15"/>
  <c r="Z35" i="15"/>
  <c r="V52" i="15"/>
  <c r="B53" i="15"/>
  <c r="J45" i="15"/>
  <c r="V39" i="15"/>
  <c r="V70" i="15"/>
  <c r="W69" i="15"/>
  <c r="J34" i="15"/>
  <c r="L76" i="15"/>
  <c r="F66" i="15"/>
  <c r="R61" i="15"/>
  <c r="Z61" i="15"/>
  <c r="N53" i="15"/>
  <c r="Z46" i="15"/>
  <c r="X76" i="15"/>
  <c r="R24" i="15"/>
  <c r="J22" i="15"/>
  <c r="N60" i="15"/>
  <c r="B73" i="15"/>
  <c r="Z55" i="15"/>
  <c r="G48" i="15"/>
  <c r="F48" i="15" s="1"/>
  <c r="F49" i="15"/>
  <c r="V44" i="15"/>
  <c r="W43" i="15"/>
  <c r="Z44" i="15"/>
  <c r="AA43" i="15"/>
  <c r="Z43" i="15" s="1"/>
  <c r="V45" i="15"/>
  <c r="Z73" i="15"/>
  <c r="B60" i="15"/>
  <c r="L48" i="15"/>
  <c r="Z65" i="15"/>
  <c r="J61" i="15"/>
  <c r="N23" i="15"/>
  <c r="V67" i="15"/>
  <c r="R58" i="15"/>
  <c r="S57" i="15"/>
  <c r="B46" i="15"/>
  <c r="F33" i="15"/>
  <c r="B71" i="15"/>
  <c r="V72" i="15"/>
  <c r="AB69" i="15"/>
  <c r="R63" i="15"/>
  <c r="F62" i="15"/>
  <c r="J40" i="15"/>
  <c r="B38" i="15"/>
  <c r="C37" i="15"/>
  <c r="F63" i="15"/>
  <c r="B79" i="15"/>
  <c r="N27" i="15"/>
  <c r="O26" i="15"/>
  <c r="N45" i="15"/>
  <c r="J18" i="15"/>
  <c r="C76" i="15"/>
  <c r="B77" i="15"/>
  <c r="Z60" i="15"/>
  <c r="O69" i="15"/>
  <c r="N69" i="15" s="1"/>
  <c r="N70" i="15"/>
  <c r="R79" i="15"/>
  <c r="F53" i="15"/>
  <c r="V66" i="15"/>
  <c r="V55" i="15"/>
  <c r="F39" i="15"/>
  <c r="Z26" i="15" l="1"/>
  <c r="Z76" i="13"/>
  <c r="R48" i="13"/>
  <c r="R37" i="13"/>
  <c r="J37" i="13"/>
  <c r="V26" i="13"/>
  <c r="R48" i="12"/>
  <c r="Z37" i="12"/>
  <c r="B48" i="12"/>
  <c r="F26" i="10"/>
  <c r="N43" i="10"/>
  <c r="F43" i="10"/>
  <c r="R37" i="10"/>
  <c r="Z69" i="10"/>
  <c r="R69" i="10"/>
  <c r="V48" i="12"/>
  <c r="Z26" i="12"/>
  <c r="N48" i="10"/>
  <c r="F69" i="10"/>
  <c r="F57" i="10"/>
  <c r="B76" i="15"/>
  <c r="V69" i="15"/>
  <c r="R43" i="15"/>
  <c r="F37" i="15"/>
  <c r="V37" i="13"/>
  <c r="N48" i="13"/>
  <c r="F30" i="13"/>
  <c r="Z69" i="12"/>
  <c r="X8" i="12"/>
  <c r="B26" i="13"/>
  <c r="T8" i="10"/>
  <c r="N57" i="10"/>
  <c r="F30" i="10"/>
  <c r="F69" i="15"/>
  <c r="Z76" i="15"/>
  <c r="N43" i="15"/>
  <c r="N76" i="15"/>
  <c r="F43" i="15"/>
  <c r="N57" i="13"/>
  <c r="V57" i="13"/>
  <c r="P8" i="13"/>
  <c r="V69" i="13"/>
  <c r="N30" i="13"/>
  <c r="R69" i="15"/>
  <c r="N69" i="13"/>
  <c r="N76" i="13"/>
  <c r="V69" i="12"/>
  <c r="V57" i="12"/>
  <c r="AB8" i="10"/>
  <c r="Z48" i="13"/>
  <c r="B26" i="12"/>
  <c r="B30" i="12"/>
  <c r="R76" i="12"/>
  <c r="B76" i="10"/>
  <c r="J26" i="12"/>
  <c r="F76" i="12"/>
  <c r="J30" i="12"/>
  <c r="V30" i="10"/>
  <c r="J76" i="10"/>
  <c r="N57" i="12"/>
  <c r="F76" i="10"/>
  <c r="T8" i="15"/>
  <c r="J76" i="15"/>
  <c r="F69" i="13"/>
  <c r="W8" i="15"/>
  <c r="V10" i="15"/>
  <c r="C8" i="13"/>
  <c r="B10" i="13"/>
  <c r="X8" i="15"/>
  <c r="N37" i="15"/>
  <c r="B10" i="15"/>
  <c r="C8" i="15"/>
  <c r="J57" i="13"/>
  <c r="H8" i="13"/>
  <c r="G8" i="15"/>
  <c r="F10" i="15"/>
  <c r="B30" i="13"/>
  <c r="Z43" i="13"/>
  <c r="B69" i="13"/>
  <c r="Z69" i="15"/>
  <c r="Z10" i="13"/>
  <c r="AA8" i="13"/>
  <c r="K8" i="15"/>
  <c r="J10" i="15"/>
  <c r="X8" i="13"/>
  <c r="N37" i="13"/>
  <c r="F48" i="13"/>
  <c r="N69" i="12"/>
  <c r="Z43" i="12"/>
  <c r="F10" i="10"/>
  <c r="G8" i="10"/>
  <c r="B37" i="10"/>
  <c r="V76" i="13"/>
  <c r="J43" i="13"/>
  <c r="AB8" i="12"/>
  <c r="V57" i="10"/>
  <c r="AA8" i="12"/>
  <c r="Z10" i="12"/>
  <c r="W8" i="12"/>
  <c r="V8" i="12" s="1"/>
  <c r="V10" i="12"/>
  <c r="O8" i="10"/>
  <c r="N10" i="10"/>
  <c r="K8" i="13"/>
  <c r="J10" i="13"/>
  <c r="F10" i="13"/>
  <c r="G8" i="13"/>
  <c r="T8" i="12"/>
  <c r="R57" i="10"/>
  <c r="L8" i="12"/>
  <c r="B48" i="10"/>
  <c r="D8" i="10"/>
  <c r="X8" i="10"/>
  <c r="N30" i="12"/>
  <c r="P8" i="12"/>
  <c r="Z48" i="12"/>
  <c r="J69" i="13"/>
  <c r="F48" i="12"/>
  <c r="H8" i="12"/>
  <c r="K8" i="10"/>
  <c r="J10" i="10"/>
  <c r="Z76" i="10"/>
  <c r="R10" i="12"/>
  <c r="S8" i="12"/>
  <c r="B10" i="12"/>
  <c r="C8" i="12"/>
  <c r="Z10" i="10"/>
  <c r="AA8" i="10"/>
  <c r="B57" i="10"/>
  <c r="S8" i="10"/>
  <c r="R10" i="10"/>
  <c r="J37" i="10"/>
  <c r="J43" i="10"/>
  <c r="F48" i="10"/>
  <c r="Z57" i="12"/>
  <c r="R43" i="12"/>
  <c r="V10" i="10"/>
  <c r="W8" i="10"/>
  <c r="R30" i="12"/>
  <c r="V30" i="12"/>
  <c r="J48" i="10"/>
  <c r="J69" i="12"/>
  <c r="N26" i="15"/>
  <c r="B37" i="15"/>
  <c r="R57" i="15"/>
  <c r="V43" i="15"/>
  <c r="R37" i="15"/>
  <c r="V48" i="15"/>
  <c r="J26" i="15"/>
  <c r="AB8" i="15"/>
  <c r="F57" i="15"/>
  <c r="S8" i="15"/>
  <c r="R10" i="15"/>
  <c r="V37" i="15"/>
  <c r="V30" i="15"/>
  <c r="P8" i="15"/>
  <c r="N10" i="15"/>
  <c r="O8" i="15"/>
  <c r="B26" i="15"/>
  <c r="R76" i="15"/>
  <c r="L8" i="15"/>
  <c r="J69" i="15"/>
  <c r="B69" i="15"/>
  <c r="J30" i="15"/>
  <c r="F26" i="15"/>
  <c r="B37" i="13"/>
  <c r="B48" i="13"/>
  <c r="Z37" i="15"/>
  <c r="N48" i="15"/>
  <c r="B57" i="15"/>
  <c r="Z30" i="15"/>
  <c r="H8" i="15"/>
  <c r="F43" i="13"/>
  <c r="AA8" i="15"/>
  <c r="Z10" i="15"/>
  <c r="V57" i="15"/>
  <c r="J48" i="15"/>
  <c r="V76" i="15"/>
  <c r="R30" i="13"/>
  <c r="V43" i="13"/>
  <c r="N57" i="15"/>
  <c r="Z57" i="13"/>
  <c r="B57" i="13"/>
  <c r="N10" i="13"/>
  <c r="O8" i="13"/>
  <c r="F57" i="13"/>
  <c r="N76" i="12"/>
  <c r="Z26" i="13"/>
  <c r="B76" i="13"/>
  <c r="R76" i="13"/>
  <c r="J76" i="13"/>
  <c r="L8" i="13"/>
  <c r="D8" i="15"/>
  <c r="F30" i="15"/>
  <c r="F26" i="13"/>
  <c r="W8" i="13"/>
  <c r="V10" i="13"/>
  <c r="V30" i="13"/>
  <c r="N43" i="13"/>
  <c r="F30" i="12"/>
  <c r="S8" i="13"/>
  <c r="R10" i="13"/>
  <c r="B43" i="13"/>
  <c r="R26" i="15"/>
  <c r="Z69" i="13"/>
  <c r="Z48" i="10"/>
  <c r="N26" i="10"/>
  <c r="R30" i="10"/>
  <c r="C8" i="10"/>
  <c r="B10" i="10"/>
  <c r="V37" i="10"/>
  <c r="Z57" i="10"/>
  <c r="J69" i="10"/>
  <c r="D8" i="12"/>
  <c r="V76" i="10"/>
  <c r="R26" i="13"/>
  <c r="H8" i="10"/>
  <c r="T8" i="13"/>
  <c r="N10" i="12"/>
  <c r="O8" i="12"/>
  <c r="B37" i="12"/>
  <c r="R76" i="10"/>
  <c r="J10" i="12"/>
  <c r="K8" i="12"/>
  <c r="B69" i="10"/>
  <c r="R69" i="13"/>
  <c r="F37" i="12"/>
  <c r="B57" i="12"/>
  <c r="D8" i="13"/>
  <c r="J48" i="12"/>
  <c r="V43" i="10"/>
  <c r="L8" i="10"/>
  <c r="J76" i="12"/>
  <c r="V48" i="10"/>
  <c r="R57" i="13"/>
  <c r="N76" i="10"/>
  <c r="B76" i="12"/>
  <c r="V26" i="12"/>
  <c r="B43" i="12"/>
  <c r="P8" i="10"/>
  <c r="B43" i="10"/>
  <c r="B26" i="10"/>
  <c r="R26" i="12"/>
  <c r="N26" i="12"/>
  <c r="N26" i="13"/>
  <c r="F26" i="12"/>
  <c r="Z30" i="12"/>
  <c r="AB8" i="13"/>
  <c r="N37" i="10"/>
  <c r="B30" i="10"/>
  <c r="N43" i="12"/>
  <c r="G8" i="12"/>
  <c r="F10" i="12"/>
  <c r="Z8" i="15" l="1"/>
  <c r="N8" i="15"/>
  <c r="V8" i="13"/>
  <c r="F8" i="13"/>
  <c r="Z8" i="12"/>
  <c r="J8" i="12"/>
  <c r="R8" i="12"/>
  <c r="Z8" i="10"/>
  <c r="R8" i="10"/>
  <c r="N8" i="13"/>
  <c r="F8" i="12"/>
  <c r="N8" i="12"/>
  <c r="R8" i="15"/>
  <c r="V8" i="10"/>
  <c r="F8" i="10"/>
  <c r="J8" i="15"/>
  <c r="B8" i="13"/>
  <c r="B8" i="12"/>
  <c r="J8" i="10"/>
  <c r="J8" i="13"/>
  <c r="N8" i="10"/>
  <c r="F8" i="15"/>
  <c r="V8" i="15"/>
  <c r="B8" i="10"/>
  <c r="R8" i="13"/>
  <c r="Z8" i="13"/>
  <c r="B8" i="15"/>
</calcChain>
</file>

<file path=xl/connections.xml><?xml version="1.0" encoding="utf-8"?>
<connections xmlns="http://schemas.openxmlformats.org/spreadsheetml/2006/main">
  <connection id="1" name="Query van MS Access Database1" type="1" refreshedVersion="6" saveData="1">
    <dbPr connection="DSN=MS Access Database;DBQ=J:\02_Verwerking\Maatwerk\Aanvullende coronauitvraag Q2\Ontwikkeling\Corona.accdb;DefaultDir=J:\02_Verwerking\Maatwerk\Aanvullende coronauitvraag Q2\Ontwikkeling;DriverId=25;FIL=MS Access;MaxBufferSize=2048;PageTimeout=5;" command="SELECT qry_Data.CoropCode, qry_Data.CoropNaam, qry_Data.GGDCode, qry_Data.GGDnaam, qry_Data.GKL, qry_Data.Inw, qry_Data.GmCode, qry_Data.GmNaam, qry_Data.Sheet, qry_Data.Tv, qry_Data.Waarde, qry_Data.Onderdeel, qry_Data.GKL_pub_x000d__x000a_FROM qry_Data qry_Data_x000d__x000a_WHERE (qry_Data.Tv Not Like '%taakveld%')"/>
  </connection>
</connections>
</file>

<file path=xl/sharedStrings.xml><?xml version="1.0" encoding="utf-8"?>
<sst xmlns="http://schemas.openxmlformats.org/spreadsheetml/2006/main" count="574" uniqueCount="204">
  <si>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</si>
  <si>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</si>
  <si>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</si>
  <si>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</si>
  <si>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</si>
  <si>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</si>
  <si>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</si>
  <si>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</si>
  <si>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</si>
  <si>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</si>
  <si>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</si>
  <si>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</si>
  <si>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</si>
  <si>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</si>
  <si>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</si>
  <si>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</si>
  <si>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</si>
  <si>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</si>
  <si>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</si>
  <si>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</si>
  <si>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</si>
  <si>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</si>
  <si>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</si>
  <si>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</si>
  <si>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 xml:space="preserve">Totaal </t>
  </si>
  <si>
    <t>Afkortingen</t>
  </si>
  <si>
    <t>Bron</t>
  </si>
  <si>
    <t>Algemene beschrijving</t>
  </si>
  <si>
    <t>Leverancier</t>
  </si>
  <si>
    <t>Integraal of steekproef</t>
  </si>
  <si>
    <t>Periodiciteit</t>
  </si>
  <si>
    <t>Bijzonderheden</t>
  </si>
  <si>
    <t>Toelichting bij de tabellen</t>
  </si>
  <si>
    <t>waarvan</t>
  </si>
  <si>
    <t>Bron: CBS.</t>
  </si>
  <si>
    <t>miljoenen euro's</t>
  </si>
  <si>
    <t>Grootteklasse 1</t>
  </si>
  <si>
    <t>Respons</t>
  </si>
  <si>
    <t>Bijraming</t>
  </si>
  <si>
    <t>0.1 - Bestuur</t>
  </si>
  <si>
    <t>0.2 - Burgerzaken</t>
  </si>
  <si>
    <t>0.3 - Beheer overige gebouwen en gronden</t>
  </si>
  <si>
    <t>0.4 - Overhead</t>
  </si>
  <si>
    <t>0.5 - Treasury</t>
  </si>
  <si>
    <t>0.61 - OZB woningen</t>
  </si>
  <si>
    <t>0.62 - OZB niet-woningen</t>
  </si>
  <si>
    <t>0.63 - Parkeerbelasting</t>
  </si>
  <si>
    <t>0.64 - Belastingen overig</t>
  </si>
  <si>
    <t>0.7 - Algemene uitkeringen en overige uitkeringen gemeentefonds</t>
  </si>
  <si>
    <t>0.8 - Overige baten en lasten</t>
  </si>
  <si>
    <t>0.9 - Vennootschapsbelasting (VpB)</t>
  </si>
  <si>
    <t>0.10 - Mutaties reserves</t>
  </si>
  <si>
    <t>0.11 - Resultaat van de rekening van baten en lasten</t>
  </si>
  <si>
    <t>Taakveld 0. - BESTUUR EN ONDERSTEUNING</t>
  </si>
  <si>
    <t>Totaal taakvelden</t>
  </si>
  <si>
    <t>Grootteklasse 2</t>
  </si>
  <si>
    <t>Grootteklasse 3</t>
  </si>
  <si>
    <t>Grootteklasse 4</t>
  </si>
  <si>
    <t>Grootteklasse 5</t>
  </si>
  <si>
    <t>Grootteklasse 6-8</t>
  </si>
  <si>
    <t>Taakveld 1. - VEILIGHEID</t>
  </si>
  <si>
    <t>1.1 - Crisisbeheersing en brandweer</t>
  </si>
  <si>
    <t>1.2 - Openbare orde en veiligheid</t>
  </si>
  <si>
    <t>Taakveld 2. - VERKEER, VERVOER EN WATERSTAAT</t>
  </si>
  <si>
    <t>2.1 - Verkeer en vervoer</t>
  </si>
  <si>
    <t>2.2 - Parkeren</t>
  </si>
  <si>
    <t>2.3 - Recreatieve havens</t>
  </si>
  <si>
    <t>2.4 - Economische havens en waterwegen</t>
  </si>
  <si>
    <t>2.5 - Openbaar vervoer</t>
  </si>
  <si>
    <t>Taakveld 3. - ECONOMIE</t>
  </si>
  <si>
    <t>3.1 - Economische ontwikkeling</t>
  </si>
  <si>
    <t>3.2 - Fysieke bedrijfsinfrastructuur</t>
  </si>
  <si>
    <t>3.3 - Bedrijvenloket en bedrijfsregelingen</t>
  </si>
  <si>
    <t>3.4 - Economische promotie</t>
  </si>
  <si>
    <t>Taakveld 4. - ONDERWIJS</t>
  </si>
  <si>
    <t>4.1 - Openbaar basisonderwijs</t>
  </si>
  <si>
    <t>4.2 - Onderwijshuisvesting</t>
  </si>
  <si>
    <t>4.3 - Onderwijsbeleid en leerlingzaken</t>
  </si>
  <si>
    <t>Taakveld 5. - SPORT, CULTUUR EN RECREATIE</t>
  </si>
  <si>
    <t>5.1 - Sportbeleid en activering</t>
  </si>
  <si>
    <t>5.2 - Sportaccommodaties</t>
  </si>
  <si>
    <t>5.3 - Cultuurpresentatie, cultuurproductie en cultuurparticipatie</t>
  </si>
  <si>
    <t>5.4 - Musea</t>
  </si>
  <si>
    <t>5.5 - Cultureel erfgoed</t>
  </si>
  <si>
    <t>5.6 - Media</t>
  </si>
  <si>
    <t>5.7 - Openbaar groen en (openlucht) recreatie</t>
  </si>
  <si>
    <t>Taakveld 6. - SOCIAAL DOMEIN</t>
  </si>
  <si>
    <t>6.1 - Samenkracht en burgerparticipatie</t>
  </si>
  <si>
    <t>6.2 - Wijkteams</t>
  </si>
  <si>
    <t>6.3 - Inkomensregelingen</t>
  </si>
  <si>
    <t>6.4 - Begeleide participatie</t>
  </si>
  <si>
    <t>6.5 - Arbeidsparticipatie</t>
  </si>
  <si>
    <t>6.6 - Maatwerkvoorziening (WMO)</t>
  </si>
  <si>
    <t>6.71 - Maatwerkdienstverlening 18+</t>
  </si>
  <si>
    <t>6.72 - Maatwerkdienstverlening 18-</t>
  </si>
  <si>
    <t>6.81 - Geëscaleerde zorg 18+</t>
  </si>
  <si>
    <t>6.82 - Geëscaleerde zorg 18-</t>
  </si>
  <si>
    <t>6-8</t>
  </si>
  <si>
    <t>Taakveld 7. - VOLKSGEZONDHEID EN MILIEU</t>
  </si>
  <si>
    <t>7.1 - Volksgezondheid</t>
  </si>
  <si>
    <t>7.2 - Riolering</t>
  </si>
  <si>
    <t>7.3 - Afval</t>
  </si>
  <si>
    <t>7.4 - Milieubeheer</t>
  </si>
  <si>
    <t>7.5 - Begraafplaatsen en crematoria</t>
  </si>
  <si>
    <t>Taakveld 8. - VOLKSHUISVESTING, RUIMTELIJKE ORDENING EN STEDELIJKE VERNIEUWING</t>
  </si>
  <si>
    <t>8.1 - Ruimtelijke ordening</t>
  </si>
  <si>
    <t>8.2 - Grondexploitatie (niet-bedrijventerreinen)</t>
  </si>
  <si>
    <t>8.3 - Wonen en bouwen</t>
  </si>
  <si>
    <t>Tabel 3</t>
  </si>
  <si>
    <t>Gemeenten | Meerbaten door corona, t/m juni 2020</t>
  </si>
  <si>
    <t>Gemeenten | Meerlasten door corona, t/m juni 2020</t>
  </si>
  <si>
    <t>Tabel 4</t>
  </si>
  <si>
    <t>Tabel 5</t>
  </si>
  <si>
    <t>September 2020</t>
  </si>
  <si>
    <t>Afwijzing</t>
  </si>
  <si>
    <t>Aantallen</t>
  </si>
  <si>
    <t>Grootteklasse</t>
  </si>
  <si>
    <t>Non-respons</t>
  </si>
  <si>
    <t>Percentage</t>
  </si>
  <si>
    <t>Gemeenten | Respons aanvullende corona-uitvraag, t/m juni 2020</t>
  </si>
  <si>
    <t>Gemeenten | Niet-gerealiseerde lasten door corona, t/m juni 2020</t>
  </si>
  <si>
    <t>Gemeenten | Niet-gerealiseerde baten door corona, t/m juni 2020</t>
  </si>
  <si>
    <t>Tabel 6</t>
  </si>
  <si>
    <t>Alle baten en lasten zijn aangegeven</t>
  </si>
  <si>
    <t>Alleen de voornaamste baten en lasten</t>
  </si>
  <si>
    <t>Alleen op bepaalde taakvelden</t>
  </si>
  <si>
    <t>Niet aangegeven</t>
  </si>
  <si>
    <t>Vraag 1: In hoeverre zijn alle meerlasten en/of -baten beoordeeld of deze coronagerelateerd zijn:</t>
  </si>
  <si>
    <t>Vraag 2: Vanaf welke datum heeft u in uw administratie baten en lasten gemarkeerd die in belangrijke mate coronagerelateerd zijn?</t>
  </si>
  <si>
    <t>Voor 31 maart</t>
  </si>
  <si>
    <t>Tussen 1 en 30 april</t>
  </si>
  <si>
    <t>Tussen 1 en 31 mei</t>
  </si>
  <si>
    <t>Na 31 mei</t>
  </si>
  <si>
    <t>Onbekend / niet ingevuld</t>
  </si>
  <si>
    <t>Vraag 3: Hoe up-to-date schat u in dat de administratie van uw gemeente is?</t>
  </si>
  <si>
    <t>Alle lasten die tot en met eind juni zijn gemaakt, zijn verwerkt</t>
  </si>
  <si>
    <t>Meer dan 80 procent van de baten en lasten tot en met eind juni zijn verwerkt</t>
  </si>
  <si>
    <t>Minder dan 80 procent van de baten en lasten tot en met eind juni zijn verwerkt</t>
  </si>
  <si>
    <t>Alle lasten tot en met eind mei zijn verwerkt</t>
  </si>
  <si>
    <t>Nog eerder</t>
  </si>
  <si>
    <t>Vraag 4: Hoeveel tijd nam het invullen van deze enquête in beslag?</t>
  </si>
  <si>
    <t>Minder of gelijk aan 8 uur</t>
  </si>
  <si>
    <t>Tussen 8 uur en 16 uur</t>
  </si>
  <si>
    <t>Tussen 16 uur en 24 uur</t>
  </si>
  <si>
    <t>Meer dan 24 uur</t>
  </si>
  <si>
    <t>Vraag 4a: info was al beschikbaar in de administratie, de extra tijd betreft het uit de administratie halen van de info plus invullen</t>
  </si>
  <si>
    <t>Vraag 4b: de financiële feiten waren nog niet beoordeeld op de meer lasten en baten als gevolg van de coronacrisis</t>
  </si>
  <si>
    <t>Ja</t>
  </si>
  <si>
    <t>Nee</t>
  </si>
  <si>
    <t>Gemeenten | Vragen aanvullende corona-uitvraag, t/m juni 2020</t>
  </si>
  <si>
    <t>Aanvullende uitvraag coronagerelateerde lasten en baten</t>
  </si>
  <si>
    <t>Gemeenten, t/m juni 2020</t>
  </si>
  <si>
    <t>CBS, Team decentrale overheden</t>
  </si>
  <si>
    <t xml:space="preserve">Vragen over deze publicatie kunnen gestuurd worden aan het CBS onder vermelding van projectnummer PR000546. </t>
  </si>
  <si>
    <t xml:space="preserve">Op initiatief van het Ministerie van Binnenlandse Zaken en Koninkrijksrelaties (BZK) en de Vereniging van Nederlandse Gemeenten (VNG) doet het Centraal Bureau voor de Statistiek (CBS) naast de reguliere Iv3-kwartaaluitvraag een aanvullende uitvraag naar de coronagerelateerde meerlasten en -baten tot en met 30 juni 2020. Doel is om in kaart te brengen wat het effect is van de coronacrisis op de financiële positie van gemeenten. </t>
  </si>
  <si>
    <t>Deze uitvraag zal worden herhaald ten tijde van het aanleveren van de jaarrekening over 2020. Uitgangspunt is dat ook dit parallel verloopt aan het aanleveren van Iv3-gegevens. Mogelijk vindt ook een uitvraag over het derde kwartaal plaats, al naar gelang de behoefte aan informatie en de uitkomsten van de uitvraag over tweede kwartaal.</t>
  </si>
  <si>
    <t>Gevraagd wordt naar lasten die 1. in overwegende mate veroorzaakt zijn door de coronacrisis, en 2. meerkosten vormen. De eerste voorwaarde betekent dat er een direct verband moet zijn met corona - dus, bijvoorbeeld, geen achterstallig onderhoud dat tijdens de coronacrisis versneld is uitgevoerd. De timing is daarbij wel beïnvloed door corona, maar het onderhoud komt niet door corona. De tweede voorwaarde is dat de gemeente extra lasten heeft gehad. Heeft de gemeente bijvoorbeeld personeel van een andere afdeling ingezet om TOZO-aanvragen af te wikkelen, dan gelden die lasten niet als meerlasten door corona. Maar heeft de gemeente extra personeel ingehuurd, dan gelden de lasten daarvan wel als meerlasten door corona. Uitstel van belastingen en verstrekking van leningen resulteren niet in meerlasten. Daarvan is pas sprake bij oninbaarheid of ingebreke blijven om af te lossen. De lasten voor de doorbetaling van jeugd en wmo vormen ook geen meerlasten, want die lasten worden gemaakt zoals begroot - ook al wordt de zorg niet geleverd. Lasten door inhaalzorg en extra lasten van de anderhalve-metersamenleving vormen wel meerlasten.</t>
  </si>
  <si>
    <t>In tabel 2 staan per taakveld de meerlasten die gemeenten hebben gehad  door corona. Het gaat om lasten die in de gemeentelijke administratie zijn verwerkt tot en met 30 juni 2020.</t>
  </si>
  <si>
    <t>Gevraagd wordt naar baten die 1. in overwegende mate veroorzaakt zijn door de coronacrisis, en 2. meerbaten vormen. De eerste voorwaarde betekent dat er een direct verband moet zijn met corona. De tweede voorwaarde is dat de gemeente extra baten heeft gehad. Een voorbeeld vormen de voorschotten die zijn verstrekt voor de Tijdelijke Overbruggingsregeling Zelfstandige Ondernemers (TOZO).</t>
  </si>
  <si>
    <t>In tabel 3 staan per taakveld de meerbaten die gemeenten hebben gehad door corona. Het gaat om baten die in de gemeentelijke administratie zijn verwerkt tot en met 30 juni 2020.</t>
  </si>
  <si>
    <t>Het gaat om opgaves van geschatte lasten die de gemeente niet heeft gerealiseerd, waarbij die niet-realisatie in overwegende mate het gevolg is van corona. Een voorbeeld: de vermindering van lasten doordat - de lijn van VWS, OCW en de VNG volgend - niet 100 procent, maar 80 procent wordt vergoed voor de uitgevallen ritten in het doelgroepenvervoer.</t>
  </si>
  <si>
    <t>In tabel 4 staan per taakveld de niet-gerealiseerde lasten die gemeenten niet hebben gerealiseerd door corona. Het gaat om opgaves van geschatte minderlasten ten opzichte van de begroting die vóór het begin van het jaar is vastgesteld, voor de periode tot en met 30 juni 2020.</t>
  </si>
  <si>
    <t>Het gaat om opgaves van geschatte baten die de gemeente niet heeft gerealiseerd, waarbij die niet-realisatie in overwegende mate het gevolg is van corona. Een voorbeeld: de derving in toeristenbelasting.</t>
  </si>
  <si>
    <t>In tabel 4 staan per taakveld de niet-gerealiseerde baten die gemeenten niet hebben gerealiseerd door corona. Het gaat om opgaves van geschatte minderbaten ten opzichte van de begroting die vóór het begin van het jaar is vastgesteld, voor de periode tot en met 30 juni 2020.</t>
  </si>
  <si>
    <t>Naar aanleiding van deze uitvraag zijn nog een aantal vragen gesteld om onder andere de kwaliteit en up-to-date-heid te duiden. Deze vragen staan gepresenteerd in tabel 6.</t>
  </si>
  <si>
    <t xml:space="preserve">In tabel 1 wordt per grootteklassegroep de respons getoond. Hierin wordt onderscheid gemaakt of de meerlasten en -baten zijn ingevuld en of de niet-gerealiseerde lasten en -baten zijn ingevuld. </t>
  </si>
  <si>
    <t>Meerlasten en -baten</t>
  </si>
  <si>
    <t>Niet-gerealiseerde lasten en -baten</t>
  </si>
  <si>
    <t>Gemeenten van het jaar 2020.</t>
  </si>
  <si>
    <t>https://vraagbaakiv3gemeenten.nl/files/2020-03/iv3-informatievoorschrift-2020-gemeenten-en-gemeenschappelijke-regelingen.pdf</t>
  </si>
  <si>
    <t>Gemeentelijke taakvelden zoals opgenomen in het Iv3-informatievoorschrift 2020. Voor meer informatie zie:</t>
  </si>
  <si>
    <t>In dit onderzoek zijn alle gemeenten bevraagd, echter om verschillende redenen hebben gemeenten niet (kunnen) of gedeeltelijk gerespondeerd. Voor de (gedeeltelijk) ontbrekende eenheden heeft het CBS bijgeraamd. De bijraming is niet per gemeente teruggelegd in deze tabellenset, maar per grootteklassegroep.</t>
  </si>
  <si>
    <t>Taakvelden</t>
  </si>
  <si>
    <t>Grootteklassegroep</t>
  </si>
  <si>
    <t>1 - gemeenten met 250 000 inwoners of meer per 1 januari 2020</t>
  </si>
  <si>
    <t>2 - gemeenten met 150 000 tot 250 000 inwoners per 1 januari 2020</t>
  </si>
  <si>
    <t>3 - gemeenten met 100 000 tot 150 000 inwoners per 1 januari 2020</t>
  </si>
  <si>
    <t>4 - gemeenten met 50 000 tot 100 000 inwoners per 1 januari 2020</t>
  </si>
  <si>
    <t>5 - gemeenten met 20 000 tot 50 000 inwoners per 1 januari 2020</t>
  </si>
  <si>
    <t>6-8 - gemeenten met minder dan 20 000 inwoners per 1 januari 2020</t>
  </si>
  <si>
    <t>Bijraming van eenheden</t>
  </si>
  <si>
    <t xml:space="preserve">Voor non-respons bij de meerlasten en -baten en de niet-gerealiseerde lasten en -baten is bijgeraamd. Per grootteklassegroep is gekeken naar de respons voor een bepaald taakveld voor een onderwerp. De som hiervan is afgezet tegen de som van de begrotingswaarde voor diezelfde groep gemeenten (in de grootteklassegroep). Hier komt een verhoudingsgetal uit, een factor. Voor de non-respons binnen een bepaalde grootteklassegroep, taakveld en onderwerp wordt deze factor op de begrotingswaarde (lasten of baten afhaneklijk van het onderwerp) gezet. </t>
  </si>
  <si>
    <t>Aandachtspunten bij de cijfers</t>
  </si>
  <si>
    <t>Correcties</t>
  </si>
  <si>
    <t>Sommige eenheden hebben de gegevens aangeleverd in hele euro's in plaats van 1000den euro's, hiervoor is gecorrigeerd. Verder heeft het CBS op basis van inzichten op basis van onder andere de kwartaalenquete correcties doorgevoerd. Deze zijn niet apart zichtbaar in de tabellen.</t>
  </si>
  <si>
    <t>Risico's</t>
  </si>
  <si>
    <r>
      <rPr>
        <b/>
        <i/>
        <sz val="10"/>
        <rFont val="Arial"/>
        <family val="2"/>
      </rPr>
      <t>Tozo</t>
    </r>
    <r>
      <rPr>
        <sz val="10"/>
        <rFont val="Arial"/>
        <family val="2"/>
      </rPr>
      <t xml:space="preserve"> - Tijdelijke overbruggingsregeling zelfstandig ondernemers</t>
    </r>
  </si>
  <si>
    <r>
      <rPr>
        <b/>
        <i/>
        <sz val="10"/>
        <rFont val="Arial"/>
        <family val="2"/>
      </rPr>
      <t xml:space="preserve">Iv3 </t>
    </r>
    <r>
      <rPr>
        <i/>
        <sz val="10"/>
        <rFont val="Arial"/>
        <family val="2"/>
      </rPr>
      <t>- Informatie voor derden</t>
    </r>
  </si>
  <si>
    <t>Gemeenten</t>
  </si>
  <si>
    <t>Integraal</t>
  </si>
  <si>
    <t>Niet periodiek</t>
  </si>
  <si>
    <t>-</t>
  </si>
  <si>
    <t xml:space="preserve">Bij dit onderzoek wordt gevraagd naar de coronagerelateerde meerlasten en -baten tot en met 30 juni 2020. Doel is om in kaart te brengen wat het effect is van de coronacrisis op de financiële positie van gemeenten. Tevens wordt gevraagd naar door corona, niet-gerealiseerde baten en lasten in de periode tot en met 30 juni. Deze uitvraag vindt plaats onder alle Nederlandse gemeenten. De manier van uitvraag is afgestemd met de vertegenwoordigers van een aantal gemeenten.
Deze uitvraag zal worden herhaald ten tijde van het aanleveren van de jaarrekening over 2020. Uitgangspunt is dat ook dit parallel verloopt aan het aanleveren van Iv3-gegevens. </t>
  </si>
  <si>
    <t>Hierbij wordt tevens gevraagd naar opgaves van, door corona, niet-gerealiseerde baten en lasten in de periode tot en met 30 juni. Deze uitvraag vindt plaats onder alle Nederlandse gemeenten. De manier van uitvraag is afgestemd met de vertegenwoordigers van een aantal gemeenten.</t>
  </si>
  <si>
    <t>Steekproef (gemeenten met meer dan 20 000 inwoners)</t>
  </si>
  <si>
    <t>Kwartaal</t>
  </si>
  <si>
    <t xml:space="preserve">De statistieken over de financiën van gemeenten geven een kwantitatieve beschrijving van de baten en lasten naar beleidsterreinen (taakvelden), economische categorie (kosten- en opbrengstsoorten), de opbrengsten uit heffingen en de balansstanden van de gemeenten. De statistieken zijn samengesteld op basis van de administratieve gegevens op kwartaalbasis. </t>
  </si>
  <si>
    <t>De statistieken over de financiën van gemeenten geven een kwantitatieve beschrijving van de baten en lasten naar beleidsterreinen (taakvelden), economische categorie (kosten- en opbrengstsoorten) en de opbrengsten uit heffingen van de gemeenten. De statistieken zijn samengesteld op basis van de administratieve gegevens.</t>
  </si>
  <si>
    <t>Per jaar</t>
  </si>
  <si>
    <t>Iv3-kwartaal gemeenten</t>
  </si>
  <si>
    <t>Iv3-begrotings gemeenten</t>
  </si>
  <si>
    <t>Gemiddelde tijdsduur (in uren)</t>
  </si>
  <si>
    <t>Met uitzondering op het bovenstaande wordt voor taakveld 3.4 (onder andere de toeristenbelasting) niet gekeken naar grootteklassegroep maar naar toeristische regio. Dit geldt alleen voor het onderwerp de niet-gerealiseerde baten.
Als tweede uitzondering hierop wordt voor taakveld 6.3 (het taakveld waar gemeenten de TOZO verantwoorden) voor de onderwerpen meerlasten en -baten de TOZO-budgetten (tot en met de vierde tranche) gebruikt. Voor de lasten wordt een factor berekend. Voor de baten wordt bij non-respons de gehele waade (t/m de vierde tranche) ingezet.</t>
  </si>
  <si>
    <t xml:space="preserve">Dit betreft nieuwe informatie op basis van een niet wettelijke uitvraag. Nieuwe informatie heeft altijd een aanlooptijd om goed geregistreerd te worden. Hoe dat met dit gegeven zit is nog niet bekend omdat kwaliteitsonderzoek nog niet heeft plaatsgevonden. 
Een meerderheid van de responderende gemeenten gaf aan nog niet alle coronagerelateerde (meer-)lasten en (meer-)baten in hun administratie gekenmerkt te hebben en/of nog niet alle rekeningen verwerkt te hebben. Hiervoor is in dit onderzoek rekening gehouden en bijgeraamd. Het effect van ontbrekende informatie valt op dit moment niet te kwantificeren. Dit is een belangrijke disclaimer voor de tabellen 2 t/m 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</si>
</sst>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 ###\ ###\ ###\ ###\ ###\ ##0"/>
    <numFmt numFmtId="166" formatCode="0.0"/>
    <numFmt numFmtId="167" formatCode="_ * #,##0_ ;_ * \-#,##0_ ;_ * &quot;-&quot;??_ ;_ @_ "/>
    <numFmt numFmtId="168" formatCode="#,##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sz val="10"/>
      <name val="Arial"/>
      <family val="2"/>
    </font>
    <font>
      <sz val="8"/>
      <color theme="0"/>
      <name val="Arial"/>
      <family val="2"/>
    </font>
    <font>
      <i/>
      <sz val="8"/>
      <color indexed="8"/>
      <name val="Arial"/>
      <family val="2"/>
    </font>
    <font>
      <i/>
      <sz val="8"/>
      <color theme="1"/>
      <name val="Arial"/>
      <family val="2"/>
    </font>
    <font>
      <sz val="10"/>
      <color theme="1"/>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164"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25" fillId="0" borderId="0" applyFont="0" applyFill="0" applyBorder="0" applyAlignment="0" applyProtection="0"/>
    <xf numFmtId="0" fontId="30" fillId="0" borderId="0" applyNumberFormat="0" applyFill="0" applyBorder="0" applyAlignment="0" applyProtection="0"/>
  </cellStyleXfs>
  <cellXfs count="126">
    <xf numFmtId="0" fontId="0" fillId="0" borderId="0" xfId="0"/>
    <xf numFmtId="0" fontId="6" fillId="2" borderId="0" xfId="0" applyFont="1" applyFill="1"/>
    <xf numFmtId="0" fontId="7" fillId="2" borderId="0" xfId="0" applyFont="1" applyFill="1" applyAlignment="1">
      <alignment horizontal="left"/>
    </xf>
    <xf numFmtId="0" fontId="0" fillId="2" borderId="0" xfId="0"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2"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164" fontId="0" fillId="2" borderId="0" xfId="1" applyFont="1" applyFill="1"/>
    <xf numFmtId="0" fontId="15" fillId="2" borderId="0" xfId="0" applyFont="1" applyFill="1" applyAlignment="1"/>
    <xf numFmtId="0" fontId="5" fillId="3" borderId="0" xfId="0" applyFont="1" applyFill="1"/>
    <xf numFmtId="0" fontId="11" fillId="3" borderId="0" xfId="0" applyFont="1" applyFill="1" applyAlignment="1">
      <alignment horizontal="left" vertical="top" wrapText="1"/>
    </xf>
    <xf numFmtId="0" fontId="17"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1"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20" fillId="3" borderId="2" xfId="4" applyFont="1" applyFill="1" applyBorder="1"/>
    <xf numFmtId="0" fontId="20" fillId="3" borderId="1" xfId="4" applyFont="1" applyFill="1" applyBorder="1" applyAlignment="1">
      <alignment vertical="top" wrapText="1"/>
    </xf>
    <xf numFmtId="0" fontId="20" fillId="3" borderId="0" xfId="4" applyFont="1" applyFill="1"/>
    <xf numFmtId="0" fontId="20" fillId="3" borderId="3" xfId="4" applyFont="1" applyFill="1" applyBorder="1" applyAlignment="1">
      <alignment vertical="top" wrapText="1"/>
    </xf>
    <xf numFmtId="0" fontId="20" fillId="3" borderId="0" xfId="4" applyFont="1" applyFill="1" applyBorder="1" applyAlignment="1">
      <alignment vertical="top" wrapText="1"/>
    </xf>
    <xf numFmtId="0" fontId="20" fillId="3" borderId="2" xfId="4" applyFont="1" applyFill="1" applyBorder="1" applyAlignment="1">
      <alignment horizontal="right" vertical="top" wrapText="1"/>
    </xf>
    <xf numFmtId="0" fontId="20" fillId="3" borderId="0" xfId="4" applyFont="1" applyFill="1" applyBorder="1" applyAlignment="1">
      <alignment horizontal="right" vertical="top" wrapText="1"/>
    </xf>
    <xf numFmtId="165"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165" fontId="20" fillId="3" borderId="0" xfId="8" applyNumberFormat="1" applyFont="1" applyFill="1" applyBorder="1" applyAlignment="1">
      <alignment horizontal="right" vertical="center"/>
    </xf>
    <xf numFmtId="165" fontId="20" fillId="3" borderId="0" xfId="9" applyNumberFormat="1" applyFont="1" applyFill="1" applyBorder="1" applyAlignment="1">
      <alignment horizontal="right" vertical="center"/>
    </xf>
    <xf numFmtId="0" fontId="20" fillId="3" borderId="0" xfId="4" applyFont="1" applyFill="1" applyAlignment="1">
      <alignment wrapText="1"/>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1" fillId="3" borderId="0" xfId="12" applyFont="1" applyFill="1" applyAlignment="1">
      <alignment horizontal="left" vertical="top" wrapText="1"/>
    </xf>
    <xf numFmtId="0" fontId="4" fillId="2" borderId="7" xfId="12" applyFont="1" applyFill="1" applyBorder="1" applyAlignment="1">
      <alignment horizontal="justify"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49" fontId="23" fillId="3" borderId="0" xfId="7" applyNumberFormat="1" applyFont="1" applyFill="1" applyBorder="1" applyAlignment="1">
      <alignment horizontal="left" vertical="top"/>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3" fillId="3" borderId="0" xfId="7" applyNumberFormat="1" applyFont="1" applyFill="1" applyBorder="1" applyAlignment="1">
      <alignment horizontal="left" vertical="top"/>
    </xf>
    <xf numFmtId="0" fontId="20" fillId="3" borderId="1" xfId="4" applyFont="1" applyFill="1" applyBorder="1" applyAlignment="1">
      <alignment horizontal="right" vertical="top"/>
    </xf>
    <xf numFmtId="0" fontId="20" fillId="3" borderId="2" xfId="4" applyFont="1" applyFill="1" applyBorder="1" applyAlignment="1">
      <alignment horizontal="right"/>
    </xf>
    <xf numFmtId="165" fontId="20" fillId="3" borderId="2" xfId="8" applyNumberFormat="1" applyFont="1" applyFill="1" applyBorder="1" applyAlignment="1">
      <alignment horizontal="right" vertical="center"/>
    </xf>
    <xf numFmtId="0" fontId="24" fillId="2" borderId="2" xfId="0" applyFont="1" applyFill="1" applyBorder="1" applyAlignment="1">
      <alignment horizontal="left" vertical="top"/>
    </xf>
    <xf numFmtId="165" fontId="20" fillId="3" borderId="0" xfId="6" applyNumberFormat="1" applyFont="1" applyFill="1" applyBorder="1" applyAlignment="1">
      <alignment vertical="center"/>
    </xf>
    <xf numFmtId="165" fontId="20" fillId="3" borderId="0" xfId="8" applyNumberFormat="1" applyFont="1" applyFill="1" applyBorder="1" applyAlignment="1">
      <alignment vertical="center"/>
    </xf>
    <xf numFmtId="165" fontId="20" fillId="3" borderId="0" xfId="9" applyNumberFormat="1" applyFont="1" applyFill="1" applyBorder="1" applyAlignment="1">
      <alignment vertical="center"/>
    </xf>
    <xf numFmtId="0" fontId="20" fillId="3" borderId="0" xfId="4" applyFont="1" applyFill="1" applyAlignment="1">
      <alignment horizontal="left" vertical="top" indent="1"/>
    </xf>
    <xf numFmtId="0" fontId="20" fillId="3" borderId="3" xfId="4" applyFont="1" applyFill="1" applyBorder="1" applyAlignment="1">
      <alignment vertical="top"/>
    </xf>
    <xf numFmtId="49" fontId="21" fillId="3" borderId="0" xfId="7" applyNumberFormat="1" applyFont="1" applyFill="1" applyBorder="1" applyAlignment="1">
      <alignment vertical="top"/>
    </xf>
    <xf numFmtId="165" fontId="19" fillId="3" borderId="0" xfId="9" applyNumberFormat="1" applyFont="1" applyFill="1" applyBorder="1" applyAlignment="1">
      <alignment horizontal="right" vertical="center"/>
    </xf>
    <xf numFmtId="166" fontId="20" fillId="3" borderId="0" xfId="4" applyNumberFormat="1" applyFont="1" applyFill="1" applyBorder="1"/>
    <xf numFmtId="166" fontId="19" fillId="3" borderId="0" xfId="4" applyNumberFormat="1" applyFont="1" applyFill="1" applyBorder="1"/>
    <xf numFmtId="165" fontId="19" fillId="3" borderId="0" xfId="6" applyNumberFormat="1" applyFont="1" applyFill="1" applyBorder="1" applyAlignment="1">
      <alignment horizontal="right" vertical="center"/>
    </xf>
    <xf numFmtId="0" fontId="26" fillId="3" borderId="0" xfId="4" applyFont="1" applyFill="1" applyBorder="1"/>
    <xf numFmtId="0" fontId="26" fillId="3" borderId="2" xfId="4" applyFont="1" applyFill="1" applyBorder="1"/>
    <xf numFmtId="16" fontId="26" fillId="3" borderId="0" xfId="4" quotePrefix="1" applyNumberFormat="1" applyFont="1" applyFill="1" applyBorder="1"/>
    <xf numFmtId="0" fontId="19" fillId="3" borderId="0" xfId="4" applyFont="1" applyFill="1" applyBorder="1" applyAlignment="1">
      <alignment vertical="top" wrapText="1"/>
    </xf>
    <xf numFmtId="0" fontId="19" fillId="3" borderId="2" xfId="4" applyFont="1" applyFill="1" applyBorder="1" applyAlignment="1">
      <alignment vertical="top" wrapText="1"/>
    </xf>
    <xf numFmtId="0" fontId="20" fillId="3" borderId="2" xfId="4" applyFont="1" applyFill="1" applyBorder="1" applyAlignment="1">
      <alignment horizontal="right" wrapText="1"/>
    </xf>
    <xf numFmtId="0" fontId="20" fillId="3" borderId="2" xfId="4" quotePrefix="1" applyFont="1" applyFill="1" applyBorder="1" applyAlignment="1">
      <alignment horizontal="right" vertical="top" wrapText="1"/>
    </xf>
    <xf numFmtId="9" fontId="20" fillId="3" borderId="0" xfId="14" applyFont="1" applyFill="1" applyBorder="1" applyAlignment="1">
      <alignment vertical="center"/>
    </xf>
    <xf numFmtId="165" fontId="19" fillId="3" borderId="0" xfId="8" applyNumberFormat="1" applyFont="1" applyFill="1" applyBorder="1" applyAlignment="1">
      <alignment vertical="center"/>
    </xf>
    <xf numFmtId="9" fontId="19" fillId="3" borderId="0" xfId="14" applyFont="1" applyFill="1" applyBorder="1" applyAlignment="1">
      <alignment vertical="center"/>
    </xf>
    <xf numFmtId="165" fontId="19" fillId="3" borderId="0" xfId="6" applyNumberFormat="1" applyFont="1" applyFill="1" applyBorder="1" applyAlignment="1">
      <alignment vertical="center"/>
    </xf>
    <xf numFmtId="165" fontId="19" fillId="3" borderId="0" xfId="5" applyNumberFormat="1" applyFont="1" applyFill="1" applyBorder="1" applyAlignment="1">
      <alignment vertical="center"/>
    </xf>
    <xf numFmtId="0" fontId="19" fillId="3" borderId="0" xfId="4" applyFont="1" applyFill="1" applyBorder="1" applyAlignment="1"/>
    <xf numFmtId="165" fontId="19" fillId="3" borderId="0" xfId="9" applyNumberFormat="1" applyFont="1" applyFill="1" applyBorder="1" applyAlignment="1">
      <alignment vertical="center"/>
    </xf>
    <xf numFmtId="9" fontId="20" fillId="3" borderId="0" xfId="14" applyFont="1" applyFill="1" applyBorder="1" applyAlignment="1">
      <alignment horizontal="right" vertical="center"/>
    </xf>
    <xf numFmtId="0" fontId="21" fillId="3" borderId="0" xfId="7" applyNumberFormat="1" applyFont="1" applyFill="1" applyBorder="1" applyAlignment="1">
      <alignment horizontal="left" vertical="top" indent="1"/>
    </xf>
    <xf numFmtId="0" fontId="20" fillId="3" borderId="0" xfId="4" applyFont="1" applyFill="1" applyAlignment="1">
      <alignment horizontal="left" vertical="top" wrapText="1"/>
    </xf>
    <xf numFmtId="167" fontId="20" fillId="3" borderId="0" xfId="1" applyNumberFormat="1" applyFont="1" applyFill="1" applyBorder="1" applyAlignment="1">
      <alignment horizontal="right" vertical="center"/>
    </xf>
    <xf numFmtId="49" fontId="27" fillId="3" borderId="0" xfId="7" applyNumberFormat="1" applyFont="1" applyFill="1" applyBorder="1" applyAlignment="1">
      <alignment horizontal="left" vertical="top" wrapText="1"/>
    </xf>
    <xf numFmtId="0" fontId="28" fillId="3" borderId="0" xfId="4" applyFont="1" applyFill="1" applyAlignment="1">
      <alignment horizontal="left" vertical="top" wrapText="1"/>
    </xf>
    <xf numFmtId="0" fontId="28" fillId="3" borderId="0" xfId="4" applyFont="1" applyFill="1" applyAlignment="1">
      <alignment vertical="top"/>
    </xf>
    <xf numFmtId="0" fontId="4" fillId="3" borderId="0" xfId="0" applyFont="1" applyFill="1" applyAlignment="1">
      <alignment vertical="top" wrapText="1"/>
    </xf>
    <xf numFmtId="0" fontId="29" fillId="3" borderId="0" xfId="0" applyFont="1" applyFill="1" applyAlignment="1">
      <alignment vertical="top" wrapText="1"/>
    </xf>
    <xf numFmtId="49" fontId="4" fillId="3" borderId="0" xfId="0" applyNumberFormat="1" applyFont="1" applyFill="1" applyAlignment="1">
      <alignment vertical="center" wrapText="1"/>
    </xf>
    <xf numFmtId="49" fontId="4" fillId="3" borderId="0" xfId="0" applyNumberFormat="1" applyFont="1" applyFill="1" applyAlignment="1">
      <alignment vertical="top" wrapText="1"/>
    </xf>
    <xf numFmtId="49" fontId="9" fillId="3" borderId="0" xfId="0" applyNumberFormat="1" applyFont="1" applyFill="1" applyAlignment="1">
      <alignment vertical="top" wrapText="1"/>
    </xf>
    <xf numFmtId="49" fontId="4" fillId="3" borderId="0" xfId="0" applyNumberFormat="1" applyFont="1" applyFill="1" applyAlignment="1">
      <alignment horizontal="left" vertical="top" wrapText="1"/>
    </xf>
    <xf numFmtId="49" fontId="9" fillId="3" borderId="0" xfId="0" applyNumberFormat="1" applyFont="1" applyFill="1" applyAlignment="1">
      <alignment horizontal="left" vertical="top" wrapText="1"/>
    </xf>
    <xf numFmtId="0" fontId="30" fillId="3" borderId="0" xfId="15" applyFill="1" applyAlignment="1">
      <alignment horizontal="left" vertical="top" wrapText="1"/>
    </xf>
    <xf numFmtId="0" fontId="9" fillId="2" borderId="0" xfId="0" applyFont="1" applyFill="1" applyAlignment="1">
      <alignment horizontal="left" vertical="top" wrapText="1"/>
    </xf>
    <xf numFmtId="0" fontId="4" fillId="2" borderId="0" xfId="0" quotePrefix="1" applyFont="1" applyFill="1" applyAlignment="1">
      <alignment horizontal="left" vertical="top" wrapText="1"/>
    </xf>
    <xf numFmtId="0" fontId="8" fillId="2"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9" xfId="0" applyFont="1" applyFill="1" applyBorder="1" applyAlignment="1">
      <alignment horizontal="left" vertical="top" wrapText="1"/>
    </xf>
    <xf numFmtId="168" fontId="19" fillId="3" borderId="0" xfId="4" applyNumberFormat="1" applyFont="1" applyFill="1" applyBorder="1"/>
    <xf numFmtId="168" fontId="19" fillId="3" borderId="0" xfId="6" applyNumberFormat="1" applyFont="1" applyFill="1" applyBorder="1" applyAlignment="1">
      <alignment horizontal="right" vertical="center"/>
    </xf>
    <xf numFmtId="168" fontId="20" fillId="3" borderId="0" xfId="4" applyNumberFormat="1" applyFont="1" applyFill="1" applyBorder="1"/>
    <xf numFmtId="168" fontId="20" fillId="3" borderId="0" xfId="9" applyNumberFormat="1" applyFont="1" applyFill="1" applyBorder="1" applyAlignment="1">
      <alignment horizontal="right" vertical="center"/>
    </xf>
    <xf numFmtId="168" fontId="19" fillId="3" borderId="0" xfId="9" applyNumberFormat="1" applyFont="1" applyFill="1" applyBorder="1" applyAlignment="1">
      <alignment horizontal="right" vertical="center"/>
    </xf>
    <xf numFmtId="165" fontId="19" fillId="3" borderId="0" xfId="4" applyNumberFormat="1" applyFont="1" applyFill="1" applyBorder="1" applyAlignment="1"/>
    <xf numFmtId="0" fontId="13" fillId="4" borderId="0" xfId="0" applyFont="1" applyFill="1" applyAlignment="1">
      <alignment vertical="center"/>
    </xf>
    <xf numFmtId="0" fontId="14" fillId="4" borderId="0" xfId="0" applyFont="1" applyFill="1" applyAlignment="1">
      <alignment vertical="center"/>
    </xf>
    <xf numFmtId="0" fontId="20" fillId="3" borderId="3" xfId="4" applyFont="1" applyFill="1" applyBorder="1" applyAlignment="1">
      <alignment horizontal="left" wrapText="1"/>
    </xf>
    <xf numFmtId="0" fontId="20" fillId="3" borderId="3" xfId="4" applyFont="1" applyFill="1" applyBorder="1" applyAlignment="1">
      <alignment horizontal="left" vertical="top" wrapText="1"/>
    </xf>
  </cellXfs>
  <cellStyles count="16">
    <cellStyle name="Hyperlink" xfId="15" builtinId="8"/>
    <cellStyle name="Komma" xfId="1" builtinId="3"/>
    <cellStyle name="Procent" xfId="14" builtinId="5"/>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16">
    <dxf>
      <font>
        <color rgb="FF006100"/>
      </font>
      <fill>
        <patternFill>
          <bgColor rgb="FFC6EFCE"/>
        </patternFill>
      </fill>
    </dxf>
    <dxf>
      <font>
        <color rgb="FF9C6500"/>
      </font>
      <fill>
        <patternFill>
          <bgColor rgb="FFFFEB9C"/>
        </patternFill>
      </fill>
    </dxf>
    <dxf>
      <fill>
        <patternFill>
          <bgColor theme="9" tint="0.79998168889431442"/>
        </patternFill>
      </fill>
    </dxf>
    <dxf>
      <font>
        <color rgb="FF006100"/>
      </font>
      <fill>
        <patternFill>
          <bgColor rgb="FFC6EFCE"/>
        </patternFill>
      </fill>
    </dxf>
    <dxf>
      <font>
        <color rgb="FF9C6500"/>
      </font>
      <fill>
        <patternFill>
          <bgColor rgb="FFFFEB9C"/>
        </patternFill>
      </fill>
    </dxf>
    <dxf>
      <fill>
        <patternFill>
          <bgColor theme="9" tint="0.59996337778862885"/>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vraagbaakiv3gemeenten.nl/files/2020-03/iv3-informatievoorschrift-2020-gemeenten-en-gemeenschappelijke-regelingen.pdf"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29"/>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150</v>
      </c>
    </row>
    <row r="4" spans="1:1" ht="15.75" x14ac:dyDescent="0.25">
      <c r="A4" s="1" t="s">
        <v>151</v>
      </c>
    </row>
    <row r="5" spans="1:1" s="20" customFormat="1" x14ac:dyDescent="0.2"/>
    <row r="6" spans="1:1" s="20" customFormat="1" x14ac:dyDescent="0.2"/>
    <row r="7" spans="1:1" s="20" customFormat="1" x14ac:dyDescent="0.2"/>
    <row r="8" spans="1:1" s="20" customFormat="1" x14ac:dyDescent="0.2"/>
    <row r="9" spans="1:1" s="20" customFormat="1" x14ac:dyDescent="0.2"/>
    <row r="28" spans="1:1" x14ac:dyDescent="0.2">
      <c r="A28" s="13" t="s">
        <v>152</v>
      </c>
    </row>
    <row r="29" spans="1:1" x14ac:dyDescent="0.2">
      <c r="A29" s="19" t="s">
        <v>113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I79"/>
  <sheetViews>
    <sheetView zoomScaleNormal="100" workbookViewId="0">
      <pane xSplit="1" ySplit="7" topLeftCell="B8" activePane="bottomRight" state="frozen"/>
      <selection pane="topRight" activeCell="B1" sqref="B1"/>
      <selection pane="bottomLeft" activeCell="A8" sqref="A8"/>
      <selection pane="bottomRight"/>
    </sheetView>
  </sheetViews>
  <sheetFormatPr defaultRowHeight="11.25" x14ac:dyDescent="0.2"/>
  <cols>
    <col min="1" max="1" width="57.28515625" style="39" customWidth="1"/>
    <col min="2" max="2" width="9.140625" style="39" customWidth="1"/>
    <col min="3" max="3" width="1.85546875" style="39" customWidth="1"/>
    <col min="4" max="9" width="7.7109375" style="36" customWidth="1"/>
    <col min="10" max="16384" width="9.140625" style="36"/>
  </cols>
  <sheetData>
    <row r="1" spans="1:9" ht="11.25" customHeight="1" x14ac:dyDescent="0.2">
      <c r="A1" s="35" t="s">
        <v>122</v>
      </c>
      <c r="B1" s="36"/>
      <c r="C1" s="36"/>
    </row>
    <row r="2" spans="1:9" ht="11.25" customHeight="1" x14ac:dyDescent="0.2">
      <c r="A2" s="35" t="s">
        <v>149</v>
      </c>
      <c r="B2" s="36"/>
      <c r="C2" s="36"/>
    </row>
    <row r="3" spans="1:9" ht="11.25" customHeight="1" x14ac:dyDescent="0.2">
      <c r="A3" s="49"/>
      <c r="B3" s="68" t="s">
        <v>24</v>
      </c>
      <c r="C3" s="68"/>
      <c r="D3" s="124" t="s">
        <v>116</v>
      </c>
      <c r="E3" s="124"/>
      <c r="F3" s="40"/>
      <c r="G3" s="40"/>
      <c r="H3" s="40"/>
      <c r="I3" s="40"/>
    </row>
    <row r="4" spans="1:9" ht="11.25" customHeight="1" x14ac:dyDescent="0.2">
      <c r="A4" s="36"/>
      <c r="B4" s="36"/>
      <c r="C4" s="36"/>
      <c r="D4" s="42">
        <v>1</v>
      </c>
      <c r="E4" s="87">
        <v>2</v>
      </c>
      <c r="F4" s="87">
        <v>3</v>
      </c>
      <c r="G4" s="87">
        <v>4</v>
      </c>
      <c r="H4" s="42">
        <v>5</v>
      </c>
      <c r="I4" s="88" t="s">
        <v>97</v>
      </c>
    </row>
    <row r="5" spans="1:9" ht="11.25" customHeight="1" x14ac:dyDescent="0.2">
      <c r="A5" s="37"/>
      <c r="B5" s="37"/>
      <c r="C5" s="69"/>
      <c r="D5" s="42"/>
      <c r="E5" s="42"/>
      <c r="F5" s="42"/>
      <c r="G5" s="42"/>
      <c r="H5" s="42"/>
      <c r="I5" s="42"/>
    </row>
    <row r="6" spans="1:9" ht="11.25" customHeight="1" x14ac:dyDescent="0.2">
      <c r="A6" s="36"/>
      <c r="B6" s="36"/>
      <c r="C6" s="36"/>
      <c r="D6" s="43"/>
      <c r="E6" s="43"/>
      <c r="F6" s="43"/>
      <c r="G6" s="43"/>
      <c r="H6" s="43"/>
      <c r="I6" s="43"/>
    </row>
    <row r="7" spans="1:9" ht="11.25" customHeight="1" x14ac:dyDescent="0.2">
      <c r="A7" s="36"/>
      <c r="B7" s="71" t="s">
        <v>115</v>
      </c>
      <c r="C7" s="71"/>
      <c r="D7" s="42"/>
      <c r="E7" s="42"/>
      <c r="F7" s="42"/>
      <c r="G7" s="42"/>
      <c r="H7" s="42"/>
      <c r="I7" s="42"/>
    </row>
    <row r="8" spans="1:9" ht="11.25" customHeight="1" x14ac:dyDescent="0.2">
      <c r="A8" s="36"/>
      <c r="B8" s="36"/>
      <c r="C8" s="36"/>
      <c r="D8" s="39"/>
      <c r="E8" s="39"/>
      <c r="F8" s="39"/>
      <c r="G8" s="39"/>
      <c r="H8" s="39"/>
      <c r="I8" s="39"/>
    </row>
    <row r="9" spans="1:9" s="35" customFormat="1" ht="11.25" customHeight="1" x14ac:dyDescent="0.2">
      <c r="A9" s="52" t="s">
        <v>23</v>
      </c>
      <c r="B9" s="92">
        <f>SUM(D9:I9)</f>
        <v>355</v>
      </c>
      <c r="C9" s="93"/>
      <c r="D9" s="94">
        <v>4</v>
      </c>
      <c r="E9" s="92">
        <v>14</v>
      </c>
      <c r="F9" s="92">
        <v>14</v>
      </c>
      <c r="G9" s="92">
        <v>56</v>
      </c>
      <c r="H9" s="92">
        <v>186</v>
      </c>
      <c r="I9" s="92">
        <f>67+9+5</f>
        <v>81</v>
      </c>
    </row>
    <row r="10" spans="1:9" s="35" customFormat="1" ht="7.5" customHeight="1" x14ac:dyDescent="0.2">
      <c r="A10" s="52"/>
      <c r="B10" s="92"/>
      <c r="C10" s="93"/>
      <c r="D10" s="94"/>
      <c r="E10" s="92"/>
      <c r="F10" s="92"/>
      <c r="G10" s="92"/>
      <c r="H10" s="92"/>
      <c r="I10" s="92"/>
    </row>
    <row r="11" spans="1:9" s="35" customFormat="1" ht="11.25" customHeight="1" x14ac:dyDescent="0.2">
      <c r="A11" s="52" t="s">
        <v>37</v>
      </c>
      <c r="B11" s="92">
        <f>SUM(D11:I11)</f>
        <v>245</v>
      </c>
      <c r="C11" s="93"/>
      <c r="D11" s="121">
        <f t="shared" ref="D11:I11" si="0">SUM(D14:D17)</f>
        <v>4</v>
      </c>
      <c r="E11" s="121">
        <f t="shared" si="0"/>
        <v>11</v>
      </c>
      <c r="F11" s="121">
        <f t="shared" si="0"/>
        <v>10</v>
      </c>
      <c r="G11" s="121">
        <f t="shared" si="0"/>
        <v>38</v>
      </c>
      <c r="H11" s="121">
        <f t="shared" si="0"/>
        <v>134</v>
      </c>
      <c r="I11" s="121">
        <f t="shared" si="0"/>
        <v>48</v>
      </c>
    </row>
    <row r="12" spans="1:9" s="35" customFormat="1" ht="6.75" customHeight="1" x14ac:dyDescent="0.2">
      <c r="A12" s="52"/>
      <c r="B12" s="92"/>
      <c r="C12" s="93"/>
      <c r="D12" s="94"/>
      <c r="E12" s="92"/>
      <c r="F12" s="92"/>
      <c r="G12" s="92"/>
      <c r="H12" s="92"/>
      <c r="I12" s="92"/>
    </row>
    <row r="13" spans="1:9" ht="24" customHeight="1" x14ac:dyDescent="0.2">
      <c r="A13" s="100" t="s">
        <v>127</v>
      </c>
      <c r="B13" s="73"/>
      <c r="C13" s="73"/>
      <c r="D13" s="74"/>
      <c r="E13" s="74"/>
      <c r="F13" s="74"/>
      <c r="G13" s="74"/>
      <c r="H13" s="74"/>
      <c r="I13" s="74"/>
    </row>
    <row r="14" spans="1:9" s="35" customFormat="1" ht="11.25" customHeight="1" x14ac:dyDescent="0.2">
      <c r="A14" s="97" t="s">
        <v>123</v>
      </c>
      <c r="B14" s="72">
        <f>SUM(D14:I14)</f>
        <v>74</v>
      </c>
      <c r="C14" s="73"/>
      <c r="D14" s="74">
        <v>0</v>
      </c>
      <c r="E14" s="74">
        <v>4</v>
      </c>
      <c r="F14" s="74">
        <v>4</v>
      </c>
      <c r="G14" s="74">
        <v>5</v>
      </c>
      <c r="H14" s="74">
        <v>43</v>
      </c>
      <c r="I14" s="74">
        <v>18</v>
      </c>
    </row>
    <row r="15" spans="1:9" ht="11.25" customHeight="1" x14ac:dyDescent="0.2">
      <c r="A15" s="97" t="s">
        <v>124</v>
      </c>
      <c r="B15" s="72">
        <f>SUM(D15:I15)</f>
        <v>115</v>
      </c>
      <c r="C15" s="73"/>
      <c r="D15" s="74">
        <v>4</v>
      </c>
      <c r="E15" s="74">
        <v>5</v>
      </c>
      <c r="F15" s="74">
        <v>4</v>
      </c>
      <c r="G15" s="74">
        <v>20</v>
      </c>
      <c r="H15" s="74">
        <v>61</v>
      </c>
      <c r="I15" s="74">
        <v>21</v>
      </c>
    </row>
    <row r="16" spans="1:9" ht="11.25" customHeight="1" x14ac:dyDescent="0.2">
      <c r="A16" s="97" t="s">
        <v>125</v>
      </c>
      <c r="B16" s="72">
        <f>SUM(D16:I16)</f>
        <v>27</v>
      </c>
      <c r="C16" s="73"/>
      <c r="D16" s="74">
        <v>0</v>
      </c>
      <c r="E16" s="74">
        <v>1</v>
      </c>
      <c r="F16" s="74">
        <v>1</v>
      </c>
      <c r="G16" s="74">
        <v>2</v>
      </c>
      <c r="H16" s="74">
        <v>17</v>
      </c>
      <c r="I16" s="74">
        <v>6</v>
      </c>
    </row>
    <row r="17" spans="1:9" ht="11.25" customHeight="1" x14ac:dyDescent="0.2">
      <c r="A17" s="97" t="s">
        <v>126</v>
      </c>
      <c r="B17" s="72">
        <f>SUM(D17:I17)</f>
        <v>29</v>
      </c>
      <c r="C17" s="73"/>
      <c r="D17" s="74">
        <v>0</v>
      </c>
      <c r="E17" s="74">
        <v>1</v>
      </c>
      <c r="F17" s="74">
        <v>1</v>
      </c>
      <c r="G17" s="74">
        <v>11</v>
      </c>
      <c r="H17" s="74">
        <v>13</v>
      </c>
      <c r="I17" s="74">
        <v>3</v>
      </c>
    </row>
    <row r="18" spans="1:9" ht="11.25" customHeight="1" x14ac:dyDescent="0.2">
      <c r="A18" s="66"/>
      <c r="B18" s="73"/>
      <c r="C18" s="73"/>
      <c r="D18" s="74"/>
      <c r="E18" s="74"/>
      <c r="F18" s="74"/>
      <c r="G18" s="74"/>
      <c r="H18" s="74"/>
      <c r="I18" s="74"/>
    </row>
    <row r="19" spans="1:9" s="35" customFormat="1" ht="24" customHeight="1" x14ac:dyDescent="0.2">
      <c r="A19" s="101" t="s">
        <v>128</v>
      </c>
      <c r="B19" s="73"/>
      <c r="C19" s="73"/>
      <c r="D19" s="74"/>
      <c r="E19" s="74"/>
      <c r="F19" s="74"/>
      <c r="G19" s="74"/>
      <c r="H19" s="74"/>
      <c r="I19" s="74"/>
    </row>
    <row r="20" spans="1:9" x14ac:dyDescent="0.2">
      <c r="A20" s="97" t="s">
        <v>129</v>
      </c>
      <c r="B20" s="72">
        <f t="shared" ref="B20:B23" si="1">SUM(D20:I20)</f>
        <v>112</v>
      </c>
      <c r="C20" s="73"/>
      <c r="D20" s="99">
        <v>3</v>
      </c>
      <c r="E20" s="99">
        <v>3</v>
      </c>
      <c r="F20" s="99">
        <v>5</v>
      </c>
      <c r="G20" s="99">
        <v>16</v>
      </c>
      <c r="H20" s="99">
        <v>59</v>
      </c>
      <c r="I20" s="99">
        <v>26</v>
      </c>
    </row>
    <row r="21" spans="1:9" x14ac:dyDescent="0.2">
      <c r="A21" s="97" t="s">
        <v>130</v>
      </c>
      <c r="B21" s="72">
        <f t="shared" si="1"/>
        <v>77</v>
      </c>
      <c r="C21" s="73"/>
      <c r="D21" s="99">
        <v>0</v>
      </c>
      <c r="E21" s="99">
        <v>6</v>
      </c>
      <c r="F21" s="99">
        <v>2</v>
      </c>
      <c r="G21" s="99">
        <v>9</v>
      </c>
      <c r="H21" s="99">
        <v>50</v>
      </c>
      <c r="I21" s="99">
        <v>10</v>
      </c>
    </row>
    <row r="22" spans="1:9" x14ac:dyDescent="0.2">
      <c r="A22" s="97" t="s">
        <v>131</v>
      </c>
      <c r="B22" s="72">
        <f t="shared" si="1"/>
        <v>9</v>
      </c>
      <c r="C22" s="73"/>
      <c r="D22" s="99">
        <v>0</v>
      </c>
      <c r="E22" s="99">
        <v>0</v>
      </c>
      <c r="F22" s="99">
        <v>0</v>
      </c>
      <c r="G22" s="99">
        <v>3</v>
      </c>
      <c r="H22" s="99">
        <v>3</v>
      </c>
      <c r="I22" s="99">
        <v>3</v>
      </c>
    </row>
    <row r="23" spans="1:9" x14ac:dyDescent="0.2">
      <c r="A23" s="97" t="s">
        <v>132</v>
      </c>
      <c r="B23" s="72">
        <f t="shared" si="1"/>
        <v>16</v>
      </c>
      <c r="C23" s="73"/>
      <c r="D23" s="99">
        <v>1</v>
      </c>
      <c r="E23" s="99">
        <v>0</v>
      </c>
      <c r="F23" s="99">
        <v>0</v>
      </c>
      <c r="G23" s="99">
        <v>3</v>
      </c>
      <c r="H23" s="99">
        <v>9</v>
      </c>
      <c r="I23" s="99">
        <v>3</v>
      </c>
    </row>
    <row r="24" spans="1:9" s="35" customFormat="1" x14ac:dyDescent="0.2">
      <c r="A24" s="75" t="s">
        <v>133</v>
      </c>
      <c r="B24" s="72">
        <f>SUM(D24:I24)</f>
        <v>31</v>
      </c>
      <c r="C24" s="73"/>
      <c r="D24" s="47">
        <v>0</v>
      </c>
      <c r="E24" s="47">
        <v>2</v>
      </c>
      <c r="F24" s="47">
        <v>3</v>
      </c>
      <c r="G24" s="47">
        <v>7</v>
      </c>
      <c r="H24" s="47">
        <v>13</v>
      </c>
      <c r="I24" s="47">
        <v>6</v>
      </c>
    </row>
    <row r="25" spans="1:9" x14ac:dyDescent="0.2">
      <c r="A25" s="66"/>
      <c r="B25" s="73"/>
      <c r="C25" s="73"/>
      <c r="D25" s="74"/>
      <c r="E25" s="74"/>
      <c r="F25" s="74"/>
      <c r="G25" s="74"/>
      <c r="H25" s="74"/>
      <c r="I25" s="74"/>
    </row>
    <row r="26" spans="1:9" x14ac:dyDescent="0.2">
      <c r="A26" s="102" t="s">
        <v>134</v>
      </c>
      <c r="B26" s="73"/>
      <c r="C26" s="73"/>
      <c r="D26" s="74"/>
      <c r="E26" s="74"/>
      <c r="F26" s="74"/>
      <c r="G26" s="74"/>
      <c r="H26" s="74"/>
      <c r="I26" s="74"/>
    </row>
    <row r="27" spans="1:9" x14ac:dyDescent="0.2">
      <c r="A27" s="75" t="s">
        <v>135</v>
      </c>
      <c r="B27" s="72">
        <f>SUM(D27:I27)</f>
        <v>52</v>
      </c>
      <c r="C27" s="73"/>
      <c r="D27" s="74">
        <v>0</v>
      </c>
      <c r="E27" s="74">
        <v>5</v>
      </c>
      <c r="F27" s="74">
        <v>2</v>
      </c>
      <c r="G27" s="74">
        <v>6</v>
      </c>
      <c r="H27" s="74">
        <v>32</v>
      </c>
      <c r="I27" s="74">
        <v>7</v>
      </c>
    </row>
    <row r="28" spans="1:9" x14ac:dyDescent="0.2">
      <c r="A28" s="75" t="s">
        <v>136</v>
      </c>
      <c r="B28" s="72">
        <f t="shared" ref="B28:B32" si="2">SUM(D28:I28)</f>
        <v>106</v>
      </c>
      <c r="C28" s="73"/>
      <c r="D28" s="74">
        <v>2</v>
      </c>
      <c r="E28" s="74">
        <v>4</v>
      </c>
      <c r="F28" s="74">
        <v>4</v>
      </c>
      <c r="G28" s="74">
        <v>14</v>
      </c>
      <c r="H28" s="74">
        <v>61</v>
      </c>
      <c r="I28" s="74">
        <v>21</v>
      </c>
    </row>
    <row r="29" spans="1:9" x14ac:dyDescent="0.2">
      <c r="A29" s="75" t="s">
        <v>137</v>
      </c>
      <c r="B29" s="72">
        <f t="shared" si="2"/>
        <v>66</v>
      </c>
      <c r="C29" s="73"/>
      <c r="D29" s="74">
        <v>2</v>
      </c>
      <c r="E29" s="74">
        <v>2</v>
      </c>
      <c r="F29" s="74">
        <v>2</v>
      </c>
      <c r="G29" s="74">
        <v>10</v>
      </c>
      <c r="H29" s="74">
        <v>35</v>
      </c>
      <c r="I29" s="74">
        <v>15</v>
      </c>
    </row>
    <row r="30" spans="1:9" s="35" customFormat="1" x14ac:dyDescent="0.2">
      <c r="A30" s="75" t="s">
        <v>138</v>
      </c>
      <c r="B30" s="72">
        <f t="shared" si="2"/>
        <v>4</v>
      </c>
      <c r="C30" s="73"/>
      <c r="D30" s="74">
        <v>0</v>
      </c>
      <c r="E30" s="74">
        <v>0</v>
      </c>
      <c r="F30" s="74">
        <v>0</v>
      </c>
      <c r="G30" s="74">
        <v>1</v>
      </c>
      <c r="H30" s="74">
        <v>3</v>
      </c>
      <c r="I30" s="74">
        <v>0</v>
      </c>
    </row>
    <row r="31" spans="1:9" x14ac:dyDescent="0.2">
      <c r="A31" s="75" t="s">
        <v>139</v>
      </c>
      <c r="B31" s="72">
        <f t="shared" si="2"/>
        <v>4</v>
      </c>
      <c r="C31" s="73"/>
      <c r="D31" s="74">
        <v>0</v>
      </c>
      <c r="E31" s="74">
        <v>0</v>
      </c>
      <c r="F31" s="74">
        <v>1</v>
      </c>
      <c r="G31" s="74">
        <v>0</v>
      </c>
      <c r="H31" s="74">
        <v>0</v>
      </c>
      <c r="I31" s="74">
        <v>3</v>
      </c>
    </row>
    <row r="32" spans="1:9" x14ac:dyDescent="0.2">
      <c r="A32" s="75" t="s">
        <v>133</v>
      </c>
      <c r="B32" s="72">
        <f t="shared" si="2"/>
        <v>13</v>
      </c>
      <c r="C32" s="73"/>
      <c r="D32" s="74">
        <v>0</v>
      </c>
      <c r="E32" s="74">
        <v>0</v>
      </c>
      <c r="F32" s="74">
        <v>1</v>
      </c>
      <c r="G32" s="74">
        <v>7</v>
      </c>
      <c r="H32" s="74">
        <v>3</v>
      </c>
      <c r="I32" s="74">
        <v>2</v>
      </c>
    </row>
    <row r="33" spans="1:9" x14ac:dyDescent="0.2">
      <c r="A33" s="75"/>
      <c r="B33" s="72"/>
      <c r="C33" s="73"/>
      <c r="D33" s="74"/>
      <c r="E33" s="74"/>
      <c r="F33" s="74"/>
      <c r="G33" s="74"/>
      <c r="H33" s="74"/>
      <c r="I33" s="74"/>
    </row>
    <row r="34" spans="1:9" x14ac:dyDescent="0.2">
      <c r="A34" s="66" t="s">
        <v>140</v>
      </c>
      <c r="B34" s="72"/>
      <c r="C34" s="73"/>
      <c r="D34" s="74"/>
      <c r="E34" s="74"/>
      <c r="F34" s="74"/>
      <c r="G34" s="74"/>
      <c r="H34" s="74"/>
      <c r="I34" s="74"/>
    </row>
    <row r="35" spans="1:9" x14ac:dyDescent="0.2">
      <c r="A35" s="75" t="s">
        <v>141</v>
      </c>
      <c r="B35" s="72">
        <f t="shared" ref="B35:B38" si="3">SUM(D35:I35)</f>
        <v>163</v>
      </c>
      <c r="C35" s="73"/>
      <c r="D35" s="99">
        <v>1</v>
      </c>
      <c r="E35" s="99">
        <v>6</v>
      </c>
      <c r="F35" s="99">
        <v>7</v>
      </c>
      <c r="G35" s="99">
        <v>17</v>
      </c>
      <c r="H35" s="99">
        <v>101</v>
      </c>
      <c r="I35" s="99">
        <v>31</v>
      </c>
    </row>
    <row r="36" spans="1:9" x14ac:dyDescent="0.2">
      <c r="A36" s="75" t="s">
        <v>142</v>
      </c>
      <c r="B36" s="72">
        <f t="shared" si="3"/>
        <v>27</v>
      </c>
      <c r="C36" s="73"/>
      <c r="D36" s="99">
        <v>0</v>
      </c>
      <c r="E36" s="99">
        <v>3</v>
      </c>
      <c r="F36" s="99">
        <v>1</v>
      </c>
      <c r="G36" s="99">
        <v>6</v>
      </c>
      <c r="H36" s="99">
        <v>9</v>
      </c>
      <c r="I36" s="99">
        <v>8</v>
      </c>
    </row>
    <row r="37" spans="1:9" x14ac:dyDescent="0.2">
      <c r="A37" s="75" t="s">
        <v>143</v>
      </c>
      <c r="B37" s="72">
        <f t="shared" si="3"/>
        <v>11</v>
      </c>
      <c r="C37" s="73"/>
      <c r="D37" s="99">
        <v>0</v>
      </c>
      <c r="E37" s="99">
        <v>0</v>
      </c>
      <c r="F37" s="99">
        <v>0</v>
      </c>
      <c r="G37" s="99">
        <v>1</v>
      </c>
      <c r="H37" s="99">
        <v>8</v>
      </c>
      <c r="I37" s="99">
        <v>2</v>
      </c>
    </row>
    <row r="38" spans="1:9" x14ac:dyDescent="0.2">
      <c r="A38" s="75" t="s">
        <v>144</v>
      </c>
      <c r="B38" s="72">
        <f t="shared" si="3"/>
        <v>19</v>
      </c>
      <c r="C38" s="73"/>
      <c r="D38" s="99">
        <v>3</v>
      </c>
      <c r="E38" s="99">
        <v>1</v>
      </c>
      <c r="F38" s="99">
        <v>1</v>
      </c>
      <c r="G38" s="99">
        <v>5</v>
      </c>
      <c r="H38" s="99">
        <v>5</v>
      </c>
      <c r="I38" s="99">
        <v>4</v>
      </c>
    </row>
    <row r="39" spans="1:9" x14ac:dyDescent="0.2">
      <c r="A39" s="75" t="s">
        <v>133</v>
      </c>
      <c r="B39" s="72">
        <f>SUM(D39:I39)</f>
        <v>25</v>
      </c>
      <c r="C39" s="73"/>
      <c r="D39" s="99">
        <v>0</v>
      </c>
      <c r="E39" s="99">
        <v>1</v>
      </c>
      <c r="F39" s="99">
        <v>1</v>
      </c>
      <c r="G39" s="99">
        <v>9</v>
      </c>
      <c r="H39" s="99">
        <v>11</v>
      </c>
      <c r="I39" s="99">
        <v>3</v>
      </c>
    </row>
    <row r="40" spans="1:9" ht="7.5" customHeight="1" x14ac:dyDescent="0.2">
      <c r="A40" s="75"/>
      <c r="B40" s="72"/>
      <c r="C40" s="73"/>
      <c r="D40" s="99"/>
      <c r="E40" s="99"/>
      <c r="F40" s="99"/>
      <c r="G40" s="99"/>
      <c r="H40" s="99"/>
      <c r="I40" s="99"/>
    </row>
    <row r="41" spans="1:9" x14ac:dyDescent="0.2">
      <c r="A41" s="75" t="s">
        <v>201</v>
      </c>
      <c r="B41" s="72">
        <v>8.6204128440366965</v>
      </c>
      <c r="C41" s="73"/>
      <c r="D41" s="99">
        <v>56.25</v>
      </c>
      <c r="E41" s="99">
        <v>10.5</v>
      </c>
      <c r="F41" s="99">
        <v>6.8888888888888893</v>
      </c>
      <c r="G41" s="99">
        <v>10.46551724137931</v>
      </c>
      <c r="H41" s="99">
        <v>6.3495934959349594</v>
      </c>
      <c r="I41" s="99">
        <v>10.238888888888889</v>
      </c>
    </row>
    <row r="42" spans="1:9" x14ac:dyDescent="0.2">
      <c r="A42" s="75"/>
      <c r="B42" s="72"/>
      <c r="C42" s="73"/>
      <c r="D42" s="74"/>
      <c r="E42" s="74"/>
      <c r="F42" s="74"/>
      <c r="G42" s="74"/>
      <c r="H42" s="74"/>
      <c r="I42" s="74"/>
    </row>
    <row r="43" spans="1:9" ht="26.25" customHeight="1" x14ac:dyDescent="0.2">
      <c r="A43" s="48" t="s">
        <v>145</v>
      </c>
      <c r="B43" s="72"/>
      <c r="C43" s="73"/>
      <c r="D43" s="74"/>
      <c r="E43" s="74"/>
      <c r="F43" s="74"/>
      <c r="G43" s="74"/>
      <c r="H43" s="74"/>
      <c r="I43" s="74"/>
    </row>
    <row r="44" spans="1:9" x14ac:dyDescent="0.2">
      <c r="A44" s="75" t="s">
        <v>147</v>
      </c>
      <c r="B44" s="72">
        <f t="shared" ref="B44:B46" si="4">SUM(D44:I44)</f>
        <v>110</v>
      </c>
      <c r="C44" s="73"/>
      <c r="D44" s="74">
        <v>3</v>
      </c>
      <c r="E44" s="74">
        <v>3</v>
      </c>
      <c r="F44" s="74">
        <v>4</v>
      </c>
      <c r="G44" s="74">
        <v>12</v>
      </c>
      <c r="H44" s="74">
        <v>66</v>
      </c>
      <c r="I44" s="74">
        <v>22</v>
      </c>
    </row>
    <row r="45" spans="1:9" x14ac:dyDescent="0.2">
      <c r="A45" s="75" t="s">
        <v>148</v>
      </c>
      <c r="B45" s="72">
        <f t="shared" si="4"/>
        <v>53</v>
      </c>
      <c r="C45" s="73"/>
      <c r="D45" s="74">
        <v>1</v>
      </c>
      <c r="E45" s="74">
        <v>2</v>
      </c>
      <c r="F45" s="74">
        <v>3</v>
      </c>
      <c r="G45" s="74">
        <v>11</v>
      </c>
      <c r="H45" s="74">
        <v>23</v>
      </c>
      <c r="I45" s="74">
        <v>13</v>
      </c>
    </row>
    <row r="46" spans="1:9" x14ac:dyDescent="0.2">
      <c r="A46" s="75" t="s">
        <v>133</v>
      </c>
      <c r="B46" s="72">
        <f t="shared" si="4"/>
        <v>82</v>
      </c>
      <c r="C46" s="73"/>
      <c r="D46" s="74">
        <v>0</v>
      </c>
      <c r="E46" s="74">
        <v>6</v>
      </c>
      <c r="F46" s="74">
        <v>3</v>
      </c>
      <c r="G46" s="74">
        <v>15</v>
      </c>
      <c r="H46" s="74">
        <v>45</v>
      </c>
      <c r="I46" s="74">
        <v>13</v>
      </c>
    </row>
    <row r="47" spans="1:9" x14ac:dyDescent="0.2">
      <c r="A47" s="66"/>
      <c r="B47" s="73"/>
      <c r="C47" s="73"/>
      <c r="D47" s="74"/>
      <c r="E47" s="74"/>
      <c r="F47" s="74"/>
      <c r="G47" s="74"/>
      <c r="H47" s="74"/>
      <c r="I47" s="74"/>
    </row>
    <row r="48" spans="1:9" ht="25.5" customHeight="1" x14ac:dyDescent="0.2">
      <c r="A48" s="98" t="s">
        <v>146</v>
      </c>
      <c r="B48" s="73"/>
      <c r="C48" s="73"/>
      <c r="D48" s="74"/>
      <c r="E48" s="74"/>
      <c r="F48" s="74"/>
      <c r="G48" s="74"/>
      <c r="H48" s="74"/>
      <c r="I48" s="74"/>
    </row>
    <row r="49" spans="1:9" ht="12.75" customHeight="1" x14ac:dyDescent="0.2">
      <c r="A49" s="75" t="s">
        <v>147</v>
      </c>
      <c r="B49" s="72">
        <f t="shared" ref="B49:B51" si="5">SUM(D49:I49)</f>
        <v>47</v>
      </c>
      <c r="C49" s="73"/>
      <c r="D49" s="74">
        <v>2</v>
      </c>
      <c r="E49" s="74">
        <v>2</v>
      </c>
      <c r="F49" s="74">
        <v>4</v>
      </c>
      <c r="G49" s="74">
        <v>9</v>
      </c>
      <c r="H49" s="74">
        <v>21</v>
      </c>
      <c r="I49" s="74">
        <v>9</v>
      </c>
    </row>
    <row r="50" spans="1:9" ht="12.75" customHeight="1" x14ac:dyDescent="0.2">
      <c r="A50" s="75" t="s">
        <v>148</v>
      </c>
      <c r="B50" s="72">
        <f t="shared" si="5"/>
        <v>78</v>
      </c>
      <c r="C50" s="73"/>
      <c r="D50" s="74">
        <v>1</v>
      </c>
      <c r="E50" s="74">
        <v>3</v>
      </c>
      <c r="F50" s="74">
        <v>1</v>
      </c>
      <c r="G50" s="74">
        <v>10</v>
      </c>
      <c r="H50" s="74">
        <v>48</v>
      </c>
      <c r="I50" s="74">
        <v>15</v>
      </c>
    </row>
    <row r="51" spans="1:9" x14ac:dyDescent="0.2">
      <c r="A51" s="75" t="s">
        <v>133</v>
      </c>
      <c r="B51" s="72">
        <f t="shared" si="5"/>
        <v>120</v>
      </c>
      <c r="C51" s="73"/>
      <c r="D51" s="74">
        <v>1</v>
      </c>
      <c r="E51" s="74">
        <v>6</v>
      </c>
      <c r="F51" s="74">
        <v>5</v>
      </c>
      <c r="G51" s="74">
        <v>19</v>
      </c>
      <c r="H51" s="74">
        <v>65</v>
      </c>
      <c r="I51" s="74">
        <v>24</v>
      </c>
    </row>
    <row r="52" spans="1:9" x14ac:dyDescent="0.2">
      <c r="A52" s="66"/>
      <c r="B52" s="73"/>
      <c r="C52" s="73"/>
      <c r="D52" s="74"/>
      <c r="E52" s="74"/>
      <c r="F52" s="74"/>
      <c r="G52" s="74"/>
      <c r="H52" s="74"/>
      <c r="I52" s="74"/>
    </row>
    <row r="53" spans="1:9" x14ac:dyDescent="0.2">
      <c r="A53" s="64" t="s">
        <v>117</v>
      </c>
      <c r="B53" s="92">
        <f>SUM(D53:I53)</f>
        <v>110</v>
      </c>
      <c r="C53" s="90"/>
      <c r="D53" s="95">
        <f>D9-SUM(D14:D17)</f>
        <v>0</v>
      </c>
      <c r="E53" s="95">
        <f t="shared" ref="E53:I53" si="6">E9-SUM(E14:E17)</f>
        <v>3</v>
      </c>
      <c r="F53" s="95">
        <f t="shared" si="6"/>
        <v>4</v>
      </c>
      <c r="G53" s="95">
        <f t="shared" si="6"/>
        <v>18</v>
      </c>
      <c r="H53" s="95">
        <f t="shared" si="6"/>
        <v>52</v>
      </c>
      <c r="I53" s="95">
        <f t="shared" si="6"/>
        <v>33</v>
      </c>
    </row>
    <row r="54" spans="1:9" x14ac:dyDescent="0.2">
      <c r="A54" s="48"/>
      <c r="B54" s="46"/>
      <c r="C54" s="70"/>
      <c r="D54" s="37"/>
      <c r="E54" s="37"/>
      <c r="F54" s="37"/>
      <c r="G54" s="37"/>
      <c r="H54" s="37"/>
      <c r="I54" s="37"/>
    </row>
    <row r="55" spans="1:9" x14ac:dyDescent="0.2">
      <c r="A55" s="49" t="s">
        <v>34</v>
      </c>
      <c r="B55" s="49"/>
      <c r="C55" s="46"/>
    </row>
    <row r="56" spans="1:9" x14ac:dyDescent="0.2">
      <c r="A56" s="50"/>
      <c r="C56" s="46"/>
    </row>
    <row r="57" spans="1:9" x14ac:dyDescent="0.2">
      <c r="A57" s="51"/>
      <c r="B57" s="36"/>
      <c r="C57" s="46"/>
    </row>
    <row r="58" spans="1:9" x14ac:dyDescent="0.2">
      <c r="A58" s="36"/>
      <c r="B58" s="36"/>
      <c r="C58" s="46"/>
    </row>
    <row r="59" spans="1:9" x14ac:dyDescent="0.2">
      <c r="A59" s="36"/>
      <c r="B59" s="36"/>
      <c r="C59" s="46"/>
    </row>
    <row r="60" spans="1:9" x14ac:dyDescent="0.2">
      <c r="A60" s="36"/>
      <c r="B60" s="36"/>
      <c r="C60" s="46"/>
    </row>
    <row r="61" spans="1:9" x14ac:dyDescent="0.2">
      <c r="C61" s="46"/>
    </row>
    <row r="62" spans="1:9" x14ac:dyDescent="0.2">
      <c r="C62" s="46"/>
    </row>
    <row r="63" spans="1:9" x14ac:dyDescent="0.2">
      <c r="C63" s="46"/>
    </row>
    <row r="64" spans="1:9" x14ac:dyDescent="0.2">
      <c r="C64" s="46"/>
    </row>
    <row r="65" spans="3:9" x14ac:dyDescent="0.2">
      <c r="C65" s="46"/>
    </row>
    <row r="66" spans="3:9" x14ac:dyDescent="0.2">
      <c r="C66" s="46"/>
    </row>
    <row r="67" spans="3:9" x14ac:dyDescent="0.2">
      <c r="C67" s="46"/>
    </row>
    <row r="68" spans="3:9" x14ac:dyDescent="0.2">
      <c r="C68" s="36"/>
      <c r="D68" s="39"/>
      <c r="E68" s="39"/>
      <c r="F68" s="39"/>
      <c r="G68" s="39"/>
      <c r="H68" s="39"/>
      <c r="I68" s="39"/>
    </row>
    <row r="69" spans="3:9" x14ac:dyDescent="0.2">
      <c r="D69" s="39"/>
      <c r="E69" s="39"/>
      <c r="F69" s="39"/>
      <c r="G69" s="39"/>
      <c r="H69" s="39"/>
      <c r="I69" s="39"/>
    </row>
    <row r="70" spans="3:9" x14ac:dyDescent="0.2">
      <c r="C70" s="36"/>
    </row>
    <row r="71" spans="3:9" x14ac:dyDescent="0.2">
      <c r="C71" s="36"/>
    </row>
    <row r="72" spans="3:9" x14ac:dyDescent="0.2">
      <c r="C72" s="36"/>
    </row>
    <row r="73" spans="3:9" x14ac:dyDescent="0.2">
      <c r="C73" s="36"/>
    </row>
    <row r="74" spans="3:9" x14ac:dyDescent="0.2">
      <c r="D74" s="39"/>
      <c r="E74" s="39"/>
      <c r="F74" s="39"/>
      <c r="G74" s="39"/>
      <c r="H74" s="39"/>
      <c r="I74" s="39"/>
    </row>
    <row r="75" spans="3:9" x14ac:dyDescent="0.2">
      <c r="D75" s="39"/>
      <c r="E75" s="39"/>
      <c r="F75" s="39"/>
      <c r="G75" s="39"/>
      <c r="H75" s="39"/>
      <c r="I75" s="39"/>
    </row>
    <row r="76" spans="3:9" x14ac:dyDescent="0.2">
      <c r="D76" s="39"/>
      <c r="E76" s="39"/>
      <c r="F76" s="39"/>
      <c r="G76" s="39"/>
      <c r="H76" s="39"/>
      <c r="I76" s="39"/>
    </row>
    <row r="77" spans="3:9" x14ac:dyDescent="0.2">
      <c r="D77" s="39"/>
      <c r="E77" s="39"/>
      <c r="F77" s="39"/>
      <c r="G77" s="39"/>
      <c r="H77" s="39"/>
      <c r="I77" s="39"/>
    </row>
    <row r="78" spans="3:9" x14ac:dyDescent="0.2">
      <c r="D78" s="39"/>
      <c r="E78" s="39"/>
      <c r="F78" s="39"/>
      <c r="G78" s="39"/>
      <c r="H78" s="39"/>
      <c r="I78" s="39"/>
    </row>
    <row r="79" spans="3:9" x14ac:dyDescent="0.2">
      <c r="D79" s="39"/>
      <c r="E79" s="39"/>
      <c r="F79" s="39"/>
      <c r="G79" s="39"/>
      <c r="H79" s="39"/>
      <c r="I79" s="39"/>
    </row>
  </sheetData>
  <mergeCells count="1">
    <mergeCell ref="D3:E3"/>
  </mergeCells>
  <conditionalFormatting sqref="B7:C7">
    <cfRule type="cellIs" dxfId="1" priority="3" stopIfTrue="1" operator="equal">
      <formula>"   "</formula>
    </cfRule>
    <cfRule type="cellIs" dxfId="0" priority="4" stopIfTrue="1" operator="equal">
      <formula>"    "</formula>
    </cfRule>
  </conditionalFormatting>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1"/>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4"/>
      <c r="C1" s="5"/>
      <c r="D1" s="5"/>
      <c r="E1" s="6"/>
      <c r="F1" s="6"/>
      <c r="G1" s="6"/>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7" t="s">
        <v>6</v>
      </c>
      <c r="B4" s="7" t="s">
        <v>1</v>
      </c>
      <c r="D4" s="4"/>
      <c r="E4" s="6"/>
      <c r="F4" s="6"/>
      <c r="G4" s="6"/>
    </row>
    <row r="5" spans="1:12" x14ac:dyDescent="0.2">
      <c r="A5" s="7"/>
      <c r="B5" s="7"/>
      <c r="D5" s="4"/>
      <c r="E5" s="6"/>
      <c r="F5" s="6"/>
      <c r="G5" s="6"/>
    </row>
    <row r="6" spans="1:12" x14ac:dyDescent="0.2">
      <c r="A6" s="4" t="s">
        <v>2</v>
      </c>
      <c r="B6" s="15" t="s">
        <v>32</v>
      </c>
      <c r="D6" s="4"/>
      <c r="E6" s="6"/>
      <c r="F6" s="6"/>
      <c r="G6" s="6"/>
    </row>
    <row r="7" spans="1:12" x14ac:dyDescent="0.2">
      <c r="A7" s="15" t="s">
        <v>7</v>
      </c>
      <c r="B7" s="15" t="s">
        <v>12</v>
      </c>
      <c r="D7" s="4"/>
      <c r="E7" s="6"/>
      <c r="F7" s="6"/>
      <c r="G7" s="6"/>
    </row>
    <row r="8" spans="1:12" x14ac:dyDescent="0.2">
      <c r="A8" s="15"/>
      <c r="B8" s="15"/>
      <c r="D8" s="4"/>
      <c r="E8" s="6"/>
      <c r="F8" s="6"/>
      <c r="G8" s="6"/>
    </row>
    <row r="9" spans="1:12" x14ac:dyDescent="0.2">
      <c r="A9" s="2" t="s">
        <v>0</v>
      </c>
      <c r="B9" s="4" t="s">
        <v>119</v>
      </c>
      <c r="D9" s="4"/>
      <c r="E9" s="6"/>
      <c r="F9" s="6"/>
      <c r="G9" s="6"/>
    </row>
    <row r="10" spans="1:12" x14ac:dyDescent="0.2">
      <c r="A10" s="2" t="s">
        <v>5</v>
      </c>
      <c r="B10" s="4" t="s">
        <v>110</v>
      </c>
      <c r="C10" s="4"/>
      <c r="D10" s="4"/>
      <c r="E10" s="6"/>
      <c r="F10" s="6"/>
      <c r="G10" s="6"/>
    </row>
    <row r="11" spans="1:12" x14ac:dyDescent="0.2">
      <c r="A11" s="2" t="s">
        <v>108</v>
      </c>
      <c r="B11" s="4" t="s">
        <v>109</v>
      </c>
      <c r="C11" s="4"/>
      <c r="D11" s="4"/>
      <c r="E11" s="6"/>
      <c r="F11" s="6"/>
      <c r="G11" s="6"/>
    </row>
    <row r="12" spans="1:12" x14ac:dyDescent="0.2">
      <c r="A12" s="2" t="s">
        <v>111</v>
      </c>
      <c r="B12" s="4" t="s">
        <v>120</v>
      </c>
      <c r="C12" s="4"/>
      <c r="D12" s="4"/>
      <c r="E12" s="6"/>
      <c r="F12" s="6"/>
      <c r="G12" s="6"/>
    </row>
    <row r="13" spans="1:12" x14ac:dyDescent="0.2">
      <c r="A13" s="2" t="s">
        <v>112</v>
      </c>
      <c r="B13" s="4" t="s">
        <v>121</v>
      </c>
      <c r="C13" s="4"/>
      <c r="D13" s="4"/>
      <c r="E13" s="6"/>
      <c r="F13" s="6"/>
      <c r="G13" s="6"/>
    </row>
    <row r="14" spans="1:12" x14ac:dyDescent="0.2">
      <c r="A14" s="2" t="s">
        <v>122</v>
      </c>
      <c r="B14" s="4" t="s">
        <v>149</v>
      </c>
      <c r="C14" s="4"/>
      <c r="D14" s="4"/>
      <c r="E14" s="6"/>
      <c r="F14" s="21"/>
      <c r="G14" s="6"/>
    </row>
    <row r="17" spans="1:6" x14ac:dyDescent="0.2">
      <c r="A17" s="123" t="s">
        <v>8</v>
      </c>
      <c r="B17" s="123"/>
    </row>
    <row r="18" spans="1:6" x14ac:dyDescent="0.2">
      <c r="A18" s="122" t="s">
        <v>14</v>
      </c>
      <c r="B18" s="122"/>
    </row>
    <row r="19" spans="1:6" x14ac:dyDescent="0.2">
      <c r="A19" s="122" t="s">
        <v>15</v>
      </c>
      <c r="B19" s="122"/>
    </row>
    <row r="20" spans="1:6" x14ac:dyDescent="0.2">
      <c r="A20" s="33" t="s">
        <v>16</v>
      </c>
      <c r="B20" s="33"/>
    </row>
    <row r="21" spans="1:6" x14ac:dyDescent="0.2">
      <c r="A21" s="122" t="s">
        <v>17</v>
      </c>
      <c r="B21" s="122"/>
    </row>
    <row r="22" spans="1:6" x14ac:dyDescent="0.2">
      <c r="A22" s="122" t="s">
        <v>19</v>
      </c>
      <c r="B22" s="122"/>
    </row>
    <row r="23" spans="1:6" x14ac:dyDescent="0.2">
      <c r="A23" s="122" t="s">
        <v>20</v>
      </c>
      <c r="B23" s="122"/>
    </row>
    <row r="24" spans="1:6" x14ac:dyDescent="0.2">
      <c r="A24" s="122" t="s">
        <v>21</v>
      </c>
      <c r="B24" s="122"/>
    </row>
    <row r="25" spans="1:6" x14ac:dyDescent="0.2">
      <c r="A25" s="122" t="s">
        <v>22</v>
      </c>
      <c r="B25" s="122"/>
    </row>
    <row r="26" spans="1:6" x14ac:dyDescent="0.2">
      <c r="A26" s="122" t="s">
        <v>9</v>
      </c>
      <c r="B26" s="122"/>
    </row>
    <row r="27" spans="1:6" x14ac:dyDescent="0.2">
      <c r="A27" s="33" t="s">
        <v>10</v>
      </c>
      <c r="B27" s="34"/>
    </row>
    <row r="29" spans="1:6" x14ac:dyDescent="0.2">
      <c r="A29" s="9"/>
    </row>
    <row r="30" spans="1:6" x14ac:dyDescent="0.2">
      <c r="A30" s="22" t="s">
        <v>153</v>
      </c>
      <c r="B30" s="11"/>
      <c r="C30" s="11"/>
      <c r="D30" s="11"/>
      <c r="E30" s="11"/>
      <c r="F30" s="11"/>
    </row>
    <row r="31" spans="1:6" x14ac:dyDescent="0.2">
      <c r="A31" s="22" t="s">
        <v>18</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26:B26"/>
    <mergeCell ref="A17:B17"/>
    <mergeCell ref="A18:B18"/>
    <mergeCell ref="A19:B19"/>
    <mergeCell ref="A21:B21"/>
    <mergeCell ref="A22:B22"/>
    <mergeCell ref="A23:B23"/>
    <mergeCell ref="A24:B24"/>
    <mergeCell ref="A25:B25"/>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3"/>
  <sheetViews>
    <sheetView zoomScaleNormal="100" workbookViewId="0"/>
  </sheetViews>
  <sheetFormatPr defaultRowHeight="12.75" x14ac:dyDescent="0.2"/>
  <cols>
    <col min="1" max="1" width="99" style="31" customWidth="1"/>
    <col min="2" max="2" width="9.140625" style="3" customWidth="1"/>
    <col min="3" max="16384" width="9.140625" style="3"/>
  </cols>
  <sheetData>
    <row r="1" spans="1:2" ht="15.75" x14ac:dyDescent="0.2">
      <c r="A1" s="27" t="s">
        <v>32</v>
      </c>
    </row>
    <row r="3" spans="1:2" ht="14.25" x14ac:dyDescent="0.2">
      <c r="A3" s="28" t="s">
        <v>4</v>
      </c>
    </row>
    <row r="4" spans="1:2" ht="4.5" customHeight="1" x14ac:dyDescent="0.2">
      <c r="A4" s="28"/>
    </row>
    <row r="5" spans="1:2" ht="51" x14ac:dyDescent="0.2">
      <c r="A5" s="103" t="s">
        <v>154</v>
      </c>
      <c r="B5" s="103"/>
    </row>
    <row r="6" spans="1:2" ht="38.25" x14ac:dyDescent="0.2">
      <c r="A6" s="104" t="s">
        <v>193</v>
      </c>
      <c r="B6" s="104"/>
    </row>
    <row r="7" spans="1:2" ht="38.25" x14ac:dyDescent="0.2">
      <c r="A7" s="104" t="s">
        <v>155</v>
      </c>
      <c r="B7" s="104"/>
    </row>
    <row r="8" spans="1:2" x14ac:dyDescent="0.2">
      <c r="A8" s="25"/>
    </row>
    <row r="9" spans="1:2" x14ac:dyDescent="0.2">
      <c r="A9" s="30"/>
    </row>
    <row r="10" spans="1:2" ht="14.25" x14ac:dyDescent="0.2">
      <c r="A10" s="23" t="s">
        <v>11</v>
      </c>
    </row>
    <row r="11" spans="1:2" ht="14.25" customHeight="1" x14ac:dyDescent="0.2">
      <c r="A11" s="30"/>
    </row>
    <row r="12" spans="1:2" ht="14.25" customHeight="1" x14ac:dyDescent="0.2">
      <c r="A12" s="32" t="s">
        <v>0</v>
      </c>
    </row>
    <row r="13" spans="1:2" ht="25.5" x14ac:dyDescent="0.2">
      <c r="A13" s="26" t="s">
        <v>165</v>
      </c>
    </row>
    <row r="14" spans="1:2" ht="14.25" customHeight="1" x14ac:dyDescent="0.2">
      <c r="A14" s="30"/>
    </row>
    <row r="15" spans="1:2" ht="16.5" customHeight="1" x14ac:dyDescent="0.2">
      <c r="A15" s="32" t="s">
        <v>5</v>
      </c>
    </row>
    <row r="16" spans="1:2" ht="25.5" x14ac:dyDescent="0.2">
      <c r="A16" s="105" t="s">
        <v>157</v>
      </c>
    </row>
    <row r="17" spans="1:1" ht="140.25" x14ac:dyDescent="0.2">
      <c r="A17" s="106" t="s">
        <v>156</v>
      </c>
    </row>
    <row r="18" spans="1:1" x14ac:dyDescent="0.2">
      <c r="A18" s="106"/>
    </row>
    <row r="19" spans="1:1" x14ac:dyDescent="0.2">
      <c r="A19" s="107" t="s">
        <v>108</v>
      </c>
    </row>
    <row r="20" spans="1:1" ht="25.5" x14ac:dyDescent="0.2">
      <c r="A20" s="105" t="s">
        <v>159</v>
      </c>
    </row>
    <row r="21" spans="1:1" ht="51" x14ac:dyDescent="0.2">
      <c r="A21" s="108" t="s">
        <v>158</v>
      </c>
    </row>
    <row r="22" spans="1:1" x14ac:dyDescent="0.2">
      <c r="A22" s="108"/>
    </row>
    <row r="23" spans="1:1" x14ac:dyDescent="0.2">
      <c r="A23" s="109" t="s">
        <v>111</v>
      </c>
    </row>
    <row r="24" spans="1:1" ht="38.25" x14ac:dyDescent="0.2">
      <c r="A24" s="105" t="s">
        <v>161</v>
      </c>
    </row>
    <row r="25" spans="1:1" ht="51" x14ac:dyDescent="0.2">
      <c r="A25" s="106" t="s">
        <v>160</v>
      </c>
    </row>
    <row r="26" spans="1:1" x14ac:dyDescent="0.2">
      <c r="A26" s="106"/>
    </row>
    <row r="27" spans="1:1" x14ac:dyDescent="0.2">
      <c r="A27" s="107" t="s">
        <v>112</v>
      </c>
    </row>
    <row r="28" spans="1:1" ht="38.25" x14ac:dyDescent="0.2">
      <c r="A28" s="105" t="s">
        <v>163</v>
      </c>
    </row>
    <row r="29" spans="1:1" ht="25.5" x14ac:dyDescent="0.2">
      <c r="A29" s="106" t="s">
        <v>162</v>
      </c>
    </row>
    <row r="30" spans="1:1" x14ac:dyDescent="0.2">
      <c r="A30" s="106"/>
    </row>
    <row r="31" spans="1:1" x14ac:dyDescent="0.2">
      <c r="A31" s="107" t="s">
        <v>122</v>
      </c>
    </row>
    <row r="32" spans="1:1" ht="25.5" x14ac:dyDescent="0.2">
      <c r="A32" s="106" t="s">
        <v>164</v>
      </c>
    </row>
    <row r="33" spans="1:3" x14ac:dyDescent="0.2">
      <c r="A33" s="108"/>
    </row>
    <row r="34" spans="1:3" x14ac:dyDescent="0.2">
      <c r="A34" s="30"/>
    </row>
    <row r="35" spans="1:3" ht="14.25" x14ac:dyDescent="0.2">
      <c r="A35" s="28" t="s">
        <v>3</v>
      </c>
    </row>
    <row r="36" spans="1:3" ht="3.75" customHeight="1" x14ac:dyDescent="0.2">
      <c r="A36" s="28"/>
    </row>
    <row r="37" spans="1:3" ht="25.5" customHeight="1" x14ac:dyDescent="0.2">
      <c r="A37" s="25" t="s">
        <v>168</v>
      </c>
    </row>
    <row r="38" spans="1:3" ht="12.75" customHeight="1" x14ac:dyDescent="0.2">
      <c r="A38" s="29"/>
    </row>
    <row r="39" spans="1:3" ht="15.75" customHeight="1" x14ac:dyDescent="0.2">
      <c r="A39" s="23" t="s">
        <v>13</v>
      </c>
    </row>
    <row r="40" spans="1:3" ht="4.5" customHeight="1" x14ac:dyDescent="0.2">
      <c r="A40" s="23"/>
    </row>
    <row r="41" spans="1:3" ht="14.25" customHeight="1" x14ac:dyDescent="0.2">
      <c r="A41" s="32" t="s">
        <v>172</v>
      </c>
    </row>
    <row r="42" spans="1:3" x14ac:dyDescent="0.2">
      <c r="A42" s="26" t="s">
        <v>170</v>
      </c>
      <c r="B42" s="8"/>
    </row>
    <row r="43" spans="1:3" ht="25.5" x14ac:dyDescent="0.2">
      <c r="A43" s="110" t="s">
        <v>169</v>
      </c>
      <c r="B43" s="8"/>
    </row>
    <row r="44" spans="1:3" x14ac:dyDescent="0.2">
      <c r="A44" s="110"/>
      <c r="B44" s="8"/>
    </row>
    <row r="45" spans="1:3" x14ac:dyDescent="0.2">
      <c r="A45" s="111" t="s">
        <v>173</v>
      </c>
      <c r="C45" s="14"/>
    </row>
    <row r="46" spans="1:3" x14ac:dyDescent="0.2">
      <c r="A46" s="112" t="s">
        <v>174</v>
      </c>
      <c r="C46" s="14"/>
    </row>
    <row r="47" spans="1:3" x14ac:dyDescent="0.2">
      <c r="A47" s="112" t="s">
        <v>175</v>
      </c>
      <c r="C47" s="14"/>
    </row>
    <row r="48" spans="1:3" x14ac:dyDescent="0.2">
      <c r="A48" s="112" t="s">
        <v>176</v>
      </c>
      <c r="C48" s="14"/>
    </row>
    <row r="49" spans="1:3" x14ac:dyDescent="0.2">
      <c r="A49" s="112" t="s">
        <v>177</v>
      </c>
      <c r="C49" s="14"/>
    </row>
    <row r="50" spans="1:3" x14ac:dyDescent="0.2">
      <c r="A50" s="112" t="s">
        <v>178</v>
      </c>
      <c r="C50" s="14"/>
    </row>
    <row r="51" spans="1:3" ht="13.5" customHeight="1" x14ac:dyDescent="0.2">
      <c r="A51" s="112" t="s">
        <v>179</v>
      </c>
    </row>
    <row r="52" spans="1:3" ht="13.5" customHeight="1" x14ac:dyDescent="0.2">
      <c r="A52" s="112"/>
    </row>
    <row r="53" spans="1:3" ht="14.25" x14ac:dyDescent="0.2">
      <c r="A53" s="23" t="s">
        <v>182</v>
      </c>
    </row>
    <row r="54" spans="1:3" ht="15" customHeight="1" x14ac:dyDescent="0.2">
      <c r="A54" s="23"/>
    </row>
    <row r="55" spans="1:3" ht="15" customHeight="1" x14ac:dyDescent="0.2">
      <c r="A55" s="32" t="s">
        <v>183</v>
      </c>
    </row>
    <row r="56" spans="1:3" ht="38.25" x14ac:dyDescent="0.2">
      <c r="A56" s="26" t="s">
        <v>184</v>
      </c>
    </row>
    <row r="57" spans="1:3" ht="12.75" customHeight="1" x14ac:dyDescent="0.2">
      <c r="A57" s="23"/>
      <c r="B57" s="11"/>
    </row>
    <row r="58" spans="1:3" x14ac:dyDescent="0.2">
      <c r="A58" s="32" t="s">
        <v>180</v>
      </c>
      <c r="B58" s="11"/>
    </row>
    <row r="59" spans="1:3" ht="38.25" x14ac:dyDescent="0.2">
      <c r="A59" s="26" t="s">
        <v>171</v>
      </c>
      <c r="B59" s="12"/>
    </row>
    <row r="60" spans="1:3" x14ac:dyDescent="0.2">
      <c r="A60" s="26"/>
    </row>
    <row r="61" spans="1:3" ht="63.75" x14ac:dyDescent="0.2">
      <c r="A61" s="26" t="s">
        <v>181</v>
      </c>
    </row>
    <row r="62" spans="1:3" ht="78.75" customHeight="1" x14ac:dyDescent="0.2">
      <c r="A62" s="26" t="s">
        <v>202</v>
      </c>
    </row>
    <row r="63" spans="1:3" x14ac:dyDescent="0.2">
      <c r="A63" s="26"/>
    </row>
    <row r="64" spans="1:3" x14ac:dyDescent="0.2">
      <c r="A64" s="32" t="s">
        <v>185</v>
      </c>
    </row>
    <row r="65" spans="1:3" ht="102" x14ac:dyDescent="0.2">
      <c r="A65" s="26" t="s">
        <v>203</v>
      </c>
    </row>
    <row r="67" spans="1:3" x14ac:dyDescent="0.2">
      <c r="A67" s="24"/>
    </row>
    <row r="68" spans="1:3" ht="15.75" customHeight="1" x14ac:dyDescent="0.2">
      <c r="A68" s="23" t="s">
        <v>25</v>
      </c>
      <c r="C68" s="14"/>
    </row>
    <row r="69" spans="1:3" ht="4.5" customHeight="1" x14ac:dyDescent="0.2">
      <c r="A69" s="23"/>
    </row>
    <row r="70" spans="1:3" s="11" customFormat="1" x14ac:dyDescent="0.2">
      <c r="A70" s="26" t="s">
        <v>186</v>
      </c>
    </row>
    <row r="71" spans="1:3" ht="4.5" customHeight="1" x14ac:dyDescent="0.2">
      <c r="A71" s="23"/>
    </row>
    <row r="72" spans="1:3" x14ac:dyDescent="0.2">
      <c r="A72" s="32" t="s">
        <v>187</v>
      </c>
      <c r="B72" s="10"/>
    </row>
    <row r="73" spans="1:3" ht="4.5" customHeight="1" x14ac:dyDescent="0.2">
      <c r="A73"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43" r:id="rId2"/>
  </hyperlinks>
  <pageMargins left="0.75" right="0.75" top="1" bottom="1" header="0.5" footer="0.5"/>
  <pageSetup paperSize="9" scale="73" orientation="portrait" r:id="rId3"/>
  <headerFooter alignWithMargins="0"/>
  <rowBreaks count="1" manualBreakCount="1">
    <brk id="3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J22"/>
  <sheetViews>
    <sheetView zoomScaleNormal="100" workbookViewId="0"/>
  </sheetViews>
  <sheetFormatPr defaultColWidth="19.140625" defaultRowHeight="12.75" x14ac:dyDescent="0.2"/>
  <cols>
    <col min="1" max="1" width="27.7109375" style="63" customWidth="1"/>
    <col min="2" max="2" width="99" style="54" customWidth="1"/>
    <col min="3" max="16384" width="19.140625" style="55"/>
  </cols>
  <sheetData>
    <row r="1" spans="1:10" ht="15.75" x14ac:dyDescent="0.2">
      <c r="A1" s="53" t="s">
        <v>7</v>
      </c>
    </row>
    <row r="2" spans="1:10" ht="15.75" x14ac:dyDescent="0.2">
      <c r="A2" s="53"/>
    </row>
    <row r="3" spans="1:10" x14ac:dyDescent="0.2">
      <c r="A3" s="56" t="s">
        <v>26</v>
      </c>
      <c r="B3" s="113" t="s">
        <v>150</v>
      </c>
    </row>
    <row r="4" spans="1:10" ht="89.25" x14ac:dyDescent="0.2">
      <c r="A4" s="57" t="s">
        <v>27</v>
      </c>
      <c r="B4" s="114" t="s">
        <v>192</v>
      </c>
    </row>
    <row r="5" spans="1:10" x14ac:dyDescent="0.2">
      <c r="A5" s="57" t="s">
        <v>28</v>
      </c>
      <c r="B5" s="114" t="s">
        <v>188</v>
      </c>
    </row>
    <row r="6" spans="1:10" x14ac:dyDescent="0.2">
      <c r="A6" s="57" t="s">
        <v>29</v>
      </c>
      <c r="B6" s="114" t="s">
        <v>189</v>
      </c>
    </row>
    <row r="7" spans="1:10" x14ac:dyDescent="0.2">
      <c r="A7" s="58" t="s">
        <v>30</v>
      </c>
      <c r="B7" s="114" t="s">
        <v>190</v>
      </c>
    </row>
    <row r="8" spans="1:10" x14ac:dyDescent="0.2">
      <c r="A8" s="59" t="s">
        <v>31</v>
      </c>
      <c r="B8" s="115" t="s">
        <v>191</v>
      </c>
    </row>
    <row r="9" spans="1:10" ht="14.25" x14ac:dyDescent="0.2">
      <c r="A9" s="60"/>
    </row>
    <row r="10" spans="1:10" x14ac:dyDescent="0.2">
      <c r="A10" s="56" t="s">
        <v>26</v>
      </c>
      <c r="B10" s="113" t="s">
        <v>199</v>
      </c>
    </row>
    <row r="11" spans="1:10" ht="55.5" customHeight="1" x14ac:dyDescent="0.2">
      <c r="A11" s="57" t="s">
        <v>27</v>
      </c>
      <c r="B11" s="114" t="s">
        <v>196</v>
      </c>
    </row>
    <row r="12" spans="1:10" x14ac:dyDescent="0.2">
      <c r="A12" s="57" t="s">
        <v>28</v>
      </c>
      <c r="B12" s="114" t="s">
        <v>188</v>
      </c>
    </row>
    <row r="13" spans="1:10" x14ac:dyDescent="0.2">
      <c r="A13" s="57" t="s">
        <v>29</v>
      </c>
      <c r="B13" s="114" t="s">
        <v>194</v>
      </c>
    </row>
    <row r="14" spans="1:10" x14ac:dyDescent="0.2">
      <c r="A14" s="58" t="s">
        <v>30</v>
      </c>
      <c r="B14" s="114" t="s">
        <v>195</v>
      </c>
    </row>
    <row r="15" spans="1:10" x14ac:dyDescent="0.2">
      <c r="A15" s="59" t="s">
        <v>31</v>
      </c>
      <c r="B15" s="115" t="s">
        <v>191</v>
      </c>
    </row>
    <row r="16" spans="1:10" x14ac:dyDescent="0.2">
      <c r="A16" s="58"/>
      <c r="B16" s="61"/>
      <c r="C16" s="62"/>
      <c r="D16" s="62"/>
      <c r="E16" s="62"/>
      <c r="F16" s="62"/>
      <c r="G16" s="62"/>
      <c r="H16" s="62"/>
      <c r="I16" s="62"/>
      <c r="J16" s="62"/>
    </row>
    <row r="17" spans="1:2" x14ac:dyDescent="0.2">
      <c r="A17" s="56" t="s">
        <v>26</v>
      </c>
      <c r="B17" s="113" t="s">
        <v>200</v>
      </c>
    </row>
    <row r="18" spans="1:2" ht="55.5" customHeight="1" x14ac:dyDescent="0.2">
      <c r="A18" s="57" t="s">
        <v>27</v>
      </c>
      <c r="B18" s="114" t="s">
        <v>197</v>
      </c>
    </row>
    <row r="19" spans="1:2" x14ac:dyDescent="0.2">
      <c r="A19" s="57" t="s">
        <v>28</v>
      </c>
      <c r="B19" s="114" t="s">
        <v>188</v>
      </c>
    </row>
    <row r="20" spans="1:2" x14ac:dyDescent="0.2">
      <c r="A20" s="57" t="s">
        <v>29</v>
      </c>
      <c r="B20" s="114" t="s">
        <v>189</v>
      </c>
    </row>
    <row r="21" spans="1:2" x14ac:dyDescent="0.2">
      <c r="A21" s="58" t="s">
        <v>30</v>
      </c>
      <c r="B21" s="114" t="s">
        <v>198</v>
      </c>
    </row>
    <row r="22" spans="1:2" x14ac:dyDescent="0.2">
      <c r="A22" s="59" t="s">
        <v>31</v>
      </c>
      <c r="B22" s="115" t="s">
        <v>191</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I55"/>
  <sheetViews>
    <sheetView zoomScaleNormal="100" zoomScaleSheetLayoutView="100" workbookViewId="0"/>
  </sheetViews>
  <sheetFormatPr defaultRowHeight="11.25" x14ac:dyDescent="0.2"/>
  <cols>
    <col min="1" max="1" width="27.85546875" style="39" customWidth="1"/>
    <col min="2" max="2" width="9.140625" style="39" customWidth="1"/>
    <col min="3" max="3" width="1.85546875" style="39" customWidth="1"/>
    <col min="4" max="9" width="7.7109375" style="36" customWidth="1"/>
    <col min="10" max="16384" width="9.140625" style="36"/>
  </cols>
  <sheetData>
    <row r="1" spans="1:9" ht="11.25" customHeight="1" x14ac:dyDescent="0.2">
      <c r="A1" s="35" t="s">
        <v>0</v>
      </c>
      <c r="B1" s="36"/>
      <c r="C1" s="36"/>
    </row>
    <row r="2" spans="1:9" ht="11.25" customHeight="1" x14ac:dyDescent="0.2">
      <c r="A2" s="35" t="s">
        <v>119</v>
      </c>
      <c r="B2" s="36"/>
      <c r="C2" s="36"/>
    </row>
    <row r="3" spans="1:9" ht="11.25" customHeight="1" x14ac:dyDescent="0.2">
      <c r="A3" s="49"/>
      <c r="B3" s="68" t="s">
        <v>24</v>
      </c>
      <c r="C3" s="68"/>
      <c r="D3" s="124" t="s">
        <v>116</v>
      </c>
      <c r="E3" s="124"/>
      <c r="F3" s="40"/>
      <c r="G3" s="40"/>
      <c r="H3" s="40"/>
      <c r="I3" s="40"/>
    </row>
    <row r="4" spans="1:9" ht="11.25" customHeight="1" x14ac:dyDescent="0.2">
      <c r="A4" s="36"/>
      <c r="B4" s="36"/>
      <c r="C4" s="36"/>
      <c r="D4" s="42">
        <v>1</v>
      </c>
      <c r="E4" s="87">
        <v>2</v>
      </c>
      <c r="F4" s="87">
        <v>3</v>
      </c>
      <c r="G4" s="87">
        <v>4</v>
      </c>
      <c r="H4" s="42">
        <v>5</v>
      </c>
      <c r="I4" s="88" t="s">
        <v>97</v>
      </c>
    </row>
    <row r="5" spans="1:9" ht="11.25" customHeight="1" x14ac:dyDescent="0.2">
      <c r="A5" s="37"/>
      <c r="B5" s="37"/>
      <c r="C5" s="69"/>
      <c r="D5" s="42"/>
      <c r="E5" s="42"/>
      <c r="F5" s="42"/>
      <c r="G5" s="42"/>
      <c r="H5" s="42"/>
      <c r="I5" s="42"/>
    </row>
    <row r="6" spans="1:9" ht="11.25" customHeight="1" x14ac:dyDescent="0.2">
      <c r="A6" s="36"/>
      <c r="B6" s="36"/>
      <c r="C6" s="36"/>
      <c r="D6" s="43"/>
      <c r="E6" s="43"/>
      <c r="F6" s="43"/>
      <c r="G6" s="43"/>
      <c r="H6" s="43"/>
      <c r="I6" s="43"/>
    </row>
    <row r="7" spans="1:9" ht="11.25" customHeight="1" x14ac:dyDescent="0.2">
      <c r="A7" s="36"/>
      <c r="B7" s="71" t="s">
        <v>115</v>
      </c>
      <c r="C7" s="71"/>
      <c r="D7" s="42"/>
      <c r="E7" s="42"/>
      <c r="F7" s="42"/>
      <c r="G7" s="42"/>
      <c r="H7" s="42"/>
      <c r="I7" s="42"/>
    </row>
    <row r="8" spans="1:9" ht="11.25" customHeight="1" x14ac:dyDescent="0.2">
      <c r="A8" s="36"/>
      <c r="B8" s="36"/>
      <c r="C8" s="36"/>
      <c r="D8" s="39"/>
      <c r="E8" s="39"/>
      <c r="F8" s="39"/>
      <c r="G8" s="39"/>
      <c r="H8" s="39"/>
      <c r="I8" s="39"/>
    </row>
    <row r="9" spans="1:9" s="35" customFormat="1" ht="11.25" customHeight="1" x14ac:dyDescent="0.2">
      <c r="A9" s="52" t="s">
        <v>23</v>
      </c>
      <c r="B9" s="92">
        <f>SUM(D9:I9)</f>
        <v>355</v>
      </c>
      <c r="C9" s="93"/>
      <c r="D9" s="94">
        <v>4</v>
      </c>
      <c r="E9" s="92">
        <v>14</v>
      </c>
      <c r="F9" s="92">
        <v>14</v>
      </c>
      <c r="G9" s="92">
        <v>56</v>
      </c>
      <c r="H9" s="92">
        <v>186</v>
      </c>
      <c r="I9" s="92">
        <f>67+9+5</f>
        <v>81</v>
      </c>
    </row>
    <row r="10" spans="1:9" ht="11.25" customHeight="1" x14ac:dyDescent="0.2">
      <c r="A10" s="45"/>
      <c r="B10" s="73"/>
      <c r="C10" s="73"/>
      <c r="D10" s="74"/>
      <c r="E10" s="74"/>
      <c r="F10" s="74"/>
      <c r="G10" s="74"/>
      <c r="H10" s="74"/>
      <c r="I10" s="74"/>
    </row>
    <row r="11" spans="1:9" s="35" customFormat="1" ht="11.25" customHeight="1" x14ac:dyDescent="0.2">
      <c r="A11" s="67" t="s">
        <v>37</v>
      </c>
      <c r="B11" s="92">
        <f>SUM(D11:I11)</f>
        <v>245</v>
      </c>
      <c r="C11" s="90"/>
      <c r="D11" s="95">
        <v>4</v>
      </c>
      <c r="E11" s="95">
        <v>11</v>
      </c>
      <c r="F11" s="95">
        <v>10</v>
      </c>
      <c r="G11" s="95">
        <v>38</v>
      </c>
      <c r="H11" s="95">
        <v>134</v>
      </c>
      <c r="I11" s="95">
        <v>48</v>
      </c>
    </row>
    <row r="12" spans="1:9" ht="11.25" customHeight="1" x14ac:dyDescent="0.2">
      <c r="A12" s="66" t="s">
        <v>33</v>
      </c>
      <c r="B12" s="73"/>
      <c r="C12" s="73"/>
      <c r="D12" s="74"/>
      <c r="E12" s="74"/>
      <c r="F12" s="74"/>
      <c r="G12" s="74"/>
      <c r="H12" s="74"/>
      <c r="I12" s="74"/>
    </row>
    <row r="13" spans="1:9" ht="11.25" customHeight="1" x14ac:dyDescent="0.2">
      <c r="A13" s="75" t="s">
        <v>166</v>
      </c>
      <c r="B13" s="72">
        <f>SUM(D13:I13)</f>
        <v>237</v>
      </c>
      <c r="C13" s="73"/>
      <c r="D13" s="36">
        <v>4</v>
      </c>
      <c r="E13" s="36">
        <v>11</v>
      </c>
      <c r="F13" s="36">
        <v>8</v>
      </c>
      <c r="G13" s="36">
        <v>36</v>
      </c>
      <c r="H13" s="36">
        <v>132</v>
      </c>
      <c r="I13" s="36">
        <v>46</v>
      </c>
    </row>
    <row r="14" spans="1:9" ht="11.25" customHeight="1" x14ac:dyDescent="0.2">
      <c r="A14" s="75" t="s">
        <v>167</v>
      </c>
      <c r="B14" s="72">
        <f>SUM(D14:I14)</f>
        <v>198</v>
      </c>
      <c r="C14" s="73"/>
      <c r="D14" s="36">
        <v>4</v>
      </c>
      <c r="E14" s="36">
        <v>11</v>
      </c>
      <c r="F14" s="36">
        <v>7</v>
      </c>
      <c r="G14" s="36">
        <v>31</v>
      </c>
      <c r="H14" s="36">
        <v>108</v>
      </c>
      <c r="I14" s="36">
        <v>37</v>
      </c>
    </row>
    <row r="15" spans="1:9" ht="11.25" customHeight="1" x14ac:dyDescent="0.2">
      <c r="A15" s="66"/>
      <c r="B15" s="73"/>
      <c r="C15" s="73"/>
      <c r="D15" s="74"/>
      <c r="E15" s="74"/>
      <c r="F15" s="74"/>
      <c r="G15" s="74"/>
      <c r="H15" s="74"/>
      <c r="I15" s="74"/>
    </row>
    <row r="16" spans="1:9" s="35" customFormat="1" ht="11.25" customHeight="1" x14ac:dyDescent="0.2">
      <c r="A16" s="64" t="s">
        <v>117</v>
      </c>
      <c r="B16" s="92">
        <f>SUM(D16:I16)</f>
        <v>110</v>
      </c>
      <c r="C16" s="90"/>
      <c r="D16" s="95">
        <f>D9-D11</f>
        <v>0</v>
      </c>
      <c r="E16" s="95">
        <f t="shared" ref="E16:I16" si="0">E9-E11</f>
        <v>3</v>
      </c>
      <c r="F16" s="95">
        <f t="shared" si="0"/>
        <v>4</v>
      </c>
      <c r="G16" s="95">
        <f t="shared" si="0"/>
        <v>18</v>
      </c>
      <c r="H16" s="95">
        <f t="shared" si="0"/>
        <v>52</v>
      </c>
      <c r="I16" s="95">
        <f t="shared" si="0"/>
        <v>33</v>
      </c>
    </row>
    <row r="17" spans="1:9" s="35" customFormat="1" ht="11.25" customHeight="1" x14ac:dyDescent="0.2">
      <c r="A17" s="65" t="s">
        <v>33</v>
      </c>
      <c r="B17" s="92"/>
      <c r="C17" s="90"/>
      <c r="D17" s="95"/>
      <c r="E17" s="95"/>
      <c r="F17" s="95"/>
      <c r="G17" s="95"/>
      <c r="H17" s="95"/>
      <c r="I17" s="95"/>
    </row>
    <row r="18" spans="1:9" s="35" customFormat="1" ht="11.25" customHeight="1" x14ac:dyDescent="0.2">
      <c r="A18" s="75" t="s">
        <v>114</v>
      </c>
      <c r="B18" s="72">
        <f>SUM(D18:I18)</f>
        <v>9</v>
      </c>
      <c r="C18" s="73"/>
      <c r="D18" s="36">
        <v>0</v>
      </c>
      <c r="E18" s="36">
        <v>1</v>
      </c>
      <c r="F18" s="36">
        <v>0</v>
      </c>
      <c r="G18" s="36">
        <v>3</v>
      </c>
      <c r="H18" s="36">
        <v>2</v>
      </c>
      <c r="I18" s="36">
        <v>3</v>
      </c>
    </row>
    <row r="19" spans="1:9" x14ac:dyDescent="0.2">
      <c r="A19" s="48"/>
      <c r="B19" s="46"/>
      <c r="C19" s="73"/>
      <c r="D19" s="74"/>
      <c r="E19" s="74"/>
      <c r="F19" s="74"/>
      <c r="G19" s="74"/>
      <c r="H19" s="74"/>
      <c r="I19" s="74"/>
    </row>
    <row r="20" spans="1:9" x14ac:dyDescent="0.2">
      <c r="A20" s="48"/>
      <c r="B20" s="71" t="s">
        <v>118</v>
      </c>
      <c r="C20" s="71"/>
      <c r="D20" s="42"/>
      <c r="E20" s="42"/>
      <c r="F20" s="42"/>
      <c r="G20" s="42"/>
      <c r="H20" s="42"/>
      <c r="I20" s="42"/>
    </row>
    <row r="21" spans="1:9" x14ac:dyDescent="0.2">
      <c r="A21" s="48"/>
      <c r="B21" s="46"/>
      <c r="C21" s="73"/>
      <c r="D21" s="74"/>
      <c r="E21" s="74"/>
      <c r="F21" s="74"/>
      <c r="G21" s="74"/>
      <c r="H21" s="74"/>
      <c r="I21" s="74"/>
    </row>
    <row r="22" spans="1:9" s="35" customFormat="1" x14ac:dyDescent="0.2">
      <c r="A22" s="67" t="s">
        <v>37</v>
      </c>
      <c r="B22" s="91">
        <f>B11/B$9</f>
        <v>0.6901408450704225</v>
      </c>
      <c r="C22" s="90"/>
      <c r="D22" s="91">
        <f t="shared" ref="D22:I22" si="1">D11/D$9</f>
        <v>1</v>
      </c>
      <c r="E22" s="91">
        <f t="shared" si="1"/>
        <v>0.7857142857142857</v>
      </c>
      <c r="F22" s="91">
        <f t="shared" si="1"/>
        <v>0.7142857142857143</v>
      </c>
      <c r="G22" s="91">
        <f t="shared" si="1"/>
        <v>0.6785714285714286</v>
      </c>
      <c r="H22" s="91">
        <f t="shared" si="1"/>
        <v>0.72043010752688175</v>
      </c>
      <c r="I22" s="91">
        <f t="shared" si="1"/>
        <v>0.59259259259259256</v>
      </c>
    </row>
    <row r="23" spans="1:9" x14ac:dyDescent="0.2">
      <c r="A23" s="66" t="s">
        <v>33</v>
      </c>
      <c r="B23" s="74"/>
      <c r="C23" s="73"/>
      <c r="D23" s="74"/>
      <c r="E23" s="74"/>
      <c r="F23" s="74"/>
      <c r="G23" s="74"/>
      <c r="H23" s="74"/>
      <c r="I23" s="74"/>
    </row>
    <row r="24" spans="1:9" x14ac:dyDescent="0.2">
      <c r="A24" s="75" t="s">
        <v>166</v>
      </c>
      <c r="B24" s="89">
        <f>B13/B$9</f>
        <v>0.6676056338028169</v>
      </c>
      <c r="C24" s="73"/>
      <c r="D24" s="89">
        <f t="shared" ref="D24:I25" si="2">D13/D$9</f>
        <v>1</v>
      </c>
      <c r="E24" s="89">
        <f t="shared" si="2"/>
        <v>0.7857142857142857</v>
      </c>
      <c r="F24" s="89">
        <f t="shared" si="2"/>
        <v>0.5714285714285714</v>
      </c>
      <c r="G24" s="89">
        <f t="shared" si="2"/>
        <v>0.6428571428571429</v>
      </c>
      <c r="H24" s="89">
        <f t="shared" si="2"/>
        <v>0.70967741935483875</v>
      </c>
      <c r="I24" s="89">
        <f t="shared" si="2"/>
        <v>0.5679012345679012</v>
      </c>
    </row>
    <row r="25" spans="1:9" x14ac:dyDescent="0.2">
      <c r="A25" s="75" t="s">
        <v>167</v>
      </c>
      <c r="B25" s="89">
        <f>B14/B$9</f>
        <v>0.55774647887323947</v>
      </c>
      <c r="C25" s="73"/>
      <c r="D25" s="89">
        <f t="shared" si="2"/>
        <v>1</v>
      </c>
      <c r="E25" s="89">
        <f t="shared" si="2"/>
        <v>0.7857142857142857</v>
      </c>
      <c r="F25" s="89">
        <f t="shared" si="2"/>
        <v>0.5</v>
      </c>
      <c r="G25" s="89">
        <f t="shared" si="2"/>
        <v>0.5535714285714286</v>
      </c>
      <c r="H25" s="89">
        <f t="shared" si="2"/>
        <v>0.58064516129032262</v>
      </c>
      <c r="I25" s="89">
        <f t="shared" si="2"/>
        <v>0.4567901234567901</v>
      </c>
    </row>
    <row r="26" spans="1:9" x14ac:dyDescent="0.2">
      <c r="A26" s="66"/>
      <c r="B26" s="74"/>
      <c r="C26" s="73"/>
      <c r="D26" s="74"/>
      <c r="E26" s="74"/>
      <c r="F26" s="74"/>
      <c r="G26" s="74"/>
      <c r="H26" s="74"/>
      <c r="I26" s="74"/>
    </row>
    <row r="27" spans="1:9" s="35" customFormat="1" x14ac:dyDescent="0.2">
      <c r="A27" s="64" t="s">
        <v>117</v>
      </c>
      <c r="B27" s="91">
        <f>B16/B$9</f>
        <v>0.30985915492957744</v>
      </c>
      <c r="C27" s="90"/>
      <c r="D27" s="91">
        <f>D16/D$9</f>
        <v>0</v>
      </c>
      <c r="E27" s="91">
        <f t="shared" ref="E27:I27" si="3">E16/E$9</f>
        <v>0.21428571428571427</v>
      </c>
      <c r="F27" s="91">
        <f t="shared" si="3"/>
        <v>0.2857142857142857</v>
      </c>
      <c r="G27" s="91">
        <f t="shared" si="3"/>
        <v>0.32142857142857145</v>
      </c>
      <c r="H27" s="91">
        <f t="shared" si="3"/>
        <v>0.27956989247311825</v>
      </c>
      <c r="I27" s="91">
        <f t="shared" si="3"/>
        <v>0.40740740740740738</v>
      </c>
    </row>
    <row r="28" spans="1:9" s="35" customFormat="1" x14ac:dyDescent="0.2">
      <c r="A28" s="65" t="s">
        <v>33</v>
      </c>
      <c r="B28" s="91"/>
      <c r="C28" s="90"/>
      <c r="D28" s="91"/>
      <c r="E28" s="91"/>
      <c r="F28" s="91"/>
      <c r="G28" s="91"/>
      <c r="H28" s="91"/>
      <c r="I28" s="91"/>
    </row>
    <row r="29" spans="1:9" x14ac:dyDescent="0.2">
      <c r="A29" s="75" t="s">
        <v>114</v>
      </c>
      <c r="B29" s="96">
        <f>B18/B9</f>
        <v>2.5352112676056339E-2</v>
      </c>
      <c r="C29" s="73"/>
      <c r="D29" s="89">
        <f>D18/D9</f>
        <v>0</v>
      </c>
      <c r="E29" s="89">
        <f t="shared" ref="E29:I29" si="4">E18/E9</f>
        <v>7.1428571428571425E-2</v>
      </c>
      <c r="F29" s="89">
        <f t="shared" si="4"/>
        <v>0</v>
      </c>
      <c r="G29" s="89">
        <f t="shared" si="4"/>
        <v>5.3571428571428568E-2</v>
      </c>
      <c r="H29" s="89">
        <f t="shared" si="4"/>
        <v>1.0752688172043012E-2</v>
      </c>
      <c r="I29" s="89">
        <f t="shared" si="4"/>
        <v>3.7037037037037035E-2</v>
      </c>
    </row>
    <row r="30" spans="1:9" x14ac:dyDescent="0.2">
      <c r="A30" s="48"/>
      <c r="B30" s="46"/>
      <c r="C30" s="70"/>
      <c r="D30" s="37"/>
      <c r="E30" s="37"/>
      <c r="F30" s="37"/>
      <c r="G30" s="37"/>
      <c r="H30" s="37"/>
      <c r="I30" s="37"/>
    </row>
    <row r="31" spans="1:9" x14ac:dyDescent="0.2">
      <c r="A31" s="49" t="s">
        <v>34</v>
      </c>
      <c r="B31" s="49"/>
      <c r="C31" s="46"/>
    </row>
    <row r="32" spans="1:9" x14ac:dyDescent="0.2">
      <c r="A32" s="50"/>
      <c r="C32" s="46"/>
    </row>
    <row r="33" spans="1:9" x14ac:dyDescent="0.2">
      <c r="A33" s="51"/>
      <c r="B33" s="36"/>
      <c r="C33" s="46"/>
    </row>
    <row r="34" spans="1:9" x14ac:dyDescent="0.2">
      <c r="A34" s="36"/>
      <c r="B34" s="36"/>
      <c r="C34" s="46"/>
    </row>
    <row r="35" spans="1:9" x14ac:dyDescent="0.2">
      <c r="A35" s="36"/>
      <c r="B35" s="36"/>
      <c r="C35" s="46"/>
    </row>
    <row r="36" spans="1:9" x14ac:dyDescent="0.2">
      <c r="A36" s="36"/>
      <c r="B36" s="36"/>
      <c r="C36" s="46"/>
    </row>
    <row r="37" spans="1:9" x14ac:dyDescent="0.2">
      <c r="C37" s="46"/>
    </row>
    <row r="38" spans="1:9" x14ac:dyDescent="0.2">
      <c r="C38" s="46"/>
    </row>
    <row r="39" spans="1:9" x14ac:dyDescent="0.2">
      <c r="C39" s="46"/>
    </row>
    <row r="40" spans="1:9" x14ac:dyDescent="0.2">
      <c r="C40" s="46"/>
    </row>
    <row r="41" spans="1:9" x14ac:dyDescent="0.2">
      <c r="C41" s="46"/>
    </row>
    <row r="42" spans="1:9" x14ac:dyDescent="0.2">
      <c r="C42" s="46"/>
    </row>
    <row r="43" spans="1:9" x14ac:dyDescent="0.2">
      <c r="C43" s="46"/>
    </row>
    <row r="44" spans="1:9" x14ac:dyDescent="0.2">
      <c r="C44" s="36"/>
      <c r="D44" s="39"/>
      <c r="E44" s="39"/>
      <c r="F44" s="39"/>
      <c r="G44" s="39"/>
      <c r="H44" s="39"/>
      <c r="I44" s="39"/>
    </row>
    <row r="45" spans="1:9" x14ac:dyDescent="0.2">
      <c r="D45" s="39"/>
      <c r="E45" s="39"/>
      <c r="F45" s="39"/>
      <c r="G45" s="39"/>
      <c r="H45" s="39"/>
      <c r="I45" s="39"/>
    </row>
    <row r="46" spans="1:9" x14ac:dyDescent="0.2">
      <c r="C46" s="36"/>
    </row>
    <row r="47" spans="1:9" x14ac:dyDescent="0.2">
      <c r="C47" s="36"/>
    </row>
    <row r="48" spans="1:9" x14ac:dyDescent="0.2">
      <c r="C48" s="36"/>
    </row>
    <row r="49" spans="3:9" x14ac:dyDescent="0.2">
      <c r="C49" s="36"/>
    </row>
    <row r="50" spans="3:9" x14ac:dyDescent="0.2">
      <c r="D50" s="39"/>
      <c r="E50" s="39"/>
      <c r="F50" s="39"/>
      <c r="G50" s="39"/>
      <c r="H50" s="39"/>
      <c r="I50" s="39"/>
    </row>
    <row r="51" spans="3:9" x14ac:dyDescent="0.2">
      <c r="D51" s="39"/>
      <c r="E51" s="39"/>
      <c r="F51" s="39"/>
      <c r="G51" s="39"/>
      <c r="H51" s="39"/>
      <c r="I51" s="39"/>
    </row>
    <row r="52" spans="3:9" x14ac:dyDescent="0.2">
      <c r="D52" s="39"/>
      <c r="E52" s="39"/>
      <c r="F52" s="39"/>
      <c r="G52" s="39"/>
      <c r="H52" s="39"/>
      <c r="I52" s="39"/>
    </row>
    <row r="53" spans="3:9" x14ac:dyDescent="0.2">
      <c r="D53" s="39"/>
      <c r="E53" s="39"/>
      <c r="F53" s="39"/>
      <c r="G53" s="39"/>
      <c r="H53" s="39"/>
      <c r="I53" s="39"/>
    </row>
    <row r="54" spans="3:9" x14ac:dyDescent="0.2">
      <c r="D54" s="39"/>
      <c r="E54" s="39"/>
      <c r="F54" s="39"/>
      <c r="G54" s="39"/>
      <c r="H54" s="39"/>
      <c r="I54" s="39"/>
    </row>
    <row r="55" spans="3:9" x14ac:dyDescent="0.2">
      <c r="D55" s="39"/>
      <c r="E55" s="39"/>
      <c r="F55" s="39"/>
      <c r="G55" s="39"/>
      <c r="H55" s="39"/>
      <c r="I55" s="39"/>
    </row>
  </sheetData>
  <mergeCells count="1">
    <mergeCell ref="D3:E3"/>
  </mergeCells>
  <conditionalFormatting sqref="B7:C7">
    <cfRule type="cellIs" dxfId="15" priority="5" stopIfTrue="1" operator="equal">
      <formula>"   "</formula>
    </cfRule>
    <cfRule type="cellIs" dxfId="14" priority="6" stopIfTrue="1" operator="equal">
      <formula>"    "</formula>
    </cfRule>
  </conditionalFormatting>
  <conditionalFormatting sqref="B20:C20">
    <cfRule type="cellIs" dxfId="13" priority="1" stopIfTrue="1" operator="equal">
      <formula>"   "</formula>
    </cfRule>
    <cfRule type="cellIs" dxfId="12"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AB92"/>
  <sheetViews>
    <sheetView showZeros="0" zoomScaleNormal="100" zoomScaleSheetLayoutView="80" workbookViewId="0">
      <pane xSplit="1" ySplit="6" topLeftCell="B7" activePane="bottomRight" state="frozen"/>
      <selection pane="topRight" activeCell="B1" sqref="B1"/>
      <selection pane="bottomLeft" activeCell="A7" sqref="A7"/>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5</v>
      </c>
      <c r="B1" s="36"/>
    </row>
    <row r="2" spans="1:28" ht="11.25" customHeight="1" x14ac:dyDescent="0.2">
      <c r="A2" s="35" t="s">
        <v>110</v>
      </c>
      <c r="B2" s="36"/>
      <c r="G2" s="82">
        <v>1</v>
      </c>
      <c r="H2" s="82">
        <v>1</v>
      </c>
      <c r="I2" s="83"/>
      <c r="J2" s="82"/>
      <c r="K2" s="82">
        <v>2</v>
      </c>
      <c r="L2" s="82">
        <v>2</v>
      </c>
      <c r="M2" s="83"/>
      <c r="N2" s="82"/>
      <c r="O2" s="82">
        <v>3</v>
      </c>
      <c r="P2" s="82">
        <v>3</v>
      </c>
      <c r="Q2" s="83"/>
      <c r="R2" s="82"/>
      <c r="S2" s="82">
        <v>4</v>
      </c>
      <c r="T2" s="82">
        <v>4</v>
      </c>
      <c r="U2" s="83"/>
      <c r="V2" s="82"/>
      <c r="W2" s="82">
        <v>5</v>
      </c>
      <c r="X2" s="82">
        <v>5</v>
      </c>
      <c r="Y2" s="83"/>
      <c r="Z2" s="82"/>
      <c r="AA2" s="84" t="s">
        <v>97</v>
      </c>
      <c r="AB2" s="84" t="s">
        <v>97</v>
      </c>
    </row>
    <row r="3" spans="1:28" ht="11.25" customHeight="1" x14ac:dyDescent="0.2">
      <c r="A3" s="49"/>
      <c r="B3" s="76" t="s">
        <v>24</v>
      </c>
      <c r="C3" s="40"/>
      <c r="D3" s="40"/>
      <c r="E3" s="38"/>
      <c r="F3" s="125" t="s">
        <v>36</v>
      </c>
      <c r="G3" s="125"/>
      <c r="H3" s="125"/>
      <c r="I3" s="41"/>
      <c r="J3" s="125" t="s">
        <v>55</v>
      </c>
      <c r="K3" s="125"/>
      <c r="L3" s="125"/>
      <c r="M3" s="41"/>
      <c r="N3" s="125" t="s">
        <v>56</v>
      </c>
      <c r="O3" s="125"/>
      <c r="P3" s="125"/>
      <c r="Q3" s="41"/>
      <c r="R3" s="125" t="s">
        <v>57</v>
      </c>
      <c r="S3" s="125"/>
      <c r="T3" s="125"/>
      <c r="U3" s="41"/>
      <c r="V3" s="125" t="s">
        <v>58</v>
      </c>
      <c r="W3" s="125"/>
      <c r="X3" s="125"/>
      <c r="Y3" s="41"/>
      <c r="Z3" s="125" t="s">
        <v>59</v>
      </c>
      <c r="AA3" s="125"/>
      <c r="AB3" s="125"/>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1" t="s">
        <v>35</v>
      </c>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44"/>
      <c r="D7" s="39"/>
      <c r="E7" s="39"/>
    </row>
    <row r="8" spans="1:28" s="35" customFormat="1" ht="11.25" customHeight="1" x14ac:dyDescent="0.2">
      <c r="A8" s="52" t="s">
        <v>54</v>
      </c>
      <c r="B8" s="116">
        <f>SUM(C8:D8)</f>
        <v>1876.4240070398146</v>
      </c>
      <c r="C8" s="116">
        <f>SUM(C10,C26,C30,C37,C43,C48,C57,C69,C76)</f>
        <v>1107.3313592500006</v>
      </c>
      <c r="D8" s="116">
        <f>SUM(D10,D26,D30,D37,D43,D48,D57,D69,D76)</f>
        <v>769.0926477898139</v>
      </c>
      <c r="E8" s="117"/>
      <c r="F8" s="116">
        <f>SUM(G8:H8)</f>
        <v>379.99034599999999</v>
      </c>
      <c r="G8" s="116">
        <f>SUM(G10,G26,G30,G37,G43,G48,G57,G69,G76)</f>
        <v>379.99034599999999</v>
      </c>
      <c r="H8" s="116">
        <f>SUM(H10,H26,H30,H37,H43,H48,H57,H69,H76)</f>
        <v>0</v>
      </c>
      <c r="I8" s="116"/>
      <c r="J8" s="116">
        <f>SUM(K8:L8)</f>
        <v>277.62919917283074</v>
      </c>
      <c r="K8" s="116">
        <f>SUM(K10,K26,K30,K37,K43,K48,K57,K69,K76)</f>
        <v>180.809</v>
      </c>
      <c r="L8" s="116">
        <f>SUM(L10,L26,L30,L37,L43,L48,L57,L69,L76)</f>
        <v>96.820199172830755</v>
      </c>
      <c r="M8" s="116"/>
      <c r="N8" s="116">
        <f>SUM(O8:P8)</f>
        <v>161.57244600195236</v>
      </c>
      <c r="O8" s="116">
        <f>SUM(O10,O26,O30,O37,O43,O48,O57,O69,O76)</f>
        <v>66.159194319999997</v>
      </c>
      <c r="P8" s="116">
        <f>SUM(P10,P26,P30,P37,P43,P48,P57,P69,P76)</f>
        <v>95.41325168195236</v>
      </c>
      <c r="Q8" s="116"/>
      <c r="R8" s="116">
        <f>SUM(S8:T8)</f>
        <v>329.41390079295513</v>
      </c>
      <c r="S8" s="116">
        <f>SUM(S10,S26,S30,S37,S43,S48,S57,S69,S76)</f>
        <v>139.88778983000014</v>
      </c>
      <c r="T8" s="116">
        <f>SUM(T10,T26,T30,T37,T43,T48,T57,T69,T76)</f>
        <v>189.52611096295499</v>
      </c>
      <c r="U8" s="116"/>
      <c r="V8" s="116">
        <f>SUM(W8:X8)</f>
        <v>613.39886781245809</v>
      </c>
      <c r="W8" s="116">
        <f>SUM(W10,W26,W30,W37,W43,W48,W57,W69,W76)</f>
        <v>299.98466272000024</v>
      </c>
      <c r="X8" s="116">
        <f>SUM(X10,X26,X30,X37,X43,X48,X57,X69,X76)</f>
        <v>313.41420509245779</v>
      </c>
      <c r="Y8" s="116"/>
      <c r="Z8" s="116">
        <f>SUM(AA8:AB8)</f>
        <v>114.41924725961817</v>
      </c>
      <c r="AA8" s="116">
        <f>SUM(AA10,AA26,AA30,AA37,AA43,AA48,AA57,AA69,AA76)</f>
        <v>40.500366379999981</v>
      </c>
      <c r="AB8" s="116">
        <f>SUM(AB10,AB26,AB30,AB37,AB43,AB48,AB57,AB69,AB76)</f>
        <v>73.918880879618186</v>
      </c>
    </row>
    <row r="9" spans="1:28" ht="11.25" customHeight="1" x14ac:dyDescent="0.2">
      <c r="A9" s="45"/>
      <c r="B9" s="118"/>
      <c r="C9" s="118"/>
      <c r="D9" s="118"/>
      <c r="E9" s="119"/>
      <c r="F9" s="118"/>
      <c r="G9" s="118"/>
      <c r="H9" s="118"/>
      <c r="I9" s="118"/>
      <c r="J9" s="118"/>
      <c r="K9" s="118"/>
      <c r="L9" s="118"/>
      <c r="M9" s="118"/>
      <c r="N9" s="118"/>
      <c r="O9" s="118"/>
      <c r="P9" s="118"/>
      <c r="Q9" s="118"/>
      <c r="R9" s="118"/>
      <c r="S9" s="118"/>
      <c r="T9" s="118"/>
      <c r="U9" s="118"/>
      <c r="V9" s="118"/>
      <c r="W9" s="118"/>
      <c r="X9" s="118"/>
      <c r="Y9" s="118"/>
      <c r="Z9" s="118"/>
      <c r="AA9" s="118"/>
      <c r="AB9" s="118"/>
    </row>
    <row r="10" spans="1:28" s="35" customFormat="1" ht="11.25" customHeight="1" x14ac:dyDescent="0.2">
      <c r="A10" s="67" t="s">
        <v>53</v>
      </c>
      <c r="B10" s="116">
        <f>SUM(C10:D10)</f>
        <v>35.314848522345621</v>
      </c>
      <c r="C10" s="116">
        <f>SUM(C11:C24)</f>
        <v>25.208285353333373</v>
      </c>
      <c r="D10" s="116">
        <f>SUM(D11:D24)</f>
        <v>10.106563169012245</v>
      </c>
      <c r="E10" s="120"/>
      <c r="F10" s="116">
        <f>SUM(G10:H10)</f>
        <v>7.0360100000000001</v>
      </c>
      <c r="G10" s="116">
        <f>SUM(G11:G24)</f>
        <v>7.0360100000000001</v>
      </c>
      <c r="H10" s="116">
        <f>SUM(H11:H24)</f>
        <v>0</v>
      </c>
      <c r="I10" s="116"/>
      <c r="J10" s="116">
        <f>SUM(K10:L10)</f>
        <v>4.8264711978845609</v>
      </c>
      <c r="K10" s="116">
        <f>SUM(K11:K24)</f>
        <v>3.6663333333333337</v>
      </c>
      <c r="L10" s="116">
        <f>SUM(L11:L24)</f>
        <v>1.160137864551227</v>
      </c>
      <c r="M10" s="116"/>
      <c r="N10" s="116">
        <f>SUM(O10:P10)</f>
        <v>4.3560332163029987</v>
      </c>
      <c r="O10" s="116">
        <f>SUM(O11:O24)</f>
        <v>2.3271405699999996</v>
      </c>
      <c r="P10" s="116">
        <f>SUM(P11:P24)</f>
        <v>2.0288926463029995</v>
      </c>
      <c r="Q10" s="116"/>
      <c r="R10" s="116">
        <f>SUM(S10:T10)</f>
        <v>5.379117502410609</v>
      </c>
      <c r="S10" s="116">
        <f>SUM(S11:S24)</f>
        <v>3.5332671899999966</v>
      </c>
      <c r="T10" s="116">
        <f>SUM(T11:T24)</f>
        <v>1.8458503124106127</v>
      </c>
      <c r="U10" s="116"/>
      <c r="V10" s="116">
        <f>SUM(W10:X10)</f>
        <v>8.7224284528890283</v>
      </c>
      <c r="W10" s="116">
        <f>SUM(W11:W24)</f>
        <v>5.8891833600000432</v>
      </c>
      <c r="X10" s="116">
        <f>SUM(X11:X24)</f>
        <v>2.8332450928889847</v>
      </c>
      <c r="Y10" s="116"/>
      <c r="Z10" s="116">
        <f>SUM(AA10:AB10)</f>
        <v>4.9947881528584208</v>
      </c>
      <c r="AA10" s="116">
        <f>SUM(AA11:AA24)</f>
        <v>2.7563508999999997</v>
      </c>
      <c r="AB10" s="116">
        <f>SUM(AB11:AB24)</f>
        <v>2.2384372528584207</v>
      </c>
    </row>
    <row r="11" spans="1:28" ht="11.25" customHeight="1" x14ac:dyDescent="0.2">
      <c r="A11" s="77" t="s">
        <v>39</v>
      </c>
      <c r="B11" s="118">
        <f>SUM(C11:D11)</f>
        <v>1.2742626687495537</v>
      </c>
      <c r="C11" s="118">
        <v>0.8802866900000077</v>
      </c>
      <c r="D11" s="118">
        <v>0.39397597874954604</v>
      </c>
      <c r="E11" s="119"/>
      <c r="F11" s="118">
        <f>SUM(G11:H11)</f>
        <v>0</v>
      </c>
      <c r="G11" s="118">
        <v>0</v>
      </c>
      <c r="H11" s="118">
        <v>0</v>
      </c>
      <c r="I11" s="118"/>
      <c r="J11" s="118">
        <f t="shared" ref="J11:J24" si="0">SUM(K11:L11)</f>
        <v>0.34336481694636717</v>
      </c>
      <c r="K11" s="118">
        <v>0.25600000000000001</v>
      </c>
      <c r="L11" s="118">
        <v>8.7364816946367177E-2</v>
      </c>
      <c r="M11" s="118"/>
      <c r="N11" s="118">
        <f t="shared" ref="N11:N24" si="1">SUM(O11:P11)</f>
        <v>6.8157259803097406E-2</v>
      </c>
      <c r="O11" s="118">
        <v>4.24E-2</v>
      </c>
      <c r="P11" s="118">
        <v>2.5757259803097402E-2</v>
      </c>
      <c r="Q11" s="118"/>
      <c r="R11" s="118">
        <f t="shared" ref="R11:R24" si="2">SUM(S11:T11)</f>
        <v>9.5744862926216784E-2</v>
      </c>
      <c r="S11" s="118">
        <v>6.3367439999999955E-2</v>
      </c>
      <c r="T11" s="118">
        <v>3.2377422926216835E-2</v>
      </c>
      <c r="U11" s="118"/>
      <c r="V11" s="118">
        <f t="shared" ref="V11:V24" si="3">SUM(W11:X11)</f>
        <v>0.57296742345789753</v>
      </c>
      <c r="W11" s="118">
        <v>0.40935925000000789</v>
      </c>
      <c r="X11" s="118">
        <v>0.16360817345788961</v>
      </c>
      <c r="Y11" s="118"/>
      <c r="Z11" s="118">
        <f t="shared" ref="Z11:Z24" si="4">SUM(AA11:AB11)</f>
        <v>0.19402830561597495</v>
      </c>
      <c r="AA11" s="118">
        <v>0.10915999999999999</v>
      </c>
      <c r="AB11" s="118">
        <v>8.486830561597497E-2</v>
      </c>
    </row>
    <row r="12" spans="1:28" ht="11.25" customHeight="1" x14ac:dyDescent="0.2">
      <c r="A12" s="77" t="s">
        <v>40</v>
      </c>
      <c r="B12" s="118">
        <f t="shared" ref="B12:B24" si="5">SUM(C12:D12)</f>
        <v>1.6707099649260786</v>
      </c>
      <c r="C12" s="118">
        <v>1.2693899000000004</v>
      </c>
      <c r="D12" s="118">
        <v>0.40132006492607819</v>
      </c>
      <c r="E12" s="119"/>
      <c r="F12" s="118">
        <f t="shared" ref="F12:F24" si="6">SUM(G12:H12)</f>
        <v>0.66500000000000004</v>
      </c>
      <c r="G12" s="118">
        <v>0.66500000000000004</v>
      </c>
      <c r="H12" s="118">
        <v>0</v>
      </c>
      <c r="I12" s="118"/>
      <c r="J12" s="118">
        <f t="shared" si="0"/>
        <v>4.2094259264880689E-2</v>
      </c>
      <c r="K12" s="118">
        <v>0.03</v>
      </c>
      <c r="L12" s="118">
        <v>1.2094259264880692E-2</v>
      </c>
      <c r="M12" s="118"/>
      <c r="N12" s="118">
        <f t="shared" si="1"/>
        <v>0.42493181581071404</v>
      </c>
      <c r="O12" s="118">
        <v>0.221</v>
      </c>
      <c r="P12" s="118">
        <v>0.20393181581071401</v>
      </c>
      <c r="Q12" s="118"/>
      <c r="R12" s="118">
        <f t="shared" si="2"/>
        <v>0.23784972533352358</v>
      </c>
      <c r="S12" s="118">
        <v>0.14890590000000001</v>
      </c>
      <c r="T12" s="118">
        <v>8.8943825333523574E-2</v>
      </c>
      <c r="U12" s="118"/>
      <c r="V12" s="118">
        <f t="shared" si="3"/>
        <v>0.25687589037889041</v>
      </c>
      <c r="W12" s="118">
        <v>0.18034100000000036</v>
      </c>
      <c r="X12" s="118">
        <v>7.6534890378890066E-2</v>
      </c>
      <c r="Y12" s="118"/>
      <c r="Z12" s="118">
        <f t="shared" si="4"/>
        <v>4.395827413806988E-2</v>
      </c>
      <c r="AA12" s="118">
        <v>2.4143000000000001E-2</v>
      </c>
      <c r="AB12" s="118">
        <v>1.9815274138069876E-2</v>
      </c>
    </row>
    <row r="13" spans="1:28" ht="11.25" customHeight="1" x14ac:dyDescent="0.2">
      <c r="A13" s="77" t="s">
        <v>41</v>
      </c>
      <c r="B13" s="118">
        <f t="shared" si="5"/>
        <v>1.1559399131167569</v>
      </c>
      <c r="C13" s="118">
        <v>0.8182233333333333</v>
      </c>
      <c r="D13" s="118">
        <v>0.33771657978342368</v>
      </c>
      <c r="E13" s="119"/>
      <c r="F13" s="118">
        <f t="shared" si="6"/>
        <v>0</v>
      </c>
      <c r="G13" s="118">
        <v>0</v>
      </c>
      <c r="H13" s="118">
        <v>0</v>
      </c>
      <c r="I13" s="118"/>
      <c r="J13" s="118">
        <f t="shared" si="0"/>
        <v>0.43941760633321364</v>
      </c>
      <c r="K13" s="118">
        <v>0.35633333333333339</v>
      </c>
      <c r="L13" s="118">
        <v>8.3084272999880235E-2</v>
      </c>
      <c r="M13" s="118"/>
      <c r="N13" s="118">
        <f t="shared" si="1"/>
        <v>0</v>
      </c>
      <c r="O13" s="118">
        <v>0</v>
      </c>
      <c r="P13" s="118">
        <v>0</v>
      </c>
      <c r="Q13" s="118"/>
      <c r="R13" s="118">
        <f t="shared" si="2"/>
        <v>0.16044122717141707</v>
      </c>
      <c r="S13" s="118">
        <v>0.11889</v>
      </c>
      <c r="T13" s="118">
        <v>4.1551227171417085E-2</v>
      </c>
      <c r="U13" s="118"/>
      <c r="V13" s="118">
        <f t="shared" si="3"/>
        <v>9.2825122959412906E-2</v>
      </c>
      <c r="W13" s="118">
        <v>0.06</v>
      </c>
      <c r="X13" s="118">
        <v>3.2825122959412908E-2</v>
      </c>
      <c r="Y13" s="118"/>
      <c r="Z13" s="118">
        <f t="shared" si="4"/>
        <v>0.46325595665271346</v>
      </c>
      <c r="AA13" s="118">
        <v>0.28299999999999997</v>
      </c>
      <c r="AB13" s="118">
        <v>0.18025595665271346</v>
      </c>
    </row>
    <row r="14" spans="1:28" ht="11.25" customHeight="1" x14ac:dyDescent="0.2">
      <c r="A14" s="77" t="s">
        <v>42</v>
      </c>
      <c r="B14" s="118">
        <f t="shared" si="5"/>
        <v>27.983710195202406</v>
      </c>
      <c r="C14" s="118">
        <v>20.186892420000031</v>
      </c>
      <c r="D14" s="118">
        <v>7.7968177752023751</v>
      </c>
      <c r="E14" s="119"/>
      <c r="F14" s="118">
        <f t="shared" si="6"/>
        <v>6.3710000000000004</v>
      </c>
      <c r="G14" s="118">
        <v>6.3710000000000004</v>
      </c>
      <c r="H14" s="118">
        <v>0</v>
      </c>
      <c r="I14" s="118"/>
      <c r="J14" s="118">
        <f t="shared" si="0"/>
        <v>3.3742490103283158</v>
      </c>
      <c r="K14" s="118">
        <v>2.411</v>
      </c>
      <c r="L14" s="118">
        <v>0.96324901032831578</v>
      </c>
      <c r="M14" s="118"/>
      <c r="N14" s="118">
        <f t="shared" si="1"/>
        <v>3.7801930400953507</v>
      </c>
      <c r="O14" s="118">
        <v>2.0267405699999999</v>
      </c>
      <c r="P14" s="118">
        <v>1.7534524700953509</v>
      </c>
      <c r="Q14" s="118"/>
      <c r="R14" s="118">
        <f t="shared" si="2"/>
        <v>4.3983842370070354</v>
      </c>
      <c r="S14" s="118">
        <v>2.8652088399999975</v>
      </c>
      <c r="T14" s="118">
        <v>1.5331753970070376</v>
      </c>
      <c r="U14" s="118"/>
      <c r="V14" s="118">
        <f t="shared" si="3"/>
        <v>7.2139328947630155</v>
      </c>
      <c r="W14" s="118">
        <v>4.9238951100000339</v>
      </c>
      <c r="X14" s="118">
        <v>2.2900377847629811</v>
      </c>
      <c r="Y14" s="118"/>
      <c r="Z14" s="118">
        <f t="shared" si="4"/>
        <v>2.8459510130086887</v>
      </c>
      <c r="AA14" s="118">
        <v>1.5890478999999997</v>
      </c>
      <c r="AB14" s="118">
        <v>1.2569031130086892</v>
      </c>
    </row>
    <row r="15" spans="1:28" ht="11.25" customHeight="1" x14ac:dyDescent="0.2">
      <c r="A15" s="77" t="s">
        <v>43</v>
      </c>
      <c r="B15" s="118">
        <f t="shared" si="5"/>
        <v>3.2755758155623135E-2</v>
      </c>
      <c r="C15" s="118">
        <v>2.001E-2</v>
      </c>
      <c r="D15" s="118">
        <v>1.2745758155623132E-2</v>
      </c>
      <c r="E15" s="119"/>
      <c r="F15" s="118">
        <f t="shared" si="6"/>
        <v>1.0000000000000001E-5</v>
      </c>
      <c r="G15" s="118">
        <v>1.0000000000000001E-5</v>
      </c>
      <c r="H15" s="118">
        <v>0</v>
      </c>
      <c r="I15" s="118"/>
      <c r="J15" s="118">
        <f t="shared" si="0"/>
        <v>0</v>
      </c>
      <c r="K15" s="118">
        <v>0</v>
      </c>
      <c r="L15" s="118">
        <v>0</v>
      </c>
      <c r="M15" s="118"/>
      <c r="N15" s="118">
        <f t="shared" si="1"/>
        <v>0</v>
      </c>
      <c r="O15" s="118">
        <v>0</v>
      </c>
      <c r="P15" s="118">
        <v>0</v>
      </c>
      <c r="Q15" s="118"/>
      <c r="R15" s="118">
        <f t="shared" si="2"/>
        <v>3.2745758155623132E-2</v>
      </c>
      <c r="S15" s="118">
        <v>0.02</v>
      </c>
      <c r="T15" s="118">
        <v>1.2745758155623132E-2</v>
      </c>
      <c r="U15" s="118"/>
      <c r="V15" s="118">
        <f t="shared" si="3"/>
        <v>0</v>
      </c>
      <c r="W15" s="118">
        <v>0</v>
      </c>
      <c r="X15" s="118">
        <v>0</v>
      </c>
      <c r="Y15" s="118"/>
      <c r="Z15" s="118">
        <f t="shared" si="4"/>
        <v>0</v>
      </c>
      <c r="AA15" s="118">
        <v>0</v>
      </c>
      <c r="AB15" s="118">
        <v>0</v>
      </c>
    </row>
    <row r="16" spans="1:28" ht="11.25" customHeight="1" x14ac:dyDescent="0.2">
      <c r="A16" s="77" t="s">
        <v>44</v>
      </c>
      <c r="B16" s="118">
        <f t="shared" si="5"/>
        <v>8.256971856754293E-2</v>
      </c>
      <c r="C16" s="118">
        <v>5.2999999999999999E-2</v>
      </c>
      <c r="D16" s="118">
        <v>2.9569718567542931E-2</v>
      </c>
      <c r="E16" s="119"/>
      <c r="F16" s="118">
        <f t="shared" si="6"/>
        <v>0</v>
      </c>
      <c r="G16" s="118">
        <v>0</v>
      </c>
      <c r="H16" s="118">
        <v>0</v>
      </c>
      <c r="I16" s="118"/>
      <c r="J16" s="118">
        <f t="shared" si="0"/>
        <v>0</v>
      </c>
      <c r="K16" s="118">
        <v>0</v>
      </c>
      <c r="L16" s="118">
        <v>0</v>
      </c>
      <c r="M16" s="118"/>
      <c r="N16" s="118">
        <f t="shared" si="1"/>
        <v>0</v>
      </c>
      <c r="O16" s="118">
        <v>0</v>
      </c>
      <c r="P16" s="118">
        <v>0</v>
      </c>
      <c r="Q16" s="118"/>
      <c r="R16" s="118">
        <f t="shared" si="2"/>
        <v>8.1115112271278628E-2</v>
      </c>
      <c r="S16" s="118">
        <v>5.1999999999999998E-2</v>
      </c>
      <c r="T16" s="118">
        <v>2.9115112271278637E-2</v>
      </c>
      <c r="U16" s="118"/>
      <c r="V16" s="118">
        <f t="shared" si="3"/>
        <v>1.4546062962642933E-3</v>
      </c>
      <c r="W16" s="118">
        <v>1E-3</v>
      </c>
      <c r="X16" s="118">
        <v>4.5460629626429335E-4</v>
      </c>
      <c r="Y16" s="118"/>
      <c r="Z16" s="118">
        <f t="shared" si="4"/>
        <v>0</v>
      </c>
      <c r="AA16" s="118">
        <v>0</v>
      </c>
      <c r="AB16" s="118">
        <v>0</v>
      </c>
    </row>
    <row r="17" spans="1:28" ht="11.25" customHeight="1" x14ac:dyDescent="0.2">
      <c r="A17" s="77" t="s">
        <v>45</v>
      </c>
      <c r="B17" s="118">
        <f t="shared" si="5"/>
        <v>1.1999912156416104E-2</v>
      </c>
      <c r="C17" s="118">
        <v>8.0000000000000002E-3</v>
      </c>
      <c r="D17" s="118">
        <v>3.9999121564161027E-3</v>
      </c>
      <c r="E17" s="119"/>
      <c r="F17" s="118">
        <f t="shared" si="6"/>
        <v>0</v>
      </c>
      <c r="G17" s="118">
        <v>0</v>
      </c>
      <c r="H17" s="118">
        <v>0</v>
      </c>
      <c r="I17" s="118"/>
      <c r="J17" s="118">
        <f t="shared" si="0"/>
        <v>0</v>
      </c>
      <c r="K17" s="118">
        <v>0</v>
      </c>
      <c r="L17" s="118">
        <v>0</v>
      </c>
      <c r="M17" s="118"/>
      <c r="N17" s="118">
        <f t="shared" si="1"/>
        <v>0</v>
      </c>
      <c r="O17" s="118">
        <v>0</v>
      </c>
      <c r="P17" s="118">
        <v>0</v>
      </c>
      <c r="Q17" s="118"/>
      <c r="R17" s="118">
        <f t="shared" si="2"/>
        <v>1.1999912156416104E-2</v>
      </c>
      <c r="S17" s="118">
        <v>8.0000000000000002E-3</v>
      </c>
      <c r="T17" s="118">
        <v>3.9999121564161027E-3</v>
      </c>
      <c r="U17" s="118"/>
      <c r="V17" s="118">
        <f t="shared" si="3"/>
        <v>0</v>
      </c>
      <c r="W17" s="118">
        <v>0</v>
      </c>
      <c r="X17" s="118">
        <v>0</v>
      </c>
      <c r="Y17" s="118"/>
      <c r="Z17" s="118">
        <f t="shared" si="4"/>
        <v>0</v>
      </c>
      <c r="AA17" s="118">
        <v>0</v>
      </c>
      <c r="AB17" s="118">
        <v>0</v>
      </c>
    </row>
    <row r="18" spans="1:28" ht="11.25" customHeight="1" x14ac:dyDescent="0.2">
      <c r="A18" s="77" t="s">
        <v>46</v>
      </c>
      <c r="B18" s="118">
        <f t="shared" si="5"/>
        <v>1.4006888633754306E-3</v>
      </c>
      <c r="C18" s="118">
        <v>1E-3</v>
      </c>
      <c r="D18" s="118">
        <v>4.0068886337543057E-4</v>
      </c>
      <c r="E18" s="119"/>
      <c r="F18" s="118">
        <f t="shared" si="6"/>
        <v>0</v>
      </c>
      <c r="G18" s="118">
        <v>0</v>
      </c>
      <c r="H18" s="118">
        <v>0</v>
      </c>
      <c r="I18" s="118"/>
      <c r="J18" s="118">
        <f t="shared" si="0"/>
        <v>0</v>
      </c>
      <c r="K18" s="118">
        <v>0</v>
      </c>
      <c r="L18" s="118">
        <v>0</v>
      </c>
      <c r="M18" s="118"/>
      <c r="N18" s="118">
        <f t="shared" si="1"/>
        <v>0</v>
      </c>
      <c r="O18" s="118">
        <v>0</v>
      </c>
      <c r="P18" s="118">
        <v>0</v>
      </c>
      <c r="Q18" s="118"/>
      <c r="R18" s="118">
        <f t="shared" si="2"/>
        <v>0</v>
      </c>
      <c r="S18" s="118">
        <v>0</v>
      </c>
      <c r="T18" s="118">
        <v>0</v>
      </c>
      <c r="U18" s="118"/>
      <c r="V18" s="118">
        <f t="shared" si="3"/>
        <v>1.4006888633754306E-3</v>
      </c>
      <c r="W18" s="118">
        <v>1E-3</v>
      </c>
      <c r="X18" s="118">
        <v>4.0068886337543057E-4</v>
      </c>
      <c r="Y18" s="118"/>
      <c r="Z18" s="118">
        <f t="shared" si="4"/>
        <v>0</v>
      </c>
      <c r="AA18" s="118">
        <v>0</v>
      </c>
      <c r="AB18" s="118">
        <v>0</v>
      </c>
    </row>
    <row r="19" spans="1:28" ht="11.25" customHeight="1" x14ac:dyDescent="0.2">
      <c r="A19" s="77" t="s">
        <v>47</v>
      </c>
      <c r="B19" s="118">
        <f t="shared" si="5"/>
        <v>0.48168714683102498</v>
      </c>
      <c r="C19" s="118">
        <v>0.29299999999999998</v>
      </c>
      <c r="D19" s="118">
        <v>0.188687146831025</v>
      </c>
      <c r="E19" s="119"/>
      <c r="F19" s="118">
        <f t="shared" si="6"/>
        <v>0</v>
      </c>
      <c r="G19" s="118">
        <v>0</v>
      </c>
      <c r="H19" s="118">
        <v>0</v>
      </c>
      <c r="I19" s="118"/>
      <c r="J19" s="118">
        <f t="shared" si="0"/>
        <v>0</v>
      </c>
      <c r="K19" s="118">
        <v>0</v>
      </c>
      <c r="L19" s="118">
        <v>0</v>
      </c>
      <c r="M19" s="118"/>
      <c r="N19" s="118">
        <f t="shared" si="1"/>
        <v>0</v>
      </c>
      <c r="O19" s="118">
        <v>0</v>
      </c>
      <c r="P19" s="118">
        <v>0</v>
      </c>
      <c r="Q19" s="118"/>
      <c r="R19" s="118">
        <f t="shared" si="2"/>
        <v>9.5248764487121801E-2</v>
      </c>
      <c r="S19" s="118">
        <v>0.06</v>
      </c>
      <c r="T19" s="118">
        <v>3.5248764487121803E-2</v>
      </c>
      <c r="U19" s="118"/>
      <c r="V19" s="118">
        <f t="shared" si="3"/>
        <v>0.20419649689478814</v>
      </c>
      <c r="W19" s="118">
        <v>0.115</v>
      </c>
      <c r="X19" s="118">
        <v>8.9196496894788133E-2</v>
      </c>
      <c r="Y19" s="118"/>
      <c r="Z19" s="118">
        <f t="shared" si="4"/>
        <v>0.18224188544911507</v>
      </c>
      <c r="AA19" s="118">
        <v>0.11799999999999999</v>
      </c>
      <c r="AB19" s="118">
        <v>6.4241885449115063E-2</v>
      </c>
    </row>
    <row r="20" spans="1:28" ht="11.25" customHeight="1" x14ac:dyDescent="0.2">
      <c r="A20" s="77" t="s">
        <v>48</v>
      </c>
      <c r="B20" s="118">
        <f t="shared" si="5"/>
        <v>0</v>
      </c>
      <c r="C20" s="118">
        <v>0</v>
      </c>
      <c r="D20" s="118">
        <v>0</v>
      </c>
      <c r="E20" s="119"/>
      <c r="F20" s="118">
        <f t="shared" si="6"/>
        <v>0</v>
      </c>
      <c r="G20" s="118">
        <v>0</v>
      </c>
      <c r="H20" s="118">
        <v>0</v>
      </c>
      <c r="I20" s="118"/>
      <c r="J20" s="118">
        <f t="shared" si="0"/>
        <v>0</v>
      </c>
      <c r="K20" s="118">
        <v>0</v>
      </c>
      <c r="L20" s="118">
        <v>0</v>
      </c>
      <c r="M20" s="118"/>
      <c r="N20" s="118">
        <f t="shared" si="1"/>
        <v>0</v>
      </c>
      <c r="O20" s="118">
        <v>0</v>
      </c>
      <c r="P20" s="118">
        <v>0</v>
      </c>
      <c r="Q20" s="118"/>
      <c r="R20" s="118">
        <f t="shared" si="2"/>
        <v>0</v>
      </c>
      <c r="S20" s="118">
        <v>0</v>
      </c>
      <c r="T20" s="118">
        <v>0</v>
      </c>
      <c r="U20" s="118"/>
      <c r="V20" s="118">
        <f t="shared" si="3"/>
        <v>0</v>
      </c>
      <c r="W20" s="118">
        <v>0</v>
      </c>
      <c r="X20" s="118">
        <v>0</v>
      </c>
      <c r="Y20" s="118"/>
      <c r="Z20" s="118">
        <f t="shared" si="4"/>
        <v>0</v>
      </c>
      <c r="AA20" s="118">
        <v>0</v>
      </c>
      <c r="AB20" s="118">
        <v>0</v>
      </c>
    </row>
    <row r="21" spans="1:28" ht="11.25" customHeight="1" x14ac:dyDescent="0.2">
      <c r="A21" s="77" t="s">
        <v>49</v>
      </c>
      <c r="B21" s="118">
        <f t="shared" si="5"/>
        <v>2.6198125557768375</v>
      </c>
      <c r="C21" s="118">
        <v>1.678483009999999</v>
      </c>
      <c r="D21" s="118">
        <v>0.94132954577683858</v>
      </c>
      <c r="E21" s="119"/>
      <c r="F21" s="118">
        <f t="shared" si="6"/>
        <v>0</v>
      </c>
      <c r="G21" s="118">
        <v>0</v>
      </c>
      <c r="H21" s="118">
        <v>0</v>
      </c>
      <c r="I21" s="118"/>
      <c r="J21" s="118">
        <f t="shared" si="0"/>
        <v>0.6273455050117831</v>
      </c>
      <c r="K21" s="118">
        <v>0.61299999999999999</v>
      </c>
      <c r="L21" s="118">
        <v>1.4345505011783067E-2</v>
      </c>
      <c r="M21" s="118"/>
      <c r="N21" s="118">
        <f t="shared" si="1"/>
        <v>8.2751100593837265E-2</v>
      </c>
      <c r="O21" s="118">
        <v>3.6999999999999998E-2</v>
      </c>
      <c r="P21" s="118">
        <v>4.5751100593837267E-2</v>
      </c>
      <c r="Q21" s="118"/>
      <c r="R21" s="118">
        <f t="shared" si="2"/>
        <v>0.26558790290197687</v>
      </c>
      <c r="S21" s="118">
        <v>0.19689500999999907</v>
      </c>
      <c r="T21" s="118">
        <v>6.869289290197779E-2</v>
      </c>
      <c r="U21" s="118"/>
      <c r="V21" s="118">
        <f t="shared" si="3"/>
        <v>0.37877532927538266</v>
      </c>
      <c r="W21" s="118">
        <v>0.19858799999999999</v>
      </c>
      <c r="X21" s="118">
        <v>0.18018732927538267</v>
      </c>
      <c r="Y21" s="118"/>
      <c r="Z21" s="118">
        <f t="shared" si="4"/>
        <v>1.2653527179938577</v>
      </c>
      <c r="AA21" s="118">
        <v>0.63300000000000001</v>
      </c>
      <c r="AB21" s="118">
        <v>0.63235271799385784</v>
      </c>
    </row>
    <row r="22" spans="1:28" ht="11.25" customHeight="1" x14ac:dyDescent="0.2">
      <c r="A22" s="66" t="s">
        <v>50</v>
      </c>
      <c r="B22" s="118">
        <f t="shared" si="5"/>
        <v>0</v>
      </c>
      <c r="C22" s="118">
        <v>0</v>
      </c>
      <c r="D22" s="118">
        <v>0</v>
      </c>
      <c r="E22" s="119"/>
      <c r="F22" s="118">
        <f t="shared" si="6"/>
        <v>0</v>
      </c>
      <c r="G22" s="118">
        <v>0</v>
      </c>
      <c r="H22" s="118">
        <v>0</v>
      </c>
      <c r="I22" s="118"/>
      <c r="J22" s="118">
        <f t="shared" si="0"/>
        <v>0</v>
      </c>
      <c r="K22" s="118">
        <v>0</v>
      </c>
      <c r="L22" s="118">
        <v>0</v>
      </c>
      <c r="M22" s="118"/>
      <c r="N22" s="118">
        <f t="shared" si="1"/>
        <v>0</v>
      </c>
      <c r="O22" s="118">
        <v>0</v>
      </c>
      <c r="P22" s="118">
        <v>0</v>
      </c>
      <c r="Q22" s="118"/>
      <c r="R22" s="118">
        <f t="shared" si="2"/>
        <v>0</v>
      </c>
      <c r="S22" s="118">
        <v>0</v>
      </c>
      <c r="T22" s="118">
        <v>0</v>
      </c>
      <c r="U22" s="118"/>
      <c r="V22" s="118">
        <f t="shared" si="3"/>
        <v>0</v>
      </c>
      <c r="W22" s="118">
        <v>0</v>
      </c>
      <c r="X22" s="118">
        <v>0</v>
      </c>
      <c r="Y22" s="118"/>
      <c r="Z22" s="118">
        <f t="shared" si="4"/>
        <v>0</v>
      </c>
      <c r="AA22" s="118">
        <v>0</v>
      </c>
      <c r="AB22" s="118">
        <v>0</v>
      </c>
    </row>
    <row r="23" spans="1:28" ht="11.25" customHeight="1" x14ac:dyDescent="0.2">
      <c r="A23" s="66" t="s">
        <v>51</v>
      </c>
      <c r="B23" s="118">
        <f t="shared" si="5"/>
        <v>0</v>
      </c>
      <c r="C23" s="118">
        <v>0</v>
      </c>
      <c r="D23" s="118">
        <v>0</v>
      </c>
      <c r="E23" s="119"/>
      <c r="F23" s="118">
        <f t="shared" si="6"/>
        <v>0</v>
      </c>
      <c r="G23" s="118">
        <v>0</v>
      </c>
      <c r="H23" s="118">
        <v>0</v>
      </c>
      <c r="I23" s="118"/>
      <c r="J23" s="118">
        <f t="shared" si="0"/>
        <v>0</v>
      </c>
      <c r="K23" s="118">
        <v>0</v>
      </c>
      <c r="L23" s="118">
        <v>0</v>
      </c>
      <c r="M23" s="118"/>
      <c r="N23" s="118">
        <f t="shared" si="1"/>
        <v>0</v>
      </c>
      <c r="O23" s="118">
        <v>0</v>
      </c>
      <c r="P23" s="118">
        <v>0</v>
      </c>
      <c r="Q23" s="118"/>
      <c r="R23" s="118">
        <f t="shared" si="2"/>
        <v>0</v>
      </c>
      <c r="S23" s="118">
        <v>0</v>
      </c>
      <c r="T23" s="118">
        <v>0</v>
      </c>
      <c r="U23" s="118"/>
      <c r="V23" s="118">
        <f t="shared" si="3"/>
        <v>0</v>
      </c>
      <c r="W23" s="118">
        <v>0</v>
      </c>
      <c r="X23" s="118">
        <v>0</v>
      </c>
      <c r="Y23" s="118"/>
      <c r="Z23" s="118">
        <f t="shared" si="4"/>
        <v>0</v>
      </c>
      <c r="AA23" s="118">
        <v>0</v>
      </c>
      <c r="AB23" s="118">
        <v>0</v>
      </c>
    </row>
    <row r="24" spans="1:28" ht="11.25" customHeight="1" x14ac:dyDescent="0.2">
      <c r="A24" s="66" t="s">
        <v>52</v>
      </c>
      <c r="B24" s="118">
        <f t="shared" si="5"/>
        <v>0</v>
      </c>
      <c r="C24" s="118">
        <v>0</v>
      </c>
      <c r="D24" s="118">
        <v>0</v>
      </c>
      <c r="E24" s="119"/>
      <c r="F24" s="118">
        <f t="shared" si="6"/>
        <v>0</v>
      </c>
      <c r="G24" s="118">
        <v>0</v>
      </c>
      <c r="H24" s="118">
        <v>0</v>
      </c>
      <c r="I24" s="118"/>
      <c r="J24" s="118">
        <f t="shared" si="0"/>
        <v>0</v>
      </c>
      <c r="K24" s="118">
        <v>0</v>
      </c>
      <c r="L24" s="118">
        <v>0</v>
      </c>
      <c r="M24" s="118"/>
      <c r="N24" s="118">
        <f t="shared" si="1"/>
        <v>0</v>
      </c>
      <c r="O24" s="118">
        <v>0</v>
      </c>
      <c r="P24" s="118">
        <v>0</v>
      </c>
      <c r="Q24" s="118"/>
      <c r="R24" s="118">
        <f t="shared" si="2"/>
        <v>0</v>
      </c>
      <c r="S24" s="118">
        <v>0</v>
      </c>
      <c r="T24" s="118">
        <v>0</v>
      </c>
      <c r="U24" s="118"/>
      <c r="V24" s="118">
        <f t="shared" si="3"/>
        <v>0</v>
      </c>
      <c r="W24" s="118">
        <v>0</v>
      </c>
      <c r="X24" s="118">
        <v>0</v>
      </c>
      <c r="Y24" s="118"/>
      <c r="Z24" s="118">
        <f t="shared" si="4"/>
        <v>0</v>
      </c>
      <c r="AA24" s="118">
        <v>0</v>
      </c>
      <c r="AB24" s="118">
        <v>0</v>
      </c>
    </row>
    <row r="25" spans="1:28" ht="12" customHeight="1" x14ac:dyDescent="0.2">
      <c r="A25" s="66"/>
      <c r="B25" s="118"/>
      <c r="C25" s="118"/>
      <c r="D25" s="118"/>
      <c r="E25" s="119"/>
      <c r="F25" s="118"/>
      <c r="G25" s="118"/>
      <c r="H25" s="118"/>
      <c r="I25" s="118"/>
      <c r="J25" s="118"/>
      <c r="K25" s="118"/>
      <c r="L25" s="118"/>
      <c r="M25" s="118"/>
      <c r="N25" s="118"/>
      <c r="O25" s="118"/>
      <c r="P25" s="118"/>
      <c r="Q25" s="118"/>
      <c r="R25" s="118"/>
      <c r="S25" s="118"/>
      <c r="T25" s="118"/>
      <c r="U25" s="118"/>
      <c r="V25" s="118"/>
      <c r="W25" s="118"/>
      <c r="X25" s="118"/>
      <c r="Y25" s="118"/>
      <c r="Z25" s="118"/>
      <c r="AA25" s="118"/>
      <c r="AB25" s="118"/>
    </row>
    <row r="26" spans="1:28" s="35" customFormat="1" ht="11.25" customHeight="1" x14ac:dyDescent="0.2">
      <c r="A26" s="67" t="s">
        <v>60</v>
      </c>
      <c r="B26" s="116">
        <f>SUM(C26:D26)</f>
        <v>10.176145619781177</v>
      </c>
      <c r="C26" s="116">
        <f>SUM(C27:C28)</f>
        <v>6.7305727200000085</v>
      </c>
      <c r="D26" s="116">
        <f>SUM(D27:D28)</f>
        <v>3.445572899781169</v>
      </c>
      <c r="E26" s="120"/>
      <c r="F26" s="116">
        <f>SUM(G26:H26)</f>
        <v>0.38500000000000001</v>
      </c>
      <c r="G26" s="116">
        <f>SUM(G27:G28)</f>
        <v>0.38500000000000001</v>
      </c>
      <c r="H26" s="116">
        <f>SUM(H27:H28)</f>
        <v>0</v>
      </c>
      <c r="I26" s="116"/>
      <c r="J26" s="116">
        <f>SUM(K26:L26)</f>
        <v>1.9865866957157459</v>
      </c>
      <c r="K26" s="116">
        <f>SUM(K27:K28)</f>
        <v>1.4220000000000002</v>
      </c>
      <c r="L26" s="116">
        <f>SUM(L27:L28)</f>
        <v>0.56458669571574571</v>
      </c>
      <c r="M26" s="116"/>
      <c r="N26" s="116">
        <f>SUM(O26:P26)</f>
        <v>1.5255670064586164</v>
      </c>
      <c r="O26" s="116">
        <f>SUM(O27:O28)</f>
        <v>0.91062297000000003</v>
      </c>
      <c r="P26" s="116">
        <f>SUM(P27:P28)</f>
        <v>0.61494403645861639</v>
      </c>
      <c r="Q26" s="116"/>
      <c r="R26" s="116">
        <f>SUM(S26:T26)</f>
        <v>1.5164769984756084</v>
      </c>
      <c r="S26" s="116">
        <f>SUM(S27:S28)</f>
        <v>0.99132549000000003</v>
      </c>
      <c r="T26" s="116">
        <f>SUM(T27:T28)</f>
        <v>0.52515150847560832</v>
      </c>
      <c r="U26" s="116"/>
      <c r="V26" s="116">
        <f>SUM(W26:X26)</f>
        <v>2.6706898892652431</v>
      </c>
      <c r="W26" s="116">
        <f>SUM(W27:W28)</f>
        <v>1.798685130000008</v>
      </c>
      <c r="X26" s="116">
        <f>SUM(X27:X28)</f>
        <v>0.87200475926523535</v>
      </c>
      <c r="Y26" s="116"/>
      <c r="Z26" s="116">
        <f>SUM(AA26:AB26)</f>
        <v>2.091825029865964</v>
      </c>
      <c r="AA26" s="116">
        <f>SUM(AA27:AA28)</f>
        <v>1.2229391300000003</v>
      </c>
      <c r="AB26" s="116">
        <f>SUM(AB27:AB28)</f>
        <v>0.86888589986596343</v>
      </c>
    </row>
    <row r="27" spans="1:28" ht="11.25" customHeight="1" x14ac:dyDescent="0.2">
      <c r="A27" s="77" t="s">
        <v>61</v>
      </c>
      <c r="B27" s="118">
        <f t="shared" ref="B27:B28" si="7">SUM(C27:D27)</f>
        <v>2.6408443245318978</v>
      </c>
      <c r="C27" s="118">
        <v>1.70743366</v>
      </c>
      <c r="D27" s="118">
        <v>0.9334106645318978</v>
      </c>
      <c r="E27" s="119"/>
      <c r="F27" s="118">
        <f t="shared" ref="F27:F28" si="8">SUM(G27:H27)</f>
        <v>0</v>
      </c>
      <c r="G27" s="118">
        <v>0</v>
      </c>
      <c r="H27" s="118">
        <v>0</v>
      </c>
      <c r="I27" s="118"/>
      <c r="J27" s="118">
        <f t="shared" ref="J27:J28" si="9">SUM(K27:L27)</f>
        <v>0.11034768763511008</v>
      </c>
      <c r="K27" s="118">
        <v>8.2000000000000003E-2</v>
      </c>
      <c r="L27" s="118">
        <v>2.8347687635110079E-2</v>
      </c>
      <c r="M27" s="118"/>
      <c r="N27" s="118">
        <f t="shared" ref="N27:N28" si="10">SUM(O27:P27)</f>
        <v>0.4015975816160875</v>
      </c>
      <c r="O27" s="118">
        <v>0.23762296999999999</v>
      </c>
      <c r="P27" s="118">
        <v>0.16397461161608753</v>
      </c>
      <c r="Q27" s="118"/>
      <c r="R27" s="118">
        <f t="shared" ref="R27:R28" si="11">SUM(S27:T27)</f>
        <v>0.74645964358304673</v>
      </c>
      <c r="S27" s="118">
        <v>0.47840059000000001</v>
      </c>
      <c r="T27" s="118">
        <v>0.26805905358304671</v>
      </c>
      <c r="U27" s="118"/>
      <c r="V27" s="118">
        <f t="shared" ref="V27:V28" si="12">SUM(W27:X27)</f>
        <v>0.95809451954840319</v>
      </c>
      <c r="W27" s="118">
        <v>0.66707700000000003</v>
      </c>
      <c r="X27" s="118">
        <v>0.2910175195484031</v>
      </c>
      <c r="Y27" s="118"/>
      <c r="Z27" s="118">
        <f t="shared" ref="Z27:Z28" si="13">SUM(AA27:AB27)</f>
        <v>0.4243448921492502</v>
      </c>
      <c r="AA27" s="118">
        <v>0.24233309999999983</v>
      </c>
      <c r="AB27" s="118">
        <v>0.18201179214925034</v>
      </c>
    </row>
    <row r="28" spans="1:28" ht="11.25" customHeight="1" x14ac:dyDescent="0.2">
      <c r="A28" s="77" t="s">
        <v>62</v>
      </c>
      <c r="B28" s="118">
        <f t="shared" si="7"/>
        <v>7.5353012952492797</v>
      </c>
      <c r="C28" s="118">
        <v>5.023139060000009</v>
      </c>
      <c r="D28" s="118">
        <v>2.5121622352492712</v>
      </c>
      <c r="E28" s="119"/>
      <c r="F28" s="118">
        <f t="shared" si="8"/>
        <v>0.38500000000000001</v>
      </c>
      <c r="G28" s="118">
        <v>0.38500000000000001</v>
      </c>
      <c r="H28" s="118">
        <v>0</v>
      </c>
      <c r="I28" s="118"/>
      <c r="J28" s="118">
        <f t="shared" si="9"/>
        <v>1.8762390080806357</v>
      </c>
      <c r="K28" s="118">
        <v>1.34</v>
      </c>
      <c r="L28" s="118">
        <v>0.53623900808063563</v>
      </c>
      <c r="M28" s="118"/>
      <c r="N28" s="118">
        <f t="shared" si="10"/>
        <v>1.1239694248425289</v>
      </c>
      <c r="O28" s="118">
        <v>0.67300000000000004</v>
      </c>
      <c r="P28" s="118">
        <v>0.45096942484252889</v>
      </c>
      <c r="Q28" s="118"/>
      <c r="R28" s="118">
        <f t="shared" si="11"/>
        <v>0.77001735489256162</v>
      </c>
      <c r="S28" s="118">
        <v>0.51292490000000002</v>
      </c>
      <c r="T28" s="118">
        <v>0.25709245489256161</v>
      </c>
      <c r="U28" s="118"/>
      <c r="V28" s="118">
        <f t="shared" si="12"/>
        <v>1.7125953697168401</v>
      </c>
      <c r="W28" s="118">
        <v>1.1316081300000078</v>
      </c>
      <c r="X28" s="118">
        <v>0.58098723971683219</v>
      </c>
      <c r="Y28" s="118"/>
      <c r="Z28" s="118">
        <f t="shared" si="13"/>
        <v>1.6674801377167137</v>
      </c>
      <c r="AA28" s="118">
        <v>0.98060603000000057</v>
      </c>
      <c r="AB28" s="118">
        <v>0.68687410771671309</v>
      </c>
    </row>
    <row r="29" spans="1:28" ht="11.25" customHeight="1" x14ac:dyDescent="0.2">
      <c r="A29" s="77"/>
      <c r="B29" s="118"/>
      <c r="C29" s="118"/>
      <c r="D29" s="118"/>
      <c r="E29" s="119"/>
      <c r="F29" s="118"/>
      <c r="G29" s="118"/>
      <c r="H29" s="118"/>
      <c r="I29" s="118"/>
      <c r="J29" s="118"/>
      <c r="K29" s="118"/>
      <c r="L29" s="118"/>
      <c r="M29" s="118"/>
      <c r="N29" s="118"/>
      <c r="O29" s="118"/>
      <c r="P29" s="118"/>
      <c r="Q29" s="118"/>
      <c r="R29" s="118"/>
      <c r="S29" s="118"/>
      <c r="T29" s="118"/>
      <c r="U29" s="118"/>
      <c r="V29" s="118"/>
      <c r="W29" s="118"/>
      <c r="X29" s="118"/>
      <c r="Y29" s="118"/>
      <c r="Z29" s="118"/>
      <c r="AA29" s="118"/>
      <c r="AB29" s="118"/>
    </row>
    <row r="30" spans="1:28" s="35" customFormat="1" ht="11.25" customHeight="1" x14ac:dyDescent="0.2">
      <c r="A30" s="67" t="s">
        <v>63</v>
      </c>
      <c r="B30" s="116">
        <f>SUM(C30:D30)</f>
        <v>4.1926515991744422</v>
      </c>
      <c r="C30" s="116">
        <f>SUM(C31:C35)</f>
        <v>3.2936477100000028</v>
      </c>
      <c r="D30" s="116">
        <f>SUM(D31:D35)</f>
        <v>0.89900388917443919</v>
      </c>
      <c r="E30" s="120"/>
      <c r="F30" s="116">
        <f>SUM(G30:H30)</f>
        <v>1.423</v>
      </c>
      <c r="G30" s="116">
        <f>SUM(G31:G35)</f>
        <v>1.423</v>
      </c>
      <c r="H30" s="116">
        <f>SUM(H31:H35)</f>
        <v>0</v>
      </c>
      <c r="I30" s="116"/>
      <c r="J30" s="116">
        <f>SUM(K30:L30)</f>
        <v>0.92044946613170897</v>
      </c>
      <c r="K30" s="116">
        <f>SUM(K31:K35)</f>
        <v>0.69300000000000006</v>
      </c>
      <c r="L30" s="116">
        <f>SUM(L31:L35)</f>
        <v>0.22744946613170894</v>
      </c>
      <c r="M30" s="116"/>
      <c r="N30" s="116">
        <f>SUM(O30:P30)</f>
        <v>0.57342083117419718</v>
      </c>
      <c r="O30" s="116">
        <f>SUM(O31:O35)</f>
        <v>0.33305261000000003</v>
      </c>
      <c r="P30" s="116">
        <f>SUM(P31:P35)</f>
        <v>0.24036822117419712</v>
      </c>
      <c r="Q30" s="116"/>
      <c r="R30" s="116">
        <f>SUM(S30:T30)</f>
        <v>0.47247637757577732</v>
      </c>
      <c r="S30" s="116">
        <f>SUM(S31:S35)</f>
        <v>0.31566179999999999</v>
      </c>
      <c r="T30" s="116">
        <f>SUM(T31:T35)</f>
        <v>0.15681457757577733</v>
      </c>
      <c r="U30" s="116"/>
      <c r="V30" s="116">
        <f>SUM(W30:X30)</f>
        <v>0.47843701243969694</v>
      </c>
      <c r="W30" s="116">
        <f>SUM(W31:W35)</f>
        <v>0.33490130000000284</v>
      </c>
      <c r="X30" s="116">
        <f>SUM(X31:X35)</f>
        <v>0.1435357124396941</v>
      </c>
      <c r="Y30" s="116"/>
      <c r="Z30" s="116">
        <f>SUM(AA30:AB30)</f>
        <v>0.32486791185306185</v>
      </c>
      <c r="AA30" s="116">
        <f>SUM(AA31:AA35)</f>
        <v>0.19403199999999998</v>
      </c>
      <c r="AB30" s="116">
        <f>SUM(AB31:AB35)</f>
        <v>0.1308359118530619</v>
      </c>
    </row>
    <row r="31" spans="1:28" ht="11.25" customHeight="1" x14ac:dyDescent="0.2">
      <c r="A31" s="77" t="s">
        <v>64</v>
      </c>
      <c r="B31" s="118">
        <f t="shared" ref="B31:B35" si="14">SUM(C31:D31)</f>
        <v>3.9672365524917694</v>
      </c>
      <c r="C31" s="118">
        <v>3.1356067100000029</v>
      </c>
      <c r="D31" s="118">
        <v>0.83162984249176652</v>
      </c>
      <c r="E31" s="119"/>
      <c r="F31" s="118">
        <f t="shared" ref="F31:F35" si="15">SUM(G31:H31)</f>
        <v>1.423</v>
      </c>
      <c r="G31" s="118">
        <v>1.423</v>
      </c>
      <c r="H31" s="118">
        <v>0</v>
      </c>
      <c r="I31" s="118"/>
      <c r="J31" s="118">
        <f t="shared" ref="J31:J35" si="16">SUM(K31:L31)</f>
        <v>0.87706243168775999</v>
      </c>
      <c r="K31" s="118">
        <v>0.66100000000000003</v>
      </c>
      <c r="L31" s="118">
        <v>0.21606243168775993</v>
      </c>
      <c r="M31" s="118"/>
      <c r="N31" s="118">
        <f t="shared" ref="N31:N35" si="17">SUM(O31:P31)</f>
        <v>0.45260459158060762</v>
      </c>
      <c r="O31" s="118">
        <v>0.25105261000000001</v>
      </c>
      <c r="P31" s="118">
        <v>0.20155198158060761</v>
      </c>
      <c r="Q31" s="118"/>
      <c r="R31" s="118">
        <f t="shared" ref="R31:R35" si="18">SUM(S31:T31)</f>
        <v>0.45355568645856714</v>
      </c>
      <c r="S31" s="118">
        <v>0.30566179999999998</v>
      </c>
      <c r="T31" s="118">
        <v>0.14789388645856716</v>
      </c>
      <c r="U31" s="118"/>
      <c r="V31" s="118">
        <f t="shared" ref="V31:V35" si="19">SUM(W31:X31)</f>
        <v>0.46796797683000591</v>
      </c>
      <c r="W31" s="118">
        <v>0.32586030000000266</v>
      </c>
      <c r="X31" s="118">
        <v>0.14210767683000328</v>
      </c>
      <c r="Y31" s="118"/>
      <c r="Z31" s="118">
        <f t="shared" ref="Z31:Z35" si="20">SUM(AA31:AB31)</f>
        <v>0.29304586593482856</v>
      </c>
      <c r="AA31" s="118">
        <v>0.16903199999999996</v>
      </c>
      <c r="AB31" s="118">
        <v>0.1240138659348286</v>
      </c>
    </row>
    <row r="32" spans="1:28" ht="11.25" customHeight="1" x14ac:dyDescent="0.2">
      <c r="A32" s="77" t="s">
        <v>65</v>
      </c>
      <c r="B32" s="118">
        <f t="shared" si="14"/>
        <v>0.18279699964672549</v>
      </c>
      <c r="C32" s="118">
        <v>0.129</v>
      </c>
      <c r="D32" s="118">
        <v>5.3796999646725498E-2</v>
      </c>
      <c r="E32" s="119"/>
      <c r="F32" s="118">
        <f t="shared" si="15"/>
        <v>0</v>
      </c>
      <c r="G32" s="118">
        <v>0</v>
      </c>
      <c r="H32" s="118">
        <v>0</v>
      </c>
      <c r="I32" s="118"/>
      <c r="J32" s="118">
        <f t="shared" si="16"/>
        <v>4.3387034443949007E-2</v>
      </c>
      <c r="K32" s="118">
        <v>3.2000000000000001E-2</v>
      </c>
      <c r="L32" s="118">
        <v>1.1387034443949005E-2</v>
      </c>
      <c r="M32" s="118"/>
      <c r="N32" s="118">
        <f t="shared" si="17"/>
        <v>0.1208162395935895</v>
      </c>
      <c r="O32" s="118">
        <v>8.2000000000000003E-2</v>
      </c>
      <c r="P32" s="118">
        <v>3.8816239593589506E-2</v>
      </c>
      <c r="Q32" s="118"/>
      <c r="R32" s="118">
        <f t="shared" si="18"/>
        <v>7.1146079253611282E-3</v>
      </c>
      <c r="S32" s="118">
        <v>5.0000000000000001E-3</v>
      </c>
      <c r="T32" s="118">
        <v>2.1146079253611277E-3</v>
      </c>
      <c r="U32" s="118"/>
      <c r="V32" s="118">
        <f t="shared" si="19"/>
        <v>0</v>
      </c>
      <c r="W32" s="118">
        <v>0</v>
      </c>
      <c r="X32" s="118">
        <v>0</v>
      </c>
      <c r="Y32" s="118"/>
      <c r="Z32" s="118">
        <f t="shared" si="20"/>
        <v>1.1479117683825859E-2</v>
      </c>
      <c r="AA32" s="118">
        <v>0.01</v>
      </c>
      <c r="AB32" s="118">
        <v>1.4791176838258586E-3</v>
      </c>
    </row>
    <row r="33" spans="1:28" ht="11.25" customHeight="1" x14ac:dyDescent="0.2">
      <c r="A33" s="77" t="s">
        <v>66</v>
      </c>
      <c r="B33" s="118">
        <f t="shared" si="14"/>
        <v>2.7183083932853717E-3</v>
      </c>
      <c r="C33" s="118">
        <v>2E-3</v>
      </c>
      <c r="D33" s="118">
        <v>7.1830839328537168E-4</v>
      </c>
      <c r="E33" s="119"/>
      <c r="F33" s="118">
        <f t="shared" si="15"/>
        <v>0</v>
      </c>
      <c r="G33" s="118">
        <v>0</v>
      </c>
      <c r="H33" s="118">
        <v>0</v>
      </c>
      <c r="I33" s="118"/>
      <c r="J33" s="118">
        <f t="shared" si="16"/>
        <v>0</v>
      </c>
      <c r="K33" s="118">
        <v>0</v>
      </c>
      <c r="L33" s="118">
        <v>0</v>
      </c>
      <c r="M33" s="118"/>
      <c r="N33" s="118">
        <f t="shared" si="17"/>
        <v>0</v>
      </c>
      <c r="O33" s="118">
        <v>0</v>
      </c>
      <c r="P33" s="118">
        <v>0</v>
      </c>
      <c r="Q33" s="118"/>
      <c r="R33" s="118">
        <f t="shared" si="18"/>
        <v>0</v>
      </c>
      <c r="S33" s="118">
        <v>0</v>
      </c>
      <c r="T33" s="118">
        <v>0</v>
      </c>
      <c r="U33" s="118"/>
      <c r="V33" s="118">
        <f t="shared" si="19"/>
        <v>2.7183083932853717E-3</v>
      </c>
      <c r="W33" s="118">
        <v>2E-3</v>
      </c>
      <c r="X33" s="118">
        <v>7.1830839328537168E-4</v>
      </c>
      <c r="Y33" s="118"/>
      <c r="Z33" s="118">
        <f t="shared" si="20"/>
        <v>0</v>
      </c>
      <c r="AA33" s="118">
        <v>0</v>
      </c>
      <c r="AB33" s="118">
        <v>0</v>
      </c>
    </row>
    <row r="34" spans="1:28" ht="11.25" customHeight="1" x14ac:dyDescent="0.2">
      <c r="A34" s="77" t="s">
        <v>67</v>
      </c>
      <c r="B34" s="118">
        <f t="shared" si="14"/>
        <v>2.0342928234407427E-2</v>
      </c>
      <c r="C34" s="118">
        <v>1.4999999999999999E-2</v>
      </c>
      <c r="D34" s="118">
        <v>5.342928234407426E-3</v>
      </c>
      <c r="E34" s="119"/>
      <c r="F34" s="118">
        <f t="shared" si="15"/>
        <v>0</v>
      </c>
      <c r="G34" s="118">
        <v>0</v>
      </c>
      <c r="H34" s="118">
        <v>0</v>
      </c>
      <c r="I34" s="118"/>
      <c r="J34" s="118">
        <f t="shared" si="16"/>
        <v>0</v>
      </c>
      <c r="K34" s="118">
        <v>0</v>
      </c>
      <c r="L34" s="118">
        <v>0</v>
      </c>
      <c r="M34" s="118"/>
      <c r="N34" s="118">
        <f t="shared" si="17"/>
        <v>0</v>
      </c>
      <c r="O34" s="118">
        <v>0</v>
      </c>
      <c r="P34" s="118">
        <v>0</v>
      </c>
      <c r="Q34" s="118"/>
      <c r="R34" s="118">
        <f t="shared" si="18"/>
        <v>0</v>
      </c>
      <c r="S34" s="118">
        <v>0</v>
      </c>
      <c r="T34" s="118">
        <v>0</v>
      </c>
      <c r="U34" s="118"/>
      <c r="V34" s="118">
        <f t="shared" si="19"/>
        <v>0</v>
      </c>
      <c r="W34" s="118">
        <v>0</v>
      </c>
      <c r="X34" s="118">
        <v>0</v>
      </c>
      <c r="Y34" s="118"/>
      <c r="Z34" s="118">
        <f t="shared" si="20"/>
        <v>2.0342928234407427E-2</v>
      </c>
      <c r="AA34" s="118">
        <v>1.4999999999999999E-2</v>
      </c>
      <c r="AB34" s="118">
        <v>5.342928234407426E-3</v>
      </c>
    </row>
    <row r="35" spans="1:28" ht="11.25" customHeight="1" x14ac:dyDescent="0.2">
      <c r="A35" s="77" t="s">
        <v>68</v>
      </c>
      <c r="B35" s="118">
        <f t="shared" si="14"/>
        <v>1.9556810408254632E-2</v>
      </c>
      <c r="C35" s="118">
        <v>1.2041000000000168E-2</v>
      </c>
      <c r="D35" s="118">
        <v>7.5158104082544645E-3</v>
      </c>
      <c r="E35" s="119"/>
      <c r="F35" s="118">
        <f t="shared" si="15"/>
        <v>0</v>
      </c>
      <c r="G35" s="118">
        <v>0</v>
      </c>
      <c r="H35" s="118">
        <v>0</v>
      </c>
      <c r="I35" s="118"/>
      <c r="J35" s="118">
        <f t="shared" si="16"/>
        <v>0</v>
      </c>
      <c r="K35" s="118">
        <v>0</v>
      </c>
      <c r="L35" s="118">
        <v>0</v>
      </c>
      <c r="M35" s="118"/>
      <c r="N35" s="118">
        <f t="shared" si="17"/>
        <v>0</v>
      </c>
      <c r="O35" s="118">
        <v>0</v>
      </c>
      <c r="P35" s="118">
        <v>0</v>
      </c>
      <c r="Q35" s="118"/>
      <c r="R35" s="118">
        <f t="shared" si="18"/>
        <v>1.1806083191849021E-2</v>
      </c>
      <c r="S35" s="118">
        <v>5.0000000000000001E-3</v>
      </c>
      <c r="T35" s="118">
        <v>6.8060831918490203E-3</v>
      </c>
      <c r="U35" s="118"/>
      <c r="V35" s="118">
        <f t="shared" si="19"/>
        <v>7.7507272164056111E-3</v>
      </c>
      <c r="W35" s="118">
        <v>7.0410000000001669E-3</v>
      </c>
      <c r="X35" s="118">
        <v>7.0972721640544386E-4</v>
      </c>
      <c r="Y35" s="118"/>
      <c r="Z35" s="118">
        <f t="shared" si="20"/>
        <v>0</v>
      </c>
      <c r="AA35" s="118">
        <v>0</v>
      </c>
      <c r="AB35" s="118">
        <v>0</v>
      </c>
    </row>
    <row r="36" spans="1:28" ht="11.25" customHeight="1" x14ac:dyDescent="0.2">
      <c r="A36" s="77"/>
      <c r="B36" s="118"/>
      <c r="C36" s="118"/>
      <c r="D36" s="118"/>
      <c r="E36" s="119"/>
      <c r="F36" s="118"/>
      <c r="G36" s="118"/>
      <c r="H36" s="118"/>
      <c r="I36" s="118"/>
      <c r="J36" s="118"/>
      <c r="K36" s="118"/>
      <c r="L36" s="118"/>
      <c r="M36" s="118"/>
      <c r="N36" s="118"/>
      <c r="O36" s="118"/>
      <c r="P36" s="118"/>
      <c r="Q36" s="118"/>
      <c r="R36" s="118"/>
      <c r="S36" s="118"/>
      <c r="T36" s="118"/>
      <c r="U36" s="118"/>
      <c r="V36" s="118"/>
      <c r="W36" s="118"/>
      <c r="X36" s="118"/>
      <c r="Y36" s="118"/>
      <c r="Z36" s="118"/>
      <c r="AA36" s="118"/>
      <c r="AB36" s="118"/>
    </row>
    <row r="37" spans="1:28" s="35" customFormat="1" ht="11.25" customHeight="1" x14ac:dyDescent="0.2">
      <c r="A37" s="67" t="s">
        <v>69</v>
      </c>
      <c r="B37" s="116">
        <f>SUM(C37:D37)</f>
        <v>7.7470631381803017</v>
      </c>
      <c r="C37" s="116">
        <f>SUM(C38:C41)</f>
        <v>5.6126597399999998</v>
      </c>
      <c r="D37" s="116">
        <f>SUM(D38:D41)</f>
        <v>2.1344033981803019</v>
      </c>
      <c r="E37" s="120"/>
      <c r="F37" s="116">
        <f>SUM(G37:H37)</f>
        <v>1.6970000000000001</v>
      </c>
      <c r="G37" s="116">
        <f>SUM(G38:G41)</f>
        <v>1.6970000000000001</v>
      </c>
      <c r="H37" s="116">
        <f>SUM(H38:H41)</f>
        <v>0</v>
      </c>
      <c r="I37" s="116"/>
      <c r="J37" s="116">
        <f>SUM(K37:L37)</f>
        <v>1.7428074017058099</v>
      </c>
      <c r="K37" s="116">
        <f>SUM(K38:K41)</f>
        <v>1.1500000000000001</v>
      </c>
      <c r="L37" s="116">
        <f>SUM(L38:L41)</f>
        <v>0.5928074017058097</v>
      </c>
      <c r="M37" s="116"/>
      <c r="N37" s="116">
        <f>SUM(O37:P37)</f>
        <v>1.1285530691335186</v>
      </c>
      <c r="O37" s="116">
        <f>SUM(O38:O41)</f>
        <v>0.5675</v>
      </c>
      <c r="P37" s="116">
        <f>SUM(P38:P41)</f>
        <v>0.5610530691335186</v>
      </c>
      <c r="Q37" s="116"/>
      <c r="R37" s="116">
        <f>SUM(S37:T37)</f>
        <v>1.1651779649132492</v>
      </c>
      <c r="S37" s="116">
        <f>SUM(S38:S41)</f>
        <v>0.82129536000000003</v>
      </c>
      <c r="T37" s="116">
        <f>SUM(T38:T41)</f>
        <v>0.34388260491324918</v>
      </c>
      <c r="U37" s="116"/>
      <c r="V37" s="116">
        <f>SUM(W37:X37)</f>
        <v>1.6596818107583078</v>
      </c>
      <c r="W37" s="116">
        <f>SUM(W38:W41)</f>
        <v>1.1606518299999999</v>
      </c>
      <c r="X37" s="116">
        <f>SUM(X38:X41)</f>
        <v>0.4990299807583079</v>
      </c>
      <c r="Y37" s="116"/>
      <c r="Z37" s="116">
        <f>SUM(AA37:AB37)</f>
        <v>0.35384289166941607</v>
      </c>
      <c r="AA37" s="116">
        <f>SUM(AA38:AA41)</f>
        <v>0.21621255</v>
      </c>
      <c r="AB37" s="116">
        <f>SUM(AB38:AB41)</f>
        <v>0.13763034166941607</v>
      </c>
    </row>
    <row r="38" spans="1:28" ht="11.25" customHeight="1" x14ac:dyDescent="0.2">
      <c r="A38" s="77" t="s">
        <v>70</v>
      </c>
      <c r="B38" s="118">
        <f t="shared" ref="B38:B40" si="21">SUM(C38:D38)</f>
        <v>3.5246695622127637</v>
      </c>
      <c r="C38" s="118">
        <v>2.2841480000000001</v>
      </c>
      <c r="D38" s="118">
        <v>1.2405215622127634</v>
      </c>
      <c r="E38" s="119"/>
      <c r="F38" s="118">
        <f t="shared" ref="F38:F40" si="22">SUM(G38:H38)</f>
        <v>0</v>
      </c>
      <c r="G38" s="118">
        <v>0</v>
      </c>
      <c r="H38" s="118">
        <v>0</v>
      </c>
      <c r="I38" s="118"/>
      <c r="J38" s="118">
        <f t="shared" ref="J38:J40" si="23">SUM(K38:L38)</f>
        <v>0.83820071411720054</v>
      </c>
      <c r="K38" s="118">
        <v>0.63400000000000001</v>
      </c>
      <c r="L38" s="118">
        <v>0.20420071411720048</v>
      </c>
      <c r="M38" s="118"/>
      <c r="N38" s="118">
        <f t="shared" ref="N38:N40" si="24">SUM(O38:P38)</f>
        <v>1.1285530691335186</v>
      </c>
      <c r="O38" s="118">
        <v>0.5675</v>
      </c>
      <c r="P38" s="118">
        <v>0.5610530691335186</v>
      </c>
      <c r="Q38" s="118"/>
      <c r="R38" s="118">
        <f t="shared" ref="R38:R40" si="25">SUM(S38:T38)</f>
        <v>0.76864104915606346</v>
      </c>
      <c r="S38" s="118">
        <v>0.53700000000000003</v>
      </c>
      <c r="T38" s="118">
        <v>0.23164104915606346</v>
      </c>
      <c r="U38" s="118"/>
      <c r="V38" s="118">
        <f t="shared" ref="V38:V40" si="26">SUM(W38:X38)</f>
        <v>0.69163024972447151</v>
      </c>
      <c r="W38" s="118">
        <v>0.49877500000000002</v>
      </c>
      <c r="X38" s="118">
        <v>0.19285524972447154</v>
      </c>
      <c r="Y38" s="118"/>
      <c r="Z38" s="118">
        <f t="shared" ref="Z38:Z40" si="27">SUM(AA38:AB38)</f>
        <v>9.7644480081509194E-2</v>
      </c>
      <c r="AA38" s="118">
        <v>4.6872999999999998E-2</v>
      </c>
      <c r="AB38" s="118">
        <v>5.0771480081509189E-2</v>
      </c>
    </row>
    <row r="39" spans="1:28" ht="11.25" customHeight="1" x14ac:dyDescent="0.2">
      <c r="A39" s="77" t="s">
        <v>71</v>
      </c>
      <c r="B39" s="118">
        <f t="shared" si="21"/>
        <v>7.7372749555154902E-3</v>
      </c>
      <c r="C39" s="118">
        <v>5.0000000000000001E-3</v>
      </c>
      <c r="D39" s="118">
        <v>2.7372749555154901E-3</v>
      </c>
      <c r="E39" s="119"/>
      <c r="F39" s="118">
        <f t="shared" si="22"/>
        <v>0</v>
      </c>
      <c r="G39" s="118">
        <v>0</v>
      </c>
      <c r="H39" s="118">
        <v>0</v>
      </c>
      <c r="I39" s="118"/>
      <c r="J39" s="118">
        <f t="shared" si="23"/>
        <v>0</v>
      </c>
      <c r="K39" s="118">
        <v>0</v>
      </c>
      <c r="L39" s="118">
        <v>0</v>
      </c>
      <c r="M39" s="118"/>
      <c r="N39" s="118">
        <f t="shared" si="24"/>
        <v>0</v>
      </c>
      <c r="O39" s="118">
        <v>0</v>
      </c>
      <c r="P39" s="118">
        <v>0</v>
      </c>
      <c r="Q39" s="118"/>
      <c r="R39" s="118">
        <f t="shared" si="25"/>
        <v>0</v>
      </c>
      <c r="S39" s="118">
        <v>0</v>
      </c>
      <c r="T39" s="118">
        <v>0</v>
      </c>
      <c r="U39" s="118"/>
      <c r="V39" s="118">
        <f t="shared" si="26"/>
        <v>7.7372749555154902E-3</v>
      </c>
      <c r="W39" s="118">
        <v>5.0000000000000001E-3</v>
      </c>
      <c r="X39" s="118">
        <v>2.7372749555154901E-3</v>
      </c>
      <c r="Y39" s="118"/>
      <c r="Z39" s="118">
        <f t="shared" si="27"/>
        <v>0</v>
      </c>
      <c r="AA39" s="118">
        <v>0</v>
      </c>
      <c r="AB39" s="118">
        <v>0</v>
      </c>
    </row>
    <row r="40" spans="1:28" ht="11.25" customHeight="1" x14ac:dyDescent="0.2">
      <c r="A40" s="77" t="s">
        <v>72</v>
      </c>
      <c r="B40" s="118">
        <f t="shared" si="21"/>
        <v>2.148279375650429</v>
      </c>
      <c r="C40" s="118">
        <v>2.0062163799999997</v>
      </c>
      <c r="D40" s="118">
        <v>0.14206299565042954</v>
      </c>
      <c r="E40" s="119"/>
      <c r="F40" s="118">
        <f t="shared" si="22"/>
        <v>1.6970000000000001</v>
      </c>
      <c r="G40" s="118">
        <v>1.6970000000000001</v>
      </c>
      <c r="H40" s="118">
        <v>0</v>
      </c>
      <c r="I40" s="118"/>
      <c r="J40" s="118">
        <f t="shared" si="23"/>
        <v>0.10072499367636106</v>
      </c>
      <c r="K40" s="118">
        <v>5.7000000000000002E-2</v>
      </c>
      <c r="L40" s="118">
        <v>4.3724993676361054E-2</v>
      </c>
      <c r="M40" s="118"/>
      <c r="N40" s="118">
        <f t="shared" si="24"/>
        <v>0</v>
      </c>
      <c r="O40" s="118">
        <v>0</v>
      </c>
      <c r="P40" s="118">
        <v>0</v>
      </c>
      <c r="Q40" s="118"/>
      <c r="R40" s="118">
        <f t="shared" si="25"/>
        <v>0.19597140403237173</v>
      </c>
      <c r="S40" s="118">
        <v>0.153</v>
      </c>
      <c r="T40" s="118">
        <v>4.2971404032371749E-2</v>
      </c>
      <c r="U40" s="118"/>
      <c r="V40" s="118">
        <f t="shared" si="26"/>
        <v>0.12585663637077285</v>
      </c>
      <c r="W40" s="118">
        <v>8.2376830000000012E-2</v>
      </c>
      <c r="X40" s="118">
        <v>4.3479806370772846E-2</v>
      </c>
      <c r="Y40" s="118"/>
      <c r="Z40" s="118">
        <f t="shared" si="27"/>
        <v>2.872634157092388E-2</v>
      </c>
      <c r="AA40" s="118">
        <v>1.6839549999999998E-2</v>
      </c>
      <c r="AB40" s="118">
        <v>1.1886791570923882E-2</v>
      </c>
    </row>
    <row r="41" spans="1:28" ht="11.25" customHeight="1" x14ac:dyDescent="0.2">
      <c r="A41" s="77" t="s">
        <v>73</v>
      </c>
      <c r="B41" s="118">
        <f t="shared" ref="B41" si="28">SUM(C41:D41)</f>
        <v>2.0663769253615936</v>
      </c>
      <c r="C41" s="118">
        <v>1.3172953600000001</v>
      </c>
      <c r="D41" s="118">
        <v>0.7490815653615932</v>
      </c>
      <c r="E41" s="119"/>
      <c r="F41" s="118">
        <f t="shared" ref="F41" si="29">SUM(G41:H41)</f>
        <v>0</v>
      </c>
      <c r="G41" s="118">
        <v>0</v>
      </c>
      <c r="H41" s="118">
        <v>0</v>
      </c>
      <c r="I41" s="118"/>
      <c r="J41" s="118">
        <f t="shared" ref="J41" si="30">SUM(K41:L41)</f>
        <v>0.80388169391224817</v>
      </c>
      <c r="K41" s="118">
        <v>0.45900000000000002</v>
      </c>
      <c r="L41" s="118">
        <v>0.34488169391224816</v>
      </c>
      <c r="M41" s="118"/>
      <c r="N41" s="118">
        <f t="shared" ref="N41" si="31">SUM(O41:P41)</f>
        <v>0</v>
      </c>
      <c r="O41" s="118">
        <v>0</v>
      </c>
      <c r="P41" s="118">
        <v>0</v>
      </c>
      <c r="Q41" s="118"/>
      <c r="R41" s="118">
        <f t="shared" ref="R41" si="32">SUM(S41:T41)</f>
        <v>0.20056551172481396</v>
      </c>
      <c r="S41" s="118">
        <v>0.13129536</v>
      </c>
      <c r="T41" s="118">
        <v>6.9270151724813975E-2</v>
      </c>
      <c r="U41" s="118"/>
      <c r="V41" s="118">
        <f t="shared" ref="V41" si="33">SUM(W41:X41)</f>
        <v>0.83445764970754799</v>
      </c>
      <c r="W41" s="118">
        <v>0.57450000000000001</v>
      </c>
      <c r="X41" s="118">
        <v>0.25995764970754803</v>
      </c>
      <c r="Y41" s="118"/>
      <c r="Z41" s="118">
        <f t="shared" ref="Z41" si="34">SUM(AA41:AB41)</f>
        <v>0.227472070016983</v>
      </c>
      <c r="AA41" s="118">
        <v>0.1525</v>
      </c>
      <c r="AB41" s="118">
        <v>7.4972070016983014E-2</v>
      </c>
    </row>
    <row r="42" spans="1:28" ht="11.25" customHeight="1" x14ac:dyDescent="0.2">
      <c r="A42" s="77"/>
      <c r="B42" s="118"/>
      <c r="C42" s="118"/>
      <c r="D42" s="118"/>
      <c r="E42" s="119"/>
      <c r="F42" s="118"/>
      <c r="G42" s="118"/>
      <c r="H42" s="118"/>
      <c r="I42" s="118"/>
      <c r="J42" s="118"/>
      <c r="K42" s="118"/>
      <c r="L42" s="118"/>
      <c r="M42" s="118"/>
      <c r="N42" s="118"/>
      <c r="O42" s="118"/>
      <c r="P42" s="118"/>
      <c r="Q42" s="118"/>
      <c r="R42" s="118"/>
      <c r="S42" s="118"/>
      <c r="T42" s="118"/>
      <c r="U42" s="118"/>
      <c r="V42" s="118"/>
      <c r="W42" s="118"/>
      <c r="X42" s="118"/>
      <c r="Y42" s="118"/>
      <c r="Z42" s="118"/>
      <c r="AA42" s="118"/>
      <c r="AB42" s="118"/>
    </row>
    <row r="43" spans="1:28" s="35" customFormat="1" ht="11.25" customHeight="1" x14ac:dyDescent="0.2">
      <c r="A43" s="67" t="s">
        <v>74</v>
      </c>
      <c r="B43" s="116">
        <f>SUM(C43:D43)</f>
        <v>10.85453383715592</v>
      </c>
      <c r="C43" s="116">
        <f>SUM(C44:C46)</f>
        <v>7.3349058799999991</v>
      </c>
      <c r="D43" s="116">
        <f>SUM(D44:D46)</f>
        <v>3.5196279571559206</v>
      </c>
      <c r="E43" s="120"/>
      <c r="F43" s="116">
        <f>SUM(G43:H43)</f>
        <v>2.4380839999999999</v>
      </c>
      <c r="G43" s="116">
        <f>SUM(G44:G46)</f>
        <v>2.4380839999999999</v>
      </c>
      <c r="H43" s="116">
        <f>SUM(H44:H46)</f>
        <v>0</v>
      </c>
      <c r="I43" s="116"/>
      <c r="J43" s="116">
        <f>SUM(K43:L43)</f>
        <v>1.0714648420834252</v>
      </c>
      <c r="K43" s="116">
        <f>SUM(K44:K46)</f>
        <v>0.82699999999999996</v>
      </c>
      <c r="L43" s="116">
        <f>SUM(L44:L46)</f>
        <v>0.2444648420834252</v>
      </c>
      <c r="M43" s="116"/>
      <c r="N43" s="116">
        <f>SUM(O43:P43)</f>
        <v>1.3535313735861112</v>
      </c>
      <c r="O43" s="116">
        <f>SUM(O44:O46)</f>
        <v>0.24901129</v>
      </c>
      <c r="P43" s="116">
        <f>SUM(P44:P46)</f>
        <v>1.1045200835861113</v>
      </c>
      <c r="Q43" s="116"/>
      <c r="R43" s="116">
        <f>SUM(S43:T43)</f>
        <v>2.0009493740545512</v>
      </c>
      <c r="S43" s="116">
        <f>SUM(S44:S46)</f>
        <v>1.24421965</v>
      </c>
      <c r="T43" s="116">
        <f>SUM(T44:T46)</f>
        <v>0.75672972405455119</v>
      </c>
      <c r="U43" s="116"/>
      <c r="V43" s="116">
        <f>SUM(W43:X43)</f>
        <v>3.8440869868667731</v>
      </c>
      <c r="W43" s="116">
        <f>SUM(W44:W46)</f>
        <v>2.4923144799999997</v>
      </c>
      <c r="X43" s="116">
        <f>SUM(X44:X46)</f>
        <v>1.3517725068667736</v>
      </c>
      <c r="Y43" s="116"/>
      <c r="Z43" s="116">
        <f>SUM(AA43:AB43)</f>
        <v>0.14641726056505985</v>
      </c>
      <c r="AA43" s="116">
        <f>SUM(AA44:AA46)</f>
        <v>8.4276459999999997E-2</v>
      </c>
      <c r="AB43" s="116">
        <f>SUM(AB44:AB46)</f>
        <v>6.2140800565059856E-2</v>
      </c>
    </row>
    <row r="44" spans="1:28" ht="11.25" customHeight="1" x14ac:dyDescent="0.2">
      <c r="A44" s="77" t="s">
        <v>75</v>
      </c>
      <c r="B44" s="118">
        <f t="shared" ref="B44:B46" si="35">SUM(C44:D44)</f>
        <v>1.1868276708923184</v>
      </c>
      <c r="C44" s="118">
        <v>0.1535</v>
      </c>
      <c r="D44" s="118">
        <v>1.0333276708923185</v>
      </c>
      <c r="E44" s="119"/>
      <c r="F44" s="118">
        <f t="shared" ref="F44:F46" si="36">SUM(G44:H44)</f>
        <v>0</v>
      </c>
      <c r="G44" s="118">
        <v>0</v>
      </c>
      <c r="H44" s="118">
        <v>0</v>
      </c>
      <c r="I44" s="118"/>
      <c r="J44" s="118">
        <f t="shared" ref="J44:J45" si="37">SUM(K44:L44)</f>
        <v>0</v>
      </c>
      <c r="K44" s="118">
        <v>0</v>
      </c>
      <c r="L44" s="118">
        <v>0</v>
      </c>
      <c r="M44" s="118"/>
      <c r="N44" s="118">
        <f t="shared" ref="N44:N45" si="38">SUM(O44:P44)</f>
        <v>0.98312570756770867</v>
      </c>
      <c r="O44" s="118">
        <v>5.2499999999999998E-2</v>
      </c>
      <c r="P44" s="118">
        <v>0.93062570756770868</v>
      </c>
      <c r="Q44" s="118"/>
      <c r="R44" s="118">
        <f t="shared" ref="R44:R45" si="39">SUM(S44:T44)</f>
        <v>1.1764369478820204E-2</v>
      </c>
      <c r="S44" s="118">
        <v>8.9999999999999993E-3</v>
      </c>
      <c r="T44" s="118">
        <v>2.7643694788202044E-3</v>
      </c>
      <c r="U44" s="118"/>
      <c r="V44" s="118">
        <f t="shared" ref="V44:V45" si="40">SUM(W44:X44)</f>
        <v>0.19193759384578971</v>
      </c>
      <c r="W44" s="118">
        <v>9.1999999999999998E-2</v>
      </c>
      <c r="X44" s="118">
        <v>9.9937593845789707E-2</v>
      </c>
      <c r="Y44" s="118"/>
      <c r="Z44" s="118">
        <f t="shared" ref="Z44:Z45" si="41">SUM(AA44:AB44)</f>
        <v>0</v>
      </c>
      <c r="AA44" s="118">
        <v>0</v>
      </c>
      <c r="AB44" s="118">
        <v>0</v>
      </c>
    </row>
    <row r="45" spans="1:28" ht="11.25" customHeight="1" x14ac:dyDescent="0.2">
      <c r="A45" s="77" t="s">
        <v>76</v>
      </c>
      <c r="B45" s="118">
        <f t="shared" si="35"/>
        <v>0.15941429582245664</v>
      </c>
      <c r="C45" s="118">
        <v>0.10112847999999999</v>
      </c>
      <c r="D45" s="118">
        <v>5.8285815822456663E-2</v>
      </c>
      <c r="E45" s="119"/>
      <c r="F45" s="118">
        <f t="shared" si="36"/>
        <v>0</v>
      </c>
      <c r="G45" s="118">
        <v>0</v>
      </c>
      <c r="H45" s="118">
        <v>0</v>
      </c>
      <c r="I45" s="118"/>
      <c r="J45" s="118">
        <f t="shared" si="37"/>
        <v>0</v>
      </c>
      <c r="K45" s="118">
        <v>0</v>
      </c>
      <c r="L45" s="118">
        <v>0</v>
      </c>
      <c r="M45" s="118"/>
      <c r="N45" s="118">
        <f t="shared" si="38"/>
        <v>0</v>
      </c>
      <c r="O45" s="118">
        <v>0</v>
      </c>
      <c r="P45" s="118">
        <v>0</v>
      </c>
      <c r="Q45" s="118"/>
      <c r="R45" s="118">
        <f t="shared" si="39"/>
        <v>6.9028744868542533E-2</v>
      </c>
      <c r="S45" s="118">
        <v>4.2900000000000001E-2</v>
      </c>
      <c r="T45" s="118">
        <v>2.6128744868542532E-2</v>
      </c>
      <c r="U45" s="118"/>
      <c r="V45" s="118">
        <f t="shared" si="40"/>
        <v>7.6979249842585862E-2</v>
      </c>
      <c r="W45" s="118">
        <v>5.2420479999999998E-2</v>
      </c>
      <c r="X45" s="118">
        <v>2.4558769842585856E-2</v>
      </c>
      <c r="Y45" s="118"/>
      <c r="Z45" s="118">
        <f t="shared" si="41"/>
        <v>1.3406301111328277E-2</v>
      </c>
      <c r="AA45" s="118">
        <v>5.8079999999999998E-3</v>
      </c>
      <c r="AB45" s="118">
        <v>7.5983011113282773E-3</v>
      </c>
    </row>
    <row r="46" spans="1:28" ht="11.25" customHeight="1" x14ac:dyDescent="0.2">
      <c r="A46" s="77" t="s">
        <v>77</v>
      </c>
      <c r="B46" s="118">
        <f t="shared" si="35"/>
        <v>9.5082918704411448</v>
      </c>
      <c r="C46" s="118">
        <v>7.0802773999999991</v>
      </c>
      <c r="D46" s="118">
        <v>2.4280144704411457</v>
      </c>
      <c r="E46" s="119"/>
      <c r="F46" s="118">
        <f t="shared" si="36"/>
        <v>2.4380839999999999</v>
      </c>
      <c r="G46" s="118">
        <v>2.4380839999999999</v>
      </c>
      <c r="H46" s="118">
        <v>0</v>
      </c>
      <c r="I46" s="118"/>
      <c r="J46" s="118">
        <f>SUM(K46:L46)</f>
        <v>1.0714648420834252</v>
      </c>
      <c r="K46" s="118">
        <v>0.82699999999999996</v>
      </c>
      <c r="L46" s="118">
        <v>0.2444648420834252</v>
      </c>
      <c r="M46" s="118"/>
      <c r="N46" s="118">
        <f>SUM(O46:P46)</f>
        <v>0.37040566601840269</v>
      </c>
      <c r="O46" s="118">
        <v>0.19651129000000001</v>
      </c>
      <c r="P46" s="118">
        <v>0.17389437601840269</v>
      </c>
      <c r="Q46" s="118"/>
      <c r="R46" s="118">
        <f>SUM(S46:T46)</f>
        <v>1.9201562597071884</v>
      </c>
      <c r="S46" s="118">
        <v>1.19231965</v>
      </c>
      <c r="T46" s="118">
        <v>0.72783660970718844</v>
      </c>
      <c r="U46" s="118"/>
      <c r="V46" s="118">
        <f>SUM(W46:X46)</f>
        <v>3.575170143178398</v>
      </c>
      <c r="W46" s="118">
        <v>2.3478939999999997</v>
      </c>
      <c r="X46" s="118">
        <v>1.2272761431783981</v>
      </c>
      <c r="Y46" s="118"/>
      <c r="Z46" s="118">
        <f>SUM(AA46:AB46)</f>
        <v>0.13301095945373159</v>
      </c>
      <c r="AA46" s="118">
        <v>7.8468460000000004E-2</v>
      </c>
      <c r="AB46" s="118">
        <v>5.4542499453731581E-2</v>
      </c>
    </row>
    <row r="47" spans="1:28" ht="11.25" customHeight="1" x14ac:dyDescent="0.2">
      <c r="A47" s="77"/>
      <c r="B47" s="118"/>
      <c r="C47" s="118"/>
      <c r="D47" s="118"/>
      <c r="E47" s="119"/>
      <c r="F47" s="118"/>
      <c r="G47" s="118"/>
      <c r="H47" s="118"/>
      <c r="I47" s="118"/>
      <c r="J47" s="118"/>
      <c r="K47" s="118"/>
      <c r="L47" s="118"/>
      <c r="M47" s="118"/>
      <c r="N47" s="118"/>
      <c r="O47" s="118"/>
      <c r="P47" s="118"/>
      <c r="Q47" s="118"/>
      <c r="R47" s="118"/>
      <c r="S47" s="118"/>
      <c r="T47" s="118"/>
      <c r="U47" s="118"/>
      <c r="V47" s="118"/>
      <c r="W47" s="118"/>
      <c r="X47" s="118"/>
      <c r="Y47" s="118"/>
      <c r="Z47" s="118"/>
      <c r="AA47" s="118"/>
      <c r="AB47" s="118"/>
    </row>
    <row r="48" spans="1:28" s="35" customFormat="1" ht="11.25" customHeight="1" x14ac:dyDescent="0.2">
      <c r="A48" s="67" t="s">
        <v>78</v>
      </c>
      <c r="B48" s="116">
        <f>SUM(C48:D48)</f>
        <v>22.638931589652714</v>
      </c>
      <c r="C48" s="116">
        <f>SUM(C49:C55)</f>
        <v>15.434315590000001</v>
      </c>
      <c r="D48" s="116">
        <f>SUM(D49:D55)</f>
        <v>7.2046159996527139</v>
      </c>
      <c r="E48" s="120"/>
      <c r="F48" s="116">
        <f>SUM(G48:H48)</f>
        <v>1.8860000000000003</v>
      </c>
      <c r="G48" s="116">
        <f>SUM(G49:G55)</f>
        <v>1.8860000000000003</v>
      </c>
      <c r="H48" s="116">
        <f>SUM(H49:H55)</f>
        <v>0</v>
      </c>
      <c r="I48" s="116"/>
      <c r="J48" s="116">
        <f>SUM(K48:L48)</f>
        <v>8.9650883018145251</v>
      </c>
      <c r="K48" s="116">
        <f>SUM(K49:K55)</f>
        <v>6.181</v>
      </c>
      <c r="L48" s="116">
        <f>SUM(L49:L55)</f>
        <v>2.7840883018145259</v>
      </c>
      <c r="M48" s="116"/>
      <c r="N48" s="116">
        <f>SUM(O48:P48)</f>
        <v>2.4886531970633259</v>
      </c>
      <c r="O48" s="116">
        <f>SUM(O49:O55)</f>
        <v>1.50831224</v>
      </c>
      <c r="P48" s="116">
        <f>SUM(P49:P55)</f>
        <v>0.98034095706332569</v>
      </c>
      <c r="Q48" s="116"/>
      <c r="R48" s="116">
        <f>SUM(S48:T48)</f>
        <v>3.4360777989753601</v>
      </c>
      <c r="S48" s="116">
        <f>SUM(S49:S55)</f>
        <v>2.2506076300000002</v>
      </c>
      <c r="T48" s="116">
        <f>SUM(T49:T55)</f>
        <v>1.18547016897536</v>
      </c>
      <c r="U48" s="116"/>
      <c r="V48" s="116">
        <f>SUM(W48:X48)</f>
        <v>3.2079625491656092</v>
      </c>
      <c r="W48" s="116">
        <f>SUM(W49:W55)</f>
        <v>2.046576180000002</v>
      </c>
      <c r="X48" s="116">
        <f>SUM(X49:X55)</f>
        <v>1.1613863691656072</v>
      </c>
      <c r="Y48" s="116"/>
      <c r="Z48" s="116">
        <f>SUM(AA48:AB48)</f>
        <v>2.6551497426338928</v>
      </c>
      <c r="AA48" s="116">
        <f>SUM(AA49:AA55)</f>
        <v>1.5618195399999968</v>
      </c>
      <c r="AB48" s="116">
        <f>SUM(AB49:AB55)</f>
        <v>1.0933302026338958</v>
      </c>
    </row>
    <row r="49" spans="1:28" ht="11.25" customHeight="1" x14ac:dyDescent="0.2">
      <c r="A49" s="77" t="s">
        <v>79</v>
      </c>
      <c r="B49" s="118">
        <f t="shared" ref="B49:B55" si="42">SUM(C49:D49)</f>
        <v>2.0345997106458071</v>
      </c>
      <c r="C49" s="118">
        <v>1.2284269299999997</v>
      </c>
      <c r="D49" s="118">
        <v>0.80617278064580722</v>
      </c>
      <c r="E49" s="119"/>
      <c r="F49" s="118">
        <f t="shared" ref="F49:F55" si="43">SUM(G49:H49)</f>
        <v>0</v>
      </c>
      <c r="G49" s="118">
        <v>0</v>
      </c>
      <c r="H49" s="118">
        <v>0</v>
      </c>
      <c r="I49" s="118"/>
      <c r="J49" s="118">
        <f t="shared" ref="J49:J55" si="44">SUM(K49:L49)</f>
        <v>1.0965484757335504E-3</v>
      </c>
      <c r="K49" s="118">
        <v>1E-3</v>
      </c>
      <c r="L49" s="118">
        <v>9.6548475733550438E-5</v>
      </c>
      <c r="M49" s="118"/>
      <c r="N49" s="118">
        <f t="shared" ref="N49:N55" si="45">SUM(O49:P49)</f>
        <v>0.50864949796948566</v>
      </c>
      <c r="O49" s="118">
        <v>0.35099999999999998</v>
      </c>
      <c r="P49" s="118">
        <v>0.15764949796948566</v>
      </c>
      <c r="Q49" s="118"/>
      <c r="R49" s="118">
        <f t="shared" ref="R49:R55" si="46">SUM(S49:T49)</f>
        <v>1.3915324398661242</v>
      </c>
      <c r="S49" s="118">
        <v>0.78496843999999999</v>
      </c>
      <c r="T49" s="118">
        <v>0.60656399986612419</v>
      </c>
      <c r="U49" s="118"/>
      <c r="V49" s="118">
        <f t="shared" ref="V49:V55" si="47">SUM(W49:X49)</f>
        <v>8.8595062092014926E-2</v>
      </c>
      <c r="W49" s="118">
        <v>6.5636499999999612E-2</v>
      </c>
      <c r="X49" s="118">
        <v>2.295856209201531E-2</v>
      </c>
      <c r="Y49" s="118"/>
      <c r="Z49" s="118">
        <f t="shared" ref="Z49:Z55" si="48">SUM(AA49:AB49)</f>
        <v>4.4726162242448506E-2</v>
      </c>
      <c r="AA49" s="118">
        <v>2.582199E-2</v>
      </c>
      <c r="AB49" s="118">
        <v>1.8904172242448506E-2</v>
      </c>
    </row>
    <row r="50" spans="1:28" ht="11.25" customHeight="1" x14ac:dyDescent="0.2">
      <c r="A50" s="77" t="s">
        <v>80</v>
      </c>
      <c r="B50" s="118">
        <f t="shared" si="42"/>
        <v>5.5141984407769584</v>
      </c>
      <c r="C50" s="118">
        <v>3.4472185299999967</v>
      </c>
      <c r="D50" s="118">
        <v>2.0669799107769622</v>
      </c>
      <c r="E50" s="119"/>
      <c r="F50" s="118">
        <f t="shared" si="43"/>
        <v>0.13600000000000001</v>
      </c>
      <c r="G50" s="118">
        <v>0.13600000000000001</v>
      </c>
      <c r="H50" s="118">
        <v>0</v>
      </c>
      <c r="I50" s="118"/>
      <c r="J50" s="118">
        <f t="shared" si="44"/>
        <v>1.8008976863555861</v>
      </c>
      <c r="K50" s="118">
        <v>1.1339999999999999</v>
      </c>
      <c r="L50" s="118">
        <v>0.66689768635558633</v>
      </c>
      <c r="M50" s="118"/>
      <c r="N50" s="118">
        <f t="shared" si="45"/>
        <v>0.24297928399945293</v>
      </c>
      <c r="O50" s="118">
        <v>0.11503224000000001</v>
      </c>
      <c r="P50" s="118">
        <v>0.12794704399945292</v>
      </c>
      <c r="Q50" s="118"/>
      <c r="R50" s="118">
        <f t="shared" si="46"/>
        <v>0.32315246338427228</v>
      </c>
      <c r="S50" s="118">
        <v>0.22290284000000002</v>
      </c>
      <c r="T50" s="118">
        <v>0.10024962338427225</v>
      </c>
      <c r="U50" s="118"/>
      <c r="V50" s="118">
        <f t="shared" si="47"/>
        <v>1.3099032114077205</v>
      </c>
      <c r="W50" s="118">
        <v>0.86973389999999928</v>
      </c>
      <c r="X50" s="118">
        <v>0.44016931140772125</v>
      </c>
      <c r="Y50" s="118"/>
      <c r="Z50" s="118">
        <f t="shared" si="48"/>
        <v>1.7012657956299266</v>
      </c>
      <c r="AA50" s="118">
        <v>0.9695495499999971</v>
      </c>
      <c r="AB50" s="118">
        <v>0.73171624562992943</v>
      </c>
    </row>
    <row r="51" spans="1:28" ht="11.25" customHeight="1" x14ac:dyDescent="0.2">
      <c r="A51" s="77" t="s">
        <v>81</v>
      </c>
      <c r="B51" s="118">
        <f t="shared" si="42"/>
        <v>12.034235388776469</v>
      </c>
      <c r="C51" s="118">
        <v>8.74766522</v>
      </c>
      <c r="D51" s="118">
        <v>3.2865701687764699</v>
      </c>
      <c r="E51" s="119"/>
      <c r="F51" s="118">
        <f t="shared" si="43"/>
        <v>1.6</v>
      </c>
      <c r="G51" s="118">
        <v>1.6</v>
      </c>
      <c r="H51" s="118">
        <v>0</v>
      </c>
      <c r="I51" s="118"/>
      <c r="J51" s="118">
        <f t="shared" si="44"/>
        <v>6.9179966629615706</v>
      </c>
      <c r="K51" s="118">
        <v>4.87</v>
      </c>
      <c r="L51" s="118">
        <v>2.0479966629615705</v>
      </c>
      <c r="M51" s="118"/>
      <c r="N51" s="118">
        <f t="shared" si="45"/>
        <v>1.0435466641979159</v>
      </c>
      <c r="O51" s="118">
        <v>0.65239999999999998</v>
      </c>
      <c r="P51" s="118">
        <v>0.39114666419791599</v>
      </c>
      <c r="Q51" s="118"/>
      <c r="R51" s="118">
        <f t="shared" si="46"/>
        <v>1.2735081837629019</v>
      </c>
      <c r="S51" s="118">
        <v>0.9335</v>
      </c>
      <c r="T51" s="118">
        <v>0.34000818376290193</v>
      </c>
      <c r="U51" s="118"/>
      <c r="V51" s="118">
        <f t="shared" si="47"/>
        <v>1.1383030345502057</v>
      </c>
      <c r="W51" s="118">
        <v>0.65668987000000123</v>
      </c>
      <c r="X51" s="118">
        <v>0.48161316455020436</v>
      </c>
      <c r="Y51" s="118"/>
      <c r="Z51" s="118">
        <f t="shared" si="48"/>
        <v>6.0880843303876941E-2</v>
      </c>
      <c r="AA51" s="118">
        <v>3.5075349999999707E-2</v>
      </c>
      <c r="AB51" s="118">
        <v>2.5805493303877231E-2</v>
      </c>
    </row>
    <row r="52" spans="1:28" ht="11.25" customHeight="1" x14ac:dyDescent="0.2">
      <c r="A52" s="77" t="s">
        <v>82</v>
      </c>
      <c r="B52" s="118">
        <f t="shared" si="42"/>
        <v>1.2276874762510426</v>
      </c>
      <c r="C52" s="118">
        <v>0.79400000000000004</v>
      </c>
      <c r="D52" s="118">
        <v>0.43368747625104254</v>
      </c>
      <c r="E52" s="119"/>
      <c r="F52" s="118">
        <f t="shared" si="43"/>
        <v>0</v>
      </c>
      <c r="G52" s="118">
        <v>0</v>
      </c>
      <c r="H52" s="118">
        <v>0</v>
      </c>
      <c r="I52" s="118"/>
      <c r="J52" s="118">
        <f t="shared" si="44"/>
        <v>3.3571480466278924E-3</v>
      </c>
      <c r="K52" s="118">
        <v>2E-3</v>
      </c>
      <c r="L52" s="118">
        <v>1.3571480466278922E-3</v>
      </c>
      <c r="M52" s="118"/>
      <c r="N52" s="118">
        <f t="shared" si="45"/>
        <v>4.0995503177272283E-2</v>
      </c>
      <c r="O52" s="118">
        <v>2.8000000000000001E-2</v>
      </c>
      <c r="P52" s="118">
        <v>1.2995503177272284E-2</v>
      </c>
      <c r="Q52" s="118"/>
      <c r="R52" s="118">
        <f t="shared" si="46"/>
        <v>0.11516740847692808</v>
      </c>
      <c r="S52" s="118">
        <v>0.09</v>
      </c>
      <c r="T52" s="118">
        <v>2.5167408476928086E-2</v>
      </c>
      <c r="U52" s="118"/>
      <c r="V52" s="118">
        <f t="shared" si="47"/>
        <v>0.25863583092485554</v>
      </c>
      <c r="W52" s="118">
        <v>0.16500000000000001</v>
      </c>
      <c r="X52" s="118">
        <v>9.3635830924855529E-2</v>
      </c>
      <c r="Y52" s="118"/>
      <c r="Z52" s="118">
        <f t="shared" si="48"/>
        <v>0.80953158562535876</v>
      </c>
      <c r="AA52" s="118">
        <v>0.50900000000000001</v>
      </c>
      <c r="AB52" s="118">
        <v>0.30053158562535875</v>
      </c>
    </row>
    <row r="53" spans="1:28" ht="11.25" customHeight="1" x14ac:dyDescent="0.2">
      <c r="A53" s="77" t="s">
        <v>83</v>
      </c>
      <c r="B53" s="118">
        <f t="shared" si="42"/>
        <v>2.7050981057427171E-3</v>
      </c>
      <c r="C53" s="118">
        <v>2E-3</v>
      </c>
      <c r="D53" s="118">
        <v>7.0509810574271681E-4</v>
      </c>
      <c r="E53" s="119"/>
      <c r="F53" s="118">
        <f t="shared" si="43"/>
        <v>0</v>
      </c>
      <c r="G53" s="118">
        <v>0</v>
      </c>
      <c r="H53" s="118">
        <v>0</v>
      </c>
      <c r="I53" s="118"/>
      <c r="J53" s="118">
        <f t="shared" si="44"/>
        <v>0</v>
      </c>
      <c r="K53" s="118">
        <v>0</v>
      </c>
      <c r="L53" s="118">
        <v>0</v>
      </c>
      <c r="M53" s="118"/>
      <c r="N53" s="118">
        <f t="shared" si="45"/>
        <v>0</v>
      </c>
      <c r="O53" s="118">
        <v>0</v>
      </c>
      <c r="P53" s="118">
        <v>0</v>
      </c>
      <c r="Q53" s="118"/>
      <c r="R53" s="118">
        <f t="shared" si="46"/>
        <v>0</v>
      </c>
      <c r="S53" s="118">
        <v>0</v>
      </c>
      <c r="T53" s="118">
        <v>0</v>
      </c>
      <c r="U53" s="118"/>
      <c r="V53" s="118">
        <f t="shared" si="47"/>
        <v>2.7050981057427171E-3</v>
      </c>
      <c r="W53" s="118">
        <v>2E-3</v>
      </c>
      <c r="X53" s="118">
        <v>7.0509810574271681E-4</v>
      </c>
      <c r="Y53" s="118"/>
      <c r="Z53" s="118">
        <f t="shared" si="48"/>
        <v>0</v>
      </c>
      <c r="AA53" s="118">
        <v>0</v>
      </c>
      <c r="AB53" s="118">
        <v>0</v>
      </c>
    </row>
    <row r="54" spans="1:28" ht="11.25" customHeight="1" x14ac:dyDescent="0.2">
      <c r="A54" s="77" t="s">
        <v>84</v>
      </c>
      <c r="B54" s="118">
        <f t="shared" si="42"/>
        <v>0.20647667103334008</v>
      </c>
      <c r="C54" s="118">
        <v>0.15608299999999872</v>
      </c>
      <c r="D54" s="118">
        <v>5.0393671033341352E-2</v>
      </c>
      <c r="E54" s="119"/>
      <c r="F54" s="118">
        <f t="shared" si="43"/>
        <v>0.05</v>
      </c>
      <c r="G54" s="118">
        <v>0.05</v>
      </c>
      <c r="H54" s="118">
        <v>0</v>
      </c>
      <c r="I54" s="118"/>
      <c r="J54" s="118">
        <f t="shared" si="44"/>
        <v>0</v>
      </c>
      <c r="K54" s="118">
        <v>0</v>
      </c>
      <c r="L54" s="118">
        <v>0</v>
      </c>
      <c r="M54" s="118"/>
      <c r="N54" s="118">
        <f t="shared" si="45"/>
        <v>0</v>
      </c>
      <c r="O54" s="118">
        <v>0</v>
      </c>
      <c r="P54" s="118">
        <v>0</v>
      </c>
      <c r="Q54" s="118"/>
      <c r="R54" s="118">
        <f t="shared" si="46"/>
        <v>1.6697208453748721E-2</v>
      </c>
      <c r="S54" s="118">
        <v>1.0999999999999999E-2</v>
      </c>
      <c r="T54" s="118">
        <v>5.6972084537487214E-3</v>
      </c>
      <c r="U54" s="118"/>
      <c r="V54" s="118">
        <f t="shared" si="47"/>
        <v>0.13977946257959134</v>
      </c>
      <c r="W54" s="118">
        <v>9.5082999999998724E-2</v>
      </c>
      <c r="X54" s="118">
        <v>4.469646257959263E-2</v>
      </c>
      <c r="Y54" s="118"/>
      <c r="Z54" s="118">
        <f t="shared" si="48"/>
        <v>0</v>
      </c>
      <c r="AA54" s="118">
        <v>0</v>
      </c>
      <c r="AB54" s="118">
        <v>0</v>
      </c>
    </row>
    <row r="55" spans="1:28" ht="11.25" customHeight="1" x14ac:dyDescent="0.2">
      <c r="A55" s="77" t="s">
        <v>85</v>
      </c>
      <c r="B55" s="118">
        <f t="shared" si="42"/>
        <v>1.6190288040633514</v>
      </c>
      <c r="C55" s="118">
        <v>1.0589219100000031</v>
      </c>
      <c r="D55" s="118">
        <v>0.56010689406334824</v>
      </c>
      <c r="E55" s="119"/>
      <c r="F55" s="118">
        <f t="shared" si="43"/>
        <v>0.1</v>
      </c>
      <c r="G55" s="118">
        <v>0.1</v>
      </c>
      <c r="H55" s="118">
        <v>0</v>
      </c>
      <c r="I55" s="118"/>
      <c r="J55" s="118">
        <f t="shared" si="44"/>
        <v>0.24174025597500762</v>
      </c>
      <c r="K55" s="118">
        <v>0.17399999999999999</v>
      </c>
      <c r="L55" s="118">
        <v>6.7740255975007629E-2</v>
      </c>
      <c r="M55" s="118"/>
      <c r="N55" s="118">
        <f t="shared" si="45"/>
        <v>0.65248224771919872</v>
      </c>
      <c r="O55" s="118">
        <v>0.36187999999999998</v>
      </c>
      <c r="P55" s="118">
        <v>0.29060224771919879</v>
      </c>
      <c r="Q55" s="118"/>
      <c r="R55" s="118">
        <f t="shared" si="46"/>
        <v>0.31602009503138484</v>
      </c>
      <c r="S55" s="118">
        <v>0.20823634999999999</v>
      </c>
      <c r="T55" s="118">
        <v>0.10778374503138484</v>
      </c>
      <c r="U55" s="118"/>
      <c r="V55" s="118">
        <f t="shared" si="47"/>
        <v>0.2700408495054783</v>
      </c>
      <c r="W55" s="118">
        <v>0.19243291000000318</v>
      </c>
      <c r="X55" s="118">
        <v>7.7607939505475107E-2</v>
      </c>
      <c r="Y55" s="118"/>
      <c r="Z55" s="118">
        <f t="shared" si="48"/>
        <v>3.8745355832281864E-2</v>
      </c>
      <c r="AA55" s="118">
        <v>2.2372650000000001E-2</v>
      </c>
      <c r="AB55" s="118">
        <v>1.6372705832281866E-2</v>
      </c>
    </row>
    <row r="56" spans="1:28" ht="11.25" customHeight="1" x14ac:dyDescent="0.2">
      <c r="A56" s="77"/>
      <c r="B56" s="118"/>
      <c r="C56" s="118"/>
      <c r="D56" s="118"/>
      <c r="E56" s="119"/>
      <c r="F56" s="118"/>
      <c r="G56" s="118"/>
      <c r="H56" s="118"/>
      <c r="I56" s="118"/>
      <c r="J56" s="118"/>
      <c r="K56" s="118"/>
      <c r="L56" s="118"/>
      <c r="M56" s="118"/>
      <c r="N56" s="118"/>
      <c r="O56" s="118"/>
      <c r="P56" s="118"/>
      <c r="Q56" s="118"/>
      <c r="R56" s="118"/>
      <c r="S56" s="118"/>
      <c r="T56" s="118"/>
      <c r="U56" s="118"/>
      <c r="V56" s="118"/>
      <c r="W56" s="118"/>
      <c r="X56" s="118"/>
      <c r="Y56" s="118"/>
      <c r="Z56" s="118"/>
      <c r="AA56" s="118"/>
      <c r="AB56" s="118"/>
    </row>
    <row r="57" spans="1:28" s="35" customFormat="1" ht="11.25" customHeight="1" x14ac:dyDescent="0.2">
      <c r="A57" s="67" t="s">
        <v>86</v>
      </c>
      <c r="B57" s="116">
        <f>SUM(C57:D57)</f>
        <v>1764.9298177952001</v>
      </c>
      <c r="C57" s="116">
        <f>SUM(C58:C67)</f>
        <v>1026.1173845266669</v>
      </c>
      <c r="D57" s="116">
        <f>SUM(D58:D67)</f>
        <v>738.81243326853325</v>
      </c>
      <c r="E57" s="120"/>
      <c r="F57" s="116">
        <f>SUM(G57:H57)</f>
        <v>353.45025199999998</v>
      </c>
      <c r="G57" s="116">
        <f>SUM(G58:G67)</f>
        <v>353.45025199999998</v>
      </c>
      <c r="H57" s="116">
        <f>SUM(H58:H67)</f>
        <v>0</v>
      </c>
      <c r="I57" s="116"/>
      <c r="J57" s="116">
        <f>SUM(K57:L57)</f>
        <v>256.4404607051988</v>
      </c>
      <c r="K57" s="116">
        <f>SUM(K58:K67)</f>
        <v>165.67866666666666</v>
      </c>
      <c r="L57" s="116">
        <f>SUM(L58:L67)</f>
        <v>90.761794038532145</v>
      </c>
      <c r="M57" s="116"/>
      <c r="N57" s="116">
        <f>SUM(O57:P57)</f>
        <v>148.96083234505414</v>
      </c>
      <c r="O57" s="116">
        <f>SUM(O58:O67)</f>
        <v>59.553554640000009</v>
      </c>
      <c r="P57" s="116">
        <f>SUM(P58:P67)</f>
        <v>89.407277705054142</v>
      </c>
      <c r="Q57" s="116"/>
      <c r="R57" s="116">
        <f>SUM(S57:T57)</f>
        <v>313.13854859982388</v>
      </c>
      <c r="S57" s="116">
        <f>SUM(S58:S67)</f>
        <v>129.20459661000015</v>
      </c>
      <c r="T57" s="116">
        <f>SUM(T58:T67)</f>
        <v>183.93395198982373</v>
      </c>
      <c r="U57" s="116"/>
      <c r="V57" s="116">
        <f>SUM(W57:X57)</f>
        <v>589.97285058736611</v>
      </c>
      <c r="W57" s="116">
        <f>SUM(W58:W67)</f>
        <v>284.27652224000019</v>
      </c>
      <c r="X57" s="116">
        <f>SUM(X58:X67)</f>
        <v>305.69632834736586</v>
      </c>
      <c r="Y57" s="116"/>
      <c r="Z57" s="116">
        <f>SUM(AA57:AB57)</f>
        <v>102.96687355775757</v>
      </c>
      <c r="AA57" s="116">
        <f>SUM(AA58:AA67)</f>
        <v>33.953792369999981</v>
      </c>
      <c r="AB57" s="116">
        <f>SUM(AB58:AB67)</f>
        <v>69.013081187757592</v>
      </c>
    </row>
    <row r="58" spans="1:28" ht="11.25" customHeight="1" x14ac:dyDescent="0.2">
      <c r="A58" s="77" t="s">
        <v>87</v>
      </c>
      <c r="B58" s="118">
        <f t="shared" ref="B58:B67" si="49">SUM(C58:D58)</f>
        <v>4.6172102781418696</v>
      </c>
      <c r="C58" s="118">
        <v>2.9255985399999975</v>
      </c>
      <c r="D58" s="118">
        <v>1.6916117381418718</v>
      </c>
      <c r="E58" s="119"/>
      <c r="F58" s="118">
        <f t="shared" ref="F58:F67" si="50">SUM(G58:H58)</f>
        <v>0.318</v>
      </c>
      <c r="G58" s="118">
        <v>0.318</v>
      </c>
      <c r="H58" s="118">
        <v>0</v>
      </c>
      <c r="I58" s="118"/>
      <c r="J58" s="118">
        <f t="shared" ref="J58:J67" si="51">SUM(K58:L58)</f>
        <v>9.9277247220928289E-2</v>
      </c>
      <c r="K58" s="118">
        <v>7.8E-2</v>
      </c>
      <c r="L58" s="118">
        <v>2.1277247220928296E-2</v>
      </c>
      <c r="M58" s="118"/>
      <c r="N58" s="118">
        <f t="shared" ref="N58:N67" si="52">SUM(O58:P58)</f>
        <v>0.42567392440369167</v>
      </c>
      <c r="O58" s="118">
        <v>0.25889854000000001</v>
      </c>
      <c r="P58" s="118">
        <v>0.16677538440369166</v>
      </c>
      <c r="Q58" s="118"/>
      <c r="R58" s="118">
        <f t="shared" ref="R58:R67" si="53">SUM(S58:T58)</f>
        <v>1.4277694593483194</v>
      </c>
      <c r="S58" s="118">
        <v>0.89528199999999991</v>
      </c>
      <c r="T58" s="118">
        <v>0.53248745934831954</v>
      </c>
      <c r="U58" s="118"/>
      <c r="V58" s="118">
        <f t="shared" ref="V58:V67" si="54">SUM(W58:X58)</f>
        <v>1.017716935930431</v>
      </c>
      <c r="W58" s="118">
        <v>0.67341799999999785</v>
      </c>
      <c r="X58" s="118">
        <v>0.34429893593043315</v>
      </c>
      <c r="Y58" s="118"/>
      <c r="Z58" s="118">
        <f t="shared" ref="Z58:Z67" si="55">SUM(AA58:AB58)</f>
        <v>1.328772711238499</v>
      </c>
      <c r="AA58" s="118">
        <v>0.70199999999999996</v>
      </c>
      <c r="AB58" s="118">
        <v>0.62677271123849909</v>
      </c>
    </row>
    <row r="59" spans="1:28" ht="11.25" customHeight="1" x14ac:dyDescent="0.2">
      <c r="A59" s="77" t="s">
        <v>88</v>
      </c>
      <c r="B59" s="118">
        <f t="shared" si="49"/>
        <v>2.0247082612203324</v>
      </c>
      <c r="C59" s="118">
        <v>1.2458130000000001</v>
      </c>
      <c r="D59" s="118">
        <v>0.77889526122033248</v>
      </c>
      <c r="E59" s="119"/>
      <c r="F59" s="118">
        <f t="shared" si="50"/>
        <v>0</v>
      </c>
      <c r="G59" s="118">
        <v>0</v>
      </c>
      <c r="H59" s="118">
        <v>0</v>
      </c>
      <c r="I59" s="118"/>
      <c r="J59" s="118">
        <f t="shared" si="51"/>
        <v>1.8317215195286063</v>
      </c>
      <c r="K59" s="118">
        <v>1.105</v>
      </c>
      <c r="L59" s="118">
        <v>0.72672151952860642</v>
      </c>
      <c r="M59" s="118"/>
      <c r="N59" s="118">
        <f t="shared" si="52"/>
        <v>0</v>
      </c>
      <c r="O59" s="118">
        <v>0</v>
      </c>
      <c r="P59" s="118">
        <v>0</v>
      </c>
      <c r="Q59" s="118"/>
      <c r="R59" s="118">
        <f t="shared" si="53"/>
        <v>0.1637268032212589</v>
      </c>
      <c r="S59" s="118">
        <v>0.12</v>
      </c>
      <c r="T59" s="118">
        <v>4.3726803221258902E-2</v>
      </c>
      <c r="U59" s="118"/>
      <c r="V59" s="118">
        <f t="shared" si="54"/>
        <v>2.925993847046722E-2</v>
      </c>
      <c r="W59" s="118">
        <v>2.0813000000000102E-2</v>
      </c>
      <c r="X59" s="118">
        <v>8.446938470467116E-3</v>
      </c>
      <c r="Y59" s="118"/>
      <c r="Z59" s="118">
        <f t="shared" si="55"/>
        <v>0</v>
      </c>
      <c r="AA59" s="118">
        <v>0</v>
      </c>
      <c r="AB59" s="118">
        <v>0</v>
      </c>
    </row>
    <row r="60" spans="1:28" ht="11.25" customHeight="1" x14ac:dyDescent="0.2">
      <c r="A60" s="77" t="s">
        <v>89</v>
      </c>
      <c r="B60" s="118">
        <f t="shared" si="49"/>
        <v>1715.4963072365745</v>
      </c>
      <c r="C60" s="118">
        <v>992.73991382000031</v>
      </c>
      <c r="D60" s="118">
        <v>722.75639341657427</v>
      </c>
      <c r="E60" s="119"/>
      <c r="F60" s="118">
        <f t="shared" si="50"/>
        <v>350.15780000000001</v>
      </c>
      <c r="G60" s="118">
        <v>350.15780000000001</v>
      </c>
      <c r="H60" s="118">
        <v>0</v>
      </c>
      <c r="I60" s="118"/>
      <c r="J60" s="118">
        <f t="shared" si="51"/>
        <v>239.17267360546433</v>
      </c>
      <c r="K60" s="118">
        <v>153.61500000000001</v>
      </c>
      <c r="L60" s="118">
        <v>85.557673605464316</v>
      </c>
      <c r="M60" s="118"/>
      <c r="N60" s="118">
        <f t="shared" si="52"/>
        <v>144.40319098781634</v>
      </c>
      <c r="O60" s="118">
        <v>56.813589669999999</v>
      </c>
      <c r="P60" s="118">
        <v>87.589601317816332</v>
      </c>
      <c r="Q60" s="118"/>
      <c r="R60" s="118">
        <f t="shared" si="53"/>
        <v>305.82861932907292</v>
      </c>
      <c r="S60" s="118">
        <v>124.30874747000014</v>
      </c>
      <c r="T60" s="118">
        <v>181.51987185907277</v>
      </c>
      <c r="U60" s="118"/>
      <c r="V60" s="118">
        <f t="shared" si="54"/>
        <v>575.80026771119901</v>
      </c>
      <c r="W60" s="118">
        <v>275.32852144000026</v>
      </c>
      <c r="X60" s="118">
        <v>300.47174627119881</v>
      </c>
      <c r="Y60" s="118"/>
      <c r="Z60" s="118">
        <f t="shared" si="55"/>
        <v>100.13375560302204</v>
      </c>
      <c r="AA60" s="118">
        <v>32.516255239999978</v>
      </c>
      <c r="AB60" s="118">
        <v>67.61750036302206</v>
      </c>
    </row>
    <row r="61" spans="1:28" ht="11.25" customHeight="1" x14ac:dyDescent="0.2">
      <c r="A61" s="77" t="s">
        <v>90</v>
      </c>
      <c r="B61" s="118">
        <f t="shared" si="49"/>
        <v>8.9618378870673183</v>
      </c>
      <c r="C61" s="118">
        <v>5.84718611333333</v>
      </c>
      <c r="D61" s="118">
        <v>3.1146517737339883</v>
      </c>
      <c r="E61" s="119"/>
      <c r="F61" s="118">
        <f t="shared" si="50"/>
        <v>0.14199999999999999</v>
      </c>
      <c r="G61" s="118">
        <v>0.14199999999999999</v>
      </c>
      <c r="H61" s="118">
        <v>0</v>
      </c>
      <c r="I61" s="118"/>
      <c r="J61" s="118">
        <f t="shared" si="51"/>
        <v>0.75169722637212355</v>
      </c>
      <c r="K61" s="118">
        <v>0.51433333333333331</v>
      </c>
      <c r="L61" s="118">
        <v>0.2373638930387903</v>
      </c>
      <c r="M61" s="118"/>
      <c r="N61" s="118">
        <f t="shared" si="52"/>
        <v>1.6058277032862402</v>
      </c>
      <c r="O61" s="118">
        <v>0.88901343999999993</v>
      </c>
      <c r="P61" s="118">
        <v>0.71681426328624032</v>
      </c>
      <c r="Q61" s="118"/>
      <c r="R61" s="118">
        <f t="shared" si="53"/>
        <v>2.6854300426928903</v>
      </c>
      <c r="S61" s="118">
        <v>1.9713123399999999</v>
      </c>
      <c r="T61" s="118">
        <v>0.71411770269289065</v>
      </c>
      <c r="U61" s="118"/>
      <c r="V61" s="118">
        <f t="shared" si="54"/>
        <v>3.3891008673380778</v>
      </c>
      <c r="W61" s="118">
        <v>2.1665269999999972</v>
      </c>
      <c r="X61" s="118">
        <v>1.2225738673380804</v>
      </c>
      <c r="Y61" s="118"/>
      <c r="Z61" s="118">
        <f t="shared" si="55"/>
        <v>0.38778204737798666</v>
      </c>
      <c r="AA61" s="118">
        <v>0.16400000000000001</v>
      </c>
      <c r="AB61" s="118">
        <v>0.22378204737798665</v>
      </c>
    </row>
    <row r="62" spans="1:28" ht="11.25" customHeight="1" x14ac:dyDescent="0.2">
      <c r="A62" s="77" t="s">
        <v>91</v>
      </c>
      <c r="B62" s="118">
        <f t="shared" si="49"/>
        <v>7.4984483596182345</v>
      </c>
      <c r="C62" s="118">
        <v>5.1690799100000007</v>
      </c>
      <c r="D62" s="118">
        <v>2.3293684496182339</v>
      </c>
      <c r="E62" s="119"/>
      <c r="F62" s="118">
        <f t="shared" si="50"/>
        <v>1</v>
      </c>
      <c r="G62" s="118">
        <v>1</v>
      </c>
      <c r="H62" s="118">
        <v>0</v>
      </c>
      <c r="I62" s="118"/>
      <c r="J62" s="118">
        <f t="shared" si="51"/>
        <v>4.2356238815210023</v>
      </c>
      <c r="K62" s="118">
        <v>2.7210000000000001</v>
      </c>
      <c r="L62" s="118">
        <v>1.514623881521002</v>
      </c>
      <c r="M62" s="118"/>
      <c r="N62" s="118">
        <f t="shared" si="52"/>
        <v>1.0484086261344245</v>
      </c>
      <c r="O62" s="118">
        <v>0.66700000000000004</v>
      </c>
      <c r="P62" s="118">
        <v>0.38140862613442461</v>
      </c>
      <c r="Q62" s="118"/>
      <c r="R62" s="118">
        <f t="shared" si="53"/>
        <v>0.55803241001684023</v>
      </c>
      <c r="S62" s="118">
        <v>0.35707991000000006</v>
      </c>
      <c r="T62" s="118">
        <v>0.20095250001684017</v>
      </c>
      <c r="U62" s="118"/>
      <c r="V62" s="118">
        <f t="shared" si="54"/>
        <v>0.65638344194596732</v>
      </c>
      <c r="W62" s="118">
        <v>0.42399999999999999</v>
      </c>
      <c r="X62" s="118">
        <v>0.23238344194596733</v>
      </c>
      <c r="Y62" s="118"/>
      <c r="Z62" s="118">
        <f t="shared" si="55"/>
        <v>0</v>
      </c>
      <c r="AA62" s="118">
        <v>0</v>
      </c>
      <c r="AB62" s="118">
        <v>0</v>
      </c>
    </row>
    <row r="63" spans="1:28" ht="11.25" customHeight="1" x14ac:dyDescent="0.2">
      <c r="A63" s="77" t="s">
        <v>92</v>
      </c>
      <c r="B63" s="118">
        <f t="shared" si="49"/>
        <v>3.3123275372866177</v>
      </c>
      <c r="C63" s="118">
        <v>2.4160286266666686</v>
      </c>
      <c r="D63" s="118">
        <v>0.89629891061994915</v>
      </c>
      <c r="E63" s="119"/>
      <c r="F63" s="118">
        <f t="shared" si="50"/>
        <v>0</v>
      </c>
      <c r="G63" s="118">
        <v>0</v>
      </c>
      <c r="H63" s="118">
        <v>0</v>
      </c>
      <c r="I63" s="118"/>
      <c r="J63" s="118">
        <f t="shared" si="51"/>
        <v>2.1632700895522183</v>
      </c>
      <c r="K63" s="118">
        <v>1.6676666666666669</v>
      </c>
      <c r="L63" s="118">
        <v>0.49560342288555165</v>
      </c>
      <c r="M63" s="118"/>
      <c r="N63" s="118">
        <f t="shared" si="52"/>
        <v>2.6394700555142769E-2</v>
      </c>
      <c r="O63" s="118">
        <v>0.02</v>
      </c>
      <c r="P63" s="118">
        <v>6.3947005551427691E-3</v>
      </c>
      <c r="Q63" s="118"/>
      <c r="R63" s="118">
        <f t="shared" si="53"/>
        <v>6.5867724208704514E-2</v>
      </c>
      <c r="S63" s="118">
        <v>4.5999999999999999E-2</v>
      </c>
      <c r="T63" s="118">
        <v>1.9867724208704512E-2</v>
      </c>
      <c r="U63" s="118"/>
      <c r="V63" s="118">
        <f t="shared" si="54"/>
        <v>0.9109236981653368</v>
      </c>
      <c r="W63" s="118">
        <v>0.6045080000000016</v>
      </c>
      <c r="X63" s="118">
        <v>0.30641569816533526</v>
      </c>
      <c r="Y63" s="118"/>
      <c r="Z63" s="118">
        <f t="shared" si="55"/>
        <v>0.14587132480521503</v>
      </c>
      <c r="AA63" s="118">
        <v>7.785396E-2</v>
      </c>
      <c r="AB63" s="118">
        <v>6.801736480521503E-2</v>
      </c>
    </row>
    <row r="64" spans="1:28" ht="11.25" customHeight="1" x14ac:dyDescent="0.2">
      <c r="A64" s="77" t="s">
        <v>93</v>
      </c>
      <c r="B64" s="118">
        <f t="shared" si="49"/>
        <v>4.9721189140174795</v>
      </c>
      <c r="C64" s="118">
        <v>3.2223549699999854</v>
      </c>
      <c r="D64" s="118">
        <v>1.7497639440174944</v>
      </c>
      <c r="E64" s="119"/>
      <c r="F64" s="118">
        <f t="shared" si="50"/>
        <v>0</v>
      </c>
      <c r="G64" s="118">
        <v>0</v>
      </c>
      <c r="H64" s="118">
        <v>0</v>
      </c>
      <c r="I64" s="118"/>
      <c r="J64" s="118">
        <f t="shared" si="51"/>
        <v>0.19402413443594402</v>
      </c>
      <c r="K64" s="118">
        <v>0.13600000000000001</v>
      </c>
      <c r="L64" s="118">
        <v>5.8024134435944015E-2</v>
      </c>
      <c r="M64" s="118"/>
      <c r="N64" s="118">
        <f t="shared" si="52"/>
        <v>3.6509512039456321E-2</v>
      </c>
      <c r="O64" s="118">
        <v>0.02</v>
      </c>
      <c r="P64" s="118">
        <v>1.6509512039456324E-2</v>
      </c>
      <c r="Q64" s="118"/>
      <c r="R64" s="118">
        <f t="shared" si="53"/>
        <v>0.55815306157463984</v>
      </c>
      <c r="S64" s="118">
        <v>0.35799999999999998</v>
      </c>
      <c r="T64" s="118">
        <v>0.20015306157463986</v>
      </c>
      <c r="U64" s="118"/>
      <c r="V64" s="118">
        <f t="shared" si="54"/>
        <v>3.7655651246611939</v>
      </c>
      <c r="W64" s="118">
        <v>2.4942067999999855</v>
      </c>
      <c r="X64" s="118">
        <v>1.2713583246612081</v>
      </c>
      <c r="Y64" s="118"/>
      <c r="Z64" s="118">
        <f t="shared" si="55"/>
        <v>0.41786708130624622</v>
      </c>
      <c r="AA64" s="118">
        <v>0.21414817</v>
      </c>
      <c r="AB64" s="118">
        <v>0.20371891130624623</v>
      </c>
    </row>
    <row r="65" spans="1:28" ht="11.25" customHeight="1" x14ac:dyDescent="0.2">
      <c r="A65" s="77" t="s">
        <v>94</v>
      </c>
      <c r="B65" s="118">
        <f t="shared" si="49"/>
        <v>6.9538100431819698</v>
      </c>
      <c r="C65" s="118">
        <v>4.7277296666666642</v>
      </c>
      <c r="D65" s="118">
        <v>2.2260803765153057</v>
      </c>
      <c r="E65" s="119"/>
      <c r="F65" s="118">
        <f t="shared" si="50"/>
        <v>1.4999999999999999E-2</v>
      </c>
      <c r="G65" s="118">
        <v>1.4999999999999999E-2</v>
      </c>
      <c r="H65" s="118">
        <v>0</v>
      </c>
      <c r="I65" s="118"/>
      <c r="J65" s="118">
        <f t="shared" si="51"/>
        <v>1.4834808199117195</v>
      </c>
      <c r="K65" s="118">
        <v>1.1686666666666665</v>
      </c>
      <c r="L65" s="118">
        <v>0.31481415324505307</v>
      </c>
      <c r="M65" s="118"/>
      <c r="N65" s="118">
        <f t="shared" si="52"/>
        <v>0.19889817375520247</v>
      </c>
      <c r="O65" s="118">
        <v>0.13300000000000001</v>
      </c>
      <c r="P65" s="118">
        <v>6.589817375520246E-2</v>
      </c>
      <c r="Q65" s="118"/>
      <c r="R65" s="118">
        <f t="shared" si="53"/>
        <v>1.1059112253312542</v>
      </c>
      <c r="S65" s="118">
        <v>0.69699999999999995</v>
      </c>
      <c r="T65" s="118">
        <v>0.40891122533125424</v>
      </c>
      <c r="U65" s="118"/>
      <c r="V65" s="118">
        <f t="shared" si="54"/>
        <v>3.5976950341761973</v>
      </c>
      <c r="W65" s="118">
        <v>2.4345279999999985</v>
      </c>
      <c r="X65" s="118">
        <v>1.1631670341761988</v>
      </c>
      <c r="Y65" s="118"/>
      <c r="Z65" s="118">
        <f t="shared" si="55"/>
        <v>0.55282479000759688</v>
      </c>
      <c r="AA65" s="118">
        <v>0.27953499999999998</v>
      </c>
      <c r="AB65" s="118">
        <v>0.27328979000759696</v>
      </c>
    </row>
    <row r="66" spans="1:28" ht="11.25" customHeight="1" x14ac:dyDescent="0.2">
      <c r="A66" s="65" t="s">
        <v>95</v>
      </c>
      <c r="B66" s="118">
        <f t="shared" si="49"/>
        <v>11.0325524219438</v>
      </c>
      <c r="C66" s="118">
        <v>7.7851058799999997</v>
      </c>
      <c r="D66" s="118">
        <v>3.2474465419438001</v>
      </c>
      <c r="E66" s="119"/>
      <c r="F66" s="118">
        <f t="shared" si="50"/>
        <v>1.8174520000000001</v>
      </c>
      <c r="G66" s="118">
        <v>1.8174520000000001</v>
      </c>
      <c r="H66" s="118">
        <v>0</v>
      </c>
      <c r="I66" s="118"/>
      <c r="J66" s="118">
        <f t="shared" si="51"/>
        <v>6.4998009123343383</v>
      </c>
      <c r="K66" s="118">
        <v>4.6660000000000004</v>
      </c>
      <c r="L66" s="118">
        <v>1.8338009123343384</v>
      </c>
      <c r="M66" s="118"/>
      <c r="N66" s="118">
        <f t="shared" si="52"/>
        <v>1.1821463921044177</v>
      </c>
      <c r="O66" s="118">
        <v>0.73205299000000001</v>
      </c>
      <c r="P66" s="118">
        <v>0.45009340210441784</v>
      </c>
      <c r="Q66" s="118"/>
      <c r="R66" s="118">
        <f t="shared" si="53"/>
        <v>0.72881278421788087</v>
      </c>
      <c r="S66" s="118">
        <v>0.44060089000000002</v>
      </c>
      <c r="T66" s="118">
        <v>0.28821189421788079</v>
      </c>
      <c r="U66" s="118"/>
      <c r="V66" s="118">
        <f t="shared" si="54"/>
        <v>0.80434033328716292</v>
      </c>
      <c r="W66" s="118">
        <v>0.129</v>
      </c>
      <c r="X66" s="118">
        <v>0.67534033328716292</v>
      </c>
      <c r="Y66" s="118"/>
      <c r="Z66" s="118">
        <f t="shared" si="55"/>
        <v>0</v>
      </c>
      <c r="AA66" s="118">
        <v>0</v>
      </c>
      <c r="AB66" s="118">
        <v>0</v>
      </c>
    </row>
    <row r="67" spans="1:28" ht="11.25" customHeight="1" x14ac:dyDescent="0.2">
      <c r="A67" s="65" t="s">
        <v>96</v>
      </c>
      <c r="B67" s="118">
        <f t="shared" si="49"/>
        <v>6.0496856148210605E-2</v>
      </c>
      <c r="C67" s="118">
        <v>3.8573999999999997E-2</v>
      </c>
      <c r="D67" s="118">
        <v>2.1922856148210608E-2</v>
      </c>
      <c r="E67" s="119"/>
      <c r="F67" s="118">
        <f t="shared" si="50"/>
        <v>0</v>
      </c>
      <c r="G67" s="118">
        <v>0</v>
      </c>
      <c r="H67" s="118">
        <v>0</v>
      </c>
      <c r="I67" s="118"/>
      <c r="J67" s="118">
        <f t="shared" si="51"/>
        <v>8.8912688576193513E-3</v>
      </c>
      <c r="K67" s="118">
        <v>7.0000000000000001E-3</v>
      </c>
      <c r="L67" s="118">
        <v>1.8912688576193518E-3</v>
      </c>
      <c r="M67" s="118"/>
      <c r="N67" s="118">
        <f t="shared" si="52"/>
        <v>3.3782324959229781E-2</v>
      </c>
      <c r="O67" s="118">
        <v>0.02</v>
      </c>
      <c r="P67" s="118">
        <v>1.3782324959229783E-2</v>
      </c>
      <c r="Q67" s="118"/>
      <c r="R67" s="118">
        <f t="shared" si="53"/>
        <v>1.6225760139159297E-2</v>
      </c>
      <c r="S67" s="118">
        <v>1.0574E-2</v>
      </c>
      <c r="T67" s="118">
        <v>5.6517601391592974E-3</v>
      </c>
      <c r="U67" s="118"/>
      <c r="V67" s="118">
        <f t="shared" si="54"/>
        <v>1.597502192202178E-3</v>
      </c>
      <c r="W67" s="118">
        <v>1E-3</v>
      </c>
      <c r="X67" s="118">
        <v>5.9750219220217797E-4</v>
      </c>
      <c r="Y67" s="118"/>
      <c r="Z67" s="118">
        <f t="shared" si="55"/>
        <v>0</v>
      </c>
      <c r="AA67" s="118">
        <v>0</v>
      </c>
      <c r="AB67" s="118">
        <v>0</v>
      </c>
    </row>
    <row r="68" spans="1:28" ht="11.25" customHeight="1" x14ac:dyDescent="0.2">
      <c r="A68" s="65"/>
      <c r="B68" s="118"/>
      <c r="C68" s="118"/>
      <c r="D68" s="118"/>
      <c r="E68" s="119"/>
      <c r="F68" s="118"/>
      <c r="G68" s="118"/>
      <c r="H68" s="118"/>
      <c r="I68" s="118"/>
      <c r="J68" s="118"/>
      <c r="K68" s="118"/>
      <c r="L68" s="118"/>
      <c r="M68" s="118"/>
      <c r="N68" s="118"/>
      <c r="O68" s="118"/>
      <c r="P68" s="118"/>
      <c r="Q68" s="118"/>
      <c r="R68" s="118"/>
      <c r="S68" s="118"/>
      <c r="T68" s="118"/>
      <c r="U68" s="118"/>
      <c r="V68" s="118"/>
      <c r="W68" s="118"/>
      <c r="X68" s="118"/>
      <c r="Y68" s="118"/>
      <c r="Z68" s="118"/>
      <c r="AA68" s="118"/>
      <c r="AB68" s="118"/>
    </row>
    <row r="69" spans="1:28" s="35" customFormat="1" ht="11.25" customHeight="1" x14ac:dyDescent="0.2">
      <c r="A69" s="67" t="s">
        <v>98</v>
      </c>
      <c r="B69" s="116">
        <f>SUM(C69:D69)</f>
        <v>20.172080120032309</v>
      </c>
      <c r="C69" s="116">
        <f>SUM(C70:C74)</f>
        <v>17.32737508333334</v>
      </c>
      <c r="D69" s="116">
        <f>SUM(D70:D74)</f>
        <v>2.8447050366989672</v>
      </c>
      <c r="E69" s="120"/>
      <c r="F69" s="116">
        <f>SUM(G69:H69)</f>
        <v>11.675000000000001</v>
      </c>
      <c r="G69" s="116">
        <f>SUM(G70:G74)</f>
        <v>11.675000000000001</v>
      </c>
      <c r="H69" s="116">
        <f>SUM(H70:H74)</f>
        <v>0</v>
      </c>
      <c r="I69" s="116"/>
      <c r="J69" s="116">
        <f>SUM(K69:L69)</f>
        <v>1.4827291255257973</v>
      </c>
      <c r="K69" s="116">
        <f>SUM(K70:K74)</f>
        <v>1.0563333333333333</v>
      </c>
      <c r="L69" s="116">
        <f>SUM(L70:L74)</f>
        <v>0.42639579219246382</v>
      </c>
      <c r="M69" s="116"/>
      <c r="N69" s="116">
        <f>SUM(O69:P69)</f>
        <v>1.1858549631794499</v>
      </c>
      <c r="O69" s="116">
        <f>SUM(O70:O74)</f>
        <v>0.71</v>
      </c>
      <c r="P69" s="116">
        <f>SUM(P70:P74)</f>
        <v>0.47585496317944986</v>
      </c>
      <c r="Q69" s="116"/>
      <c r="R69" s="116">
        <f>SUM(S69:T69)</f>
        <v>2.3012014139462984</v>
      </c>
      <c r="S69" s="116">
        <f>SUM(S70:S74)</f>
        <v>1.5243161000000038</v>
      </c>
      <c r="T69" s="116">
        <f>SUM(T70:T74)</f>
        <v>0.77688531394629456</v>
      </c>
      <c r="U69" s="116"/>
      <c r="V69" s="116">
        <f>SUM(W69:X69)</f>
        <v>2.6798198272436569</v>
      </c>
      <c r="W69" s="116">
        <f>SUM(W70:W74)</f>
        <v>1.870782220000003</v>
      </c>
      <c r="X69" s="116">
        <f>SUM(X70:X74)</f>
        <v>0.80903760724365359</v>
      </c>
      <c r="Y69" s="116"/>
      <c r="Z69" s="116">
        <f>SUM(AA69:AB69)</f>
        <v>0.8474747901371058</v>
      </c>
      <c r="AA69" s="116">
        <f>SUM(AA70:AA74)</f>
        <v>0.49094343000000074</v>
      </c>
      <c r="AB69" s="116">
        <f>SUM(AB70:AB74)</f>
        <v>0.35653136013710507</v>
      </c>
    </row>
    <row r="70" spans="1:28" ht="11.25" customHeight="1" x14ac:dyDescent="0.2">
      <c r="A70" s="77" t="s">
        <v>99</v>
      </c>
      <c r="B70" s="118">
        <f t="shared" ref="B70:B74" si="56">SUM(C70:D70)</f>
        <v>8.2700490102779689</v>
      </c>
      <c r="C70" s="118">
        <v>7.8324971500000009</v>
      </c>
      <c r="D70" s="118">
        <v>0.43755186027796744</v>
      </c>
      <c r="E70" s="119"/>
      <c r="F70" s="118">
        <f t="shared" ref="F70:F74" si="57">SUM(G70:H70)</f>
        <v>7.02</v>
      </c>
      <c r="G70" s="118">
        <v>7.02</v>
      </c>
      <c r="H70" s="118">
        <v>0</v>
      </c>
      <c r="I70" s="118"/>
      <c r="J70" s="118">
        <f t="shared" ref="J70:J74" si="58">SUM(K70:L70)</f>
        <v>0</v>
      </c>
      <c r="K70" s="118">
        <v>0</v>
      </c>
      <c r="L70" s="118">
        <v>0</v>
      </c>
      <c r="M70" s="118"/>
      <c r="N70" s="118">
        <f t="shared" ref="N70:N74" si="59">SUM(O70:P70)</f>
        <v>0.34686651389148082</v>
      </c>
      <c r="O70" s="118">
        <v>0.216</v>
      </c>
      <c r="P70" s="118">
        <v>0.13086651389148085</v>
      </c>
      <c r="Q70" s="118"/>
      <c r="R70" s="118">
        <f t="shared" ref="R70:R74" si="60">SUM(S70:T70)</f>
        <v>0.20128273625721005</v>
      </c>
      <c r="S70" s="118">
        <v>0.129</v>
      </c>
      <c r="T70" s="118">
        <v>7.2282736257210045E-2</v>
      </c>
      <c r="U70" s="118"/>
      <c r="V70" s="118">
        <f t="shared" ref="V70:V74" si="61">SUM(W70:X70)</f>
        <v>0.52686397039046406</v>
      </c>
      <c r="W70" s="118">
        <v>0.36939800000000106</v>
      </c>
      <c r="X70" s="118">
        <v>0.15746597039046303</v>
      </c>
      <c r="Y70" s="118"/>
      <c r="Z70" s="118">
        <f t="shared" ref="Z70:Z74" si="62">SUM(AA70:AB70)</f>
        <v>0.17503578973881351</v>
      </c>
      <c r="AA70" s="118">
        <v>9.8099149999999996E-2</v>
      </c>
      <c r="AB70" s="118">
        <v>7.6936639738813498E-2</v>
      </c>
    </row>
    <row r="71" spans="1:28" ht="11.25" customHeight="1" x14ac:dyDescent="0.2">
      <c r="A71" s="77" t="s">
        <v>100</v>
      </c>
      <c r="B71" s="118">
        <f t="shared" si="56"/>
        <v>0.79589929146862182</v>
      </c>
      <c r="C71" s="118">
        <v>0.53699066666666728</v>
      </c>
      <c r="D71" s="118">
        <v>0.25890862480195459</v>
      </c>
      <c r="E71" s="119"/>
      <c r="F71" s="118">
        <f t="shared" si="57"/>
        <v>0</v>
      </c>
      <c r="G71" s="118">
        <v>0</v>
      </c>
      <c r="H71" s="118">
        <v>0</v>
      </c>
      <c r="I71" s="118"/>
      <c r="J71" s="118">
        <f t="shared" si="58"/>
        <v>0.71687923088902628</v>
      </c>
      <c r="K71" s="118">
        <v>0.48366666666666669</v>
      </c>
      <c r="L71" s="118">
        <v>0.23321256422235961</v>
      </c>
      <c r="M71" s="118"/>
      <c r="N71" s="118">
        <f t="shared" si="59"/>
        <v>0</v>
      </c>
      <c r="O71" s="118">
        <v>0</v>
      </c>
      <c r="P71" s="118">
        <v>0</v>
      </c>
      <c r="Q71" s="118"/>
      <c r="R71" s="118">
        <f t="shared" si="60"/>
        <v>2.1930225117973174E-2</v>
      </c>
      <c r="S71" s="118">
        <v>1.4E-2</v>
      </c>
      <c r="T71" s="118">
        <v>7.9302251179731737E-3</v>
      </c>
      <c r="U71" s="118"/>
      <c r="V71" s="118">
        <f t="shared" si="61"/>
        <v>5.7089835461622329E-2</v>
      </c>
      <c r="W71" s="118">
        <v>3.9324000000000525E-2</v>
      </c>
      <c r="X71" s="118">
        <v>1.77658354616218E-2</v>
      </c>
      <c r="Y71" s="118"/>
      <c r="Z71" s="118">
        <f t="shared" si="62"/>
        <v>0</v>
      </c>
      <c r="AA71" s="118">
        <v>0</v>
      </c>
      <c r="AB71" s="118">
        <v>0</v>
      </c>
    </row>
    <row r="72" spans="1:28" ht="11.25" customHeight="1" x14ac:dyDescent="0.2">
      <c r="A72" s="77" t="s">
        <v>101</v>
      </c>
      <c r="B72" s="118">
        <f t="shared" si="56"/>
        <v>10.873125967989235</v>
      </c>
      <c r="C72" s="118">
        <v>8.796916266666674</v>
      </c>
      <c r="D72" s="118">
        <v>2.0762097013225609</v>
      </c>
      <c r="E72" s="119"/>
      <c r="F72" s="118">
        <f t="shared" si="57"/>
        <v>4.6500000000000004</v>
      </c>
      <c r="G72" s="118">
        <v>4.6500000000000004</v>
      </c>
      <c r="H72" s="118">
        <v>0</v>
      </c>
      <c r="I72" s="118"/>
      <c r="J72" s="118">
        <f t="shared" si="58"/>
        <v>0.76027381331057697</v>
      </c>
      <c r="K72" s="118">
        <v>0.56866666666666665</v>
      </c>
      <c r="L72" s="118">
        <v>0.19160714664391032</v>
      </c>
      <c r="M72" s="118"/>
      <c r="N72" s="118">
        <f t="shared" si="59"/>
        <v>0.83898844928796901</v>
      </c>
      <c r="O72" s="118">
        <v>0.49399999999999999</v>
      </c>
      <c r="P72" s="118">
        <v>0.34498844928796901</v>
      </c>
      <c r="Q72" s="118"/>
      <c r="R72" s="118">
        <f t="shared" si="60"/>
        <v>1.9827089676535374</v>
      </c>
      <c r="S72" s="118">
        <v>1.3139241000000039</v>
      </c>
      <c r="T72" s="118">
        <v>0.66878486765353362</v>
      </c>
      <c r="U72" s="118"/>
      <c r="V72" s="118">
        <f t="shared" si="61"/>
        <v>1.984465675704874</v>
      </c>
      <c r="W72" s="118">
        <v>1.3864812200000014</v>
      </c>
      <c r="X72" s="118">
        <v>0.59798445570487258</v>
      </c>
      <c r="Y72" s="118"/>
      <c r="Z72" s="118">
        <f t="shared" si="62"/>
        <v>0.65668906203227562</v>
      </c>
      <c r="AA72" s="118">
        <v>0.3838442800000007</v>
      </c>
      <c r="AB72" s="118">
        <v>0.27284478203227486</v>
      </c>
    </row>
    <row r="73" spans="1:28" ht="11.25" customHeight="1" x14ac:dyDescent="0.2">
      <c r="A73" s="77" t="s">
        <v>102</v>
      </c>
      <c r="B73" s="118">
        <f t="shared" si="56"/>
        <v>7.5907217738524935E-2</v>
      </c>
      <c r="C73" s="118">
        <v>5.0879000000000001E-2</v>
      </c>
      <c r="D73" s="118">
        <v>2.5028217738524931E-2</v>
      </c>
      <c r="E73" s="119"/>
      <c r="F73" s="118">
        <f t="shared" si="57"/>
        <v>0</v>
      </c>
      <c r="G73" s="118">
        <v>0</v>
      </c>
      <c r="H73" s="118">
        <v>0</v>
      </c>
      <c r="I73" s="118"/>
      <c r="J73" s="118">
        <f t="shared" si="58"/>
        <v>0</v>
      </c>
      <c r="K73" s="118">
        <v>0</v>
      </c>
      <c r="L73" s="118">
        <v>0</v>
      </c>
      <c r="M73" s="118"/>
      <c r="N73" s="118">
        <f t="shared" si="59"/>
        <v>0</v>
      </c>
      <c r="O73" s="118">
        <v>0</v>
      </c>
      <c r="P73" s="118">
        <v>0</v>
      </c>
      <c r="Q73" s="118"/>
      <c r="R73" s="118">
        <f t="shared" si="60"/>
        <v>0</v>
      </c>
      <c r="S73" s="118">
        <v>0</v>
      </c>
      <c r="T73" s="118">
        <v>0</v>
      </c>
      <c r="U73" s="118"/>
      <c r="V73" s="118">
        <f t="shared" si="61"/>
        <v>6.7447171525816113E-2</v>
      </c>
      <c r="W73" s="118">
        <v>4.5878999999999996E-2</v>
      </c>
      <c r="X73" s="118">
        <v>2.156817152581611E-2</v>
      </c>
      <c r="Y73" s="118"/>
      <c r="Z73" s="118">
        <f t="shared" si="62"/>
        <v>8.4600462127088216E-3</v>
      </c>
      <c r="AA73" s="118">
        <v>5.0000000000000001E-3</v>
      </c>
      <c r="AB73" s="118">
        <v>3.4600462127088211E-3</v>
      </c>
    </row>
    <row r="74" spans="1:28" ht="11.25" customHeight="1" x14ac:dyDescent="0.2">
      <c r="A74" s="77" t="s">
        <v>103</v>
      </c>
      <c r="B74" s="118">
        <f t="shared" si="56"/>
        <v>0.15709863255795958</v>
      </c>
      <c r="C74" s="118">
        <v>0.110092</v>
      </c>
      <c r="D74" s="118">
        <v>4.7006632557959602E-2</v>
      </c>
      <c r="E74" s="119"/>
      <c r="F74" s="118">
        <f t="shared" si="57"/>
        <v>5.0000000000000001E-3</v>
      </c>
      <c r="G74" s="118">
        <v>5.0000000000000001E-3</v>
      </c>
      <c r="H74" s="118">
        <v>0</v>
      </c>
      <c r="I74" s="118"/>
      <c r="J74" s="118">
        <f t="shared" si="58"/>
        <v>5.5760813261939305E-3</v>
      </c>
      <c r="K74" s="118">
        <v>4.0000000000000001E-3</v>
      </c>
      <c r="L74" s="118">
        <v>1.5760813261939302E-3</v>
      </c>
      <c r="M74" s="118"/>
      <c r="N74" s="118">
        <f t="shared" si="59"/>
        <v>0</v>
      </c>
      <c r="O74" s="118">
        <v>0</v>
      </c>
      <c r="P74" s="118">
        <v>0</v>
      </c>
      <c r="Q74" s="118"/>
      <c r="R74" s="118">
        <f t="shared" si="60"/>
        <v>9.5279484917577748E-2</v>
      </c>
      <c r="S74" s="118">
        <v>6.7391999999999994E-2</v>
      </c>
      <c r="T74" s="118">
        <v>2.788748491757775E-2</v>
      </c>
      <c r="U74" s="118"/>
      <c r="V74" s="118">
        <f t="shared" si="61"/>
        <v>4.3953174160880029E-2</v>
      </c>
      <c r="W74" s="118">
        <v>2.9700000000000001E-2</v>
      </c>
      <c r="X74" s="118">
        <v>1.4253174160880027E-2</v>
      </c>
      <c r="Y74" s="118"/>
      <c r="Z74" s="118">
        <f t="shared" si="62"/>
        <v>7.2898921533078864E-3</v>
      </c>
      <c r="AA74" s="118">
        <v>4.0000000000000001E-3</v>
      </c>
      <c r="AB74" s="118">
        <v>3.2898921533078859E-3</v>
      </c>
    </row>
    <row r="75" spans="1:28" ht="11.25" customHeight="1" x14ac:dyDescent="0.2">
      <c r="A75" s="77"/>
      <c r="B75" s="118"/>
      <c r="C75" s="118"/>
      <c r="D75" s="118"/>
      <c r="E75" s="119"/>
      <c r="F75" s="118"/>
      <c r="G75" s="118"/>
      <c r="H75" s="118"/>
      <c r="I75" s="118"/>
      <c r="J75" s="118"/>
      <c r="K75" s="118"/>
      <c r="L75" s="118"/>
      <c r="M75" s="118"/>
      <c r="N75" s="118"/>
      <c r="O75" s="118"/>
      <c r="P75" s="118"/>
      <c r="Q75" s="118"/>
      <c r="R75" s="118"/>
      <c r="S75" s="118"/>
      <c r="T75" s="118"/>
      <c r="U75" s="118"/>
      <c r="V75" s="118"/>
      <c r="W75" s="118"/>
      <c r="X75" s="118"/>
      <c r="Y75" s="118"/>
      <c r="Z75" s="118"/>
      <c r="AA75" s="118"/>
      <c r="AB75" s="118"/>
    </row>
    <row r="76" spans="1:28" s="35" customFormat="1" ht="11.25" customHeight="1" x14ac:dyDescent="0.2">
      <c r="A76" s="67" t="s">
        <v>104</v>
      </c>
      <c r="B76" s="116">
        <f>SUM(C76:D76)</f>
        <v>0.39793481829151867</v>
      </c>
      <c r="C76" s="116">
        <f>SUM(C77:C79)</f>
        <v>0.27221264666666656</v>
      </c>
      <c r="D76" s="116">
        <f>SUM(D77:D79)</f>
        <v>0.12572217162485208</v>
      </c>
      <c r="E76" s="120"/>
      <c r="F76" s="116">
        <f>SUM(G76:H76)</f>
        <v>0</v>
      </c>
      <c r="G76" s="116">
        <f>SUM(G77:G79)</f>
        <v>0</v>
      </c>
      <c r="H76" s="116">
        <f>SUM(H77:H79)</f>
        <v>0</v>
      </c>
      <c r="I76" s="116"/>
      <c r="J76" s="116">
        <f>SUM(K76:L76)</f>
        <v>0.19314143677036438</v>
      </c>
      <c r="K76" s="116">
        <f>SUM(K77:K79)</f>
        <v>0.13466666666666666</v>
      </c>
      <c r="L76" s="116">
        <f>SUM(L77:L79)</f>
        <v>5.8474770103697712E-2</v>
      </c>
      <c r="M76" s="116"/>
      <c r="N76" s="116">
        <f>SUM(O76:P76)</f>
        <v>0</v>
      </c>
      <c r="O76" s="116">
        <f>SUM(O77:O79)</f>
        <v>0</v>
      </c>
      <c r="P76" s="116">
        <f>SUM(P77:P79)</f>
        <v>0</v>
      </c>
      <c r="Q76" s="116"/>
      <c r="R76" s="116">
        <f>SUM(S76:T76)</f>
        <v>3.8747627798314871E-3</v>
      </c>
      <c r="S76" s="116">
        <f>SUM(S77:S79)</f>
        <v>2.5000000000000001E-3</v>
      </c>
      <c r="T76" s="116">
        <f>SUM(T77:T79)</f>
        <v>1.3747627798314868E-3</v>
      </c>
      <c r="U76" s="116"/>
      <c r="V76" s="116">
        <f>SUM(W76:X76)</f>
        <v>0.16291069646366255</v>
      </c>
      <c r="W76" s="116">
        <f>SUM(W77:W79)</f>
        <v>0.11504597999999987</v>
      </c>
      <c r="X76" s="116">
        <f>SUM(X77:X79)</f>
        <v>4.7864716463662672E-2</v>
      </c>
      <c r="Y76" s="116"/>
      <c r="Z76" s="116">
        <f>SUM(AA76:AB76)</f>
        <v>3.8007922277660186E-2</v>
      </c>
      <c r="AA76" s="116">
        <f>SUM(AA77:AA79)</f>
        <v>0.02</v>
      </c>
      <c r="AB76" s="116">
        <f>SUM(AB77:AB79)</f>
        <v>1.8007922277660189E-2</v>
      </c>
    </row>
    <row r="77" spans="1:28" ht="11.25" customHeight="1" x14ac:dyDescent="0.2">
      <c r="A77" s="77" t="s">
        <v>105</v>
      </c>
      <c r="B77" s="118">
        <f t="shared" ref="B77:B79" si="63">SUM(C77:D77)</f>
        <v>0.26842370556022632</v>
      </c>
      <c r="C77" s="118">
        <v>0.17899999999999999</v>
      </c>
      <c r="D77" s="118">
        <v>8.9423705560226344E-2</v>
      </c>
      <c r="E77" s="119"/>
      <c r="F77" s="118">
        <f t="shared" ref="F77:F79" si="64">SUM(G77:H77)</f>
        <v>0</v>
      </c>
      <c r="G77" s="118">
        <v>0</v>
      </c>
      <c r="H77" s="118">
        <v>0</v>
      </c>
      <c r="I77" s="118"/>
      <c r="J77" s="118">
        <f t="shared" ref="J77:J79" si="65">SUM(K77:L77)</f>
        <v>0.17541444868638467</v>
      </c>
      <c r="K77" s="118">
        <v>0.11899999999999999</v>
      </c>
      <c r="L77" s="118">
        <v>5.641444868638467E-2</v>
      </c>
      <c r="M77" s="118"/>
      <c r="N77" s="118">
        <f t="shared" ref="N77:N79" si="66">SUM(O77:P77)</f>
        <v>0</v>
      </c>
      <c r="O77" s="118">
        <v>0</v>
      </c>
      <c r="P77" s="118">
        <v>0</v>
      </c>
      <c r="Q77" s="118"/>
      <c r="R77" s="118">
        <f t="shared" ref="R77:R79" si="67">SUM(S77:T77)</f>
        <v>0</v>
      </c>
      <c r="S77" s="118">
        <v>0</v>
      </c>
      <c r="T77" s="118">
        <v>0</v>
      </c>
      <c r="U77" s="118"/>
      <c r="V77" s="118">
        <f t="shared" ref="V77:V79" si="68">SUM(W77:X77)</f>
        <v>6.1822601992907636E-2</v>
      </c>
      <c r="W77" s="118">
        <v>4.3999999999999997E-2</v>
      </c>
      <c r="X77" s="118">
        <v>1.7822601992907638E-2</v>
      </c>
      <c r="Y77" s="118"/>
      <c r="Z77" s="118">
        <f t="shared" ref="Z77:Z79" si="69">SUM(AA77:AB77)</f>
        <v>3.1186654880934021E-2</v>
      </c>
      <c r="AA77" s="118">
        <v>1.6E-2</v>
      </c>
      <c r="AB77" s="118">
        <v>1.5186654880934023E-2</v>
      </c>
    </row>
    <row r="78" spans="1:28" ht="11.25" customHeight="1" x14ac:dyDescent="0.2">
      <c r="A78" s="77" t="s">
        <v>106</v>
      </c>
      <c r="B78" s="118">
        <f t="shared" si="63"/>
        <v>1.7726988083979711E-2</v>
      </c>
      <c r="C78" s="118">
        <v>1.5666666666666669E-2</v>
      </c>
      <c r="D78" s="118">
        <v>2.060321417313043E-3</v>
      </c>
      <c r="E78" s="119"/>
      <c r="F78" s="118">
        <f t="shared" si="64"/>
        <v>0</v>
      </c>
      <c r="G78" s="118">
        <v>0</v>
      </c>
      <c r="H78" s="118">
        <v>0</v>
      </c>
      <c r="I78" s="118"/>
      <c r="J78" s="118">
        <f t="shared" si="65"/>
        <v>1.7726988083979711E-2</v>
      </c>
      <c r="K78" s="118">
        <v>1.5666666666666669E-2</v>
      </c>
      <c r="L78" s="118">
        <v>2.060321417313043E-3</v>
      </c>
      <c r="M78" s="118"/>
      <c r="N78" s="118">
        <f t="shared" si="66"/>
        <v>0</v>
      </c>
      <c r="O78" s="118">
        <v>0</v>
      </c>
      <c r="P78" s="118">
        <v>0</v>
      </c>
      <c r="Q78" s="118"/>
      <c r="R78" s="118">
        <f t="shared" si="67"/>
        <v>0</v>
      </c>
      <c r="S78" s="118">
        <v>0</v>
      </c>
      <c r="T78" s="118">
        <v>0</v>
      </c>
      <c r="U78" s="118"/>
      <c r="V78" s="118">
        <f t="shared" si="68"/>
        <v>0</v>
      </c>
      <c r="W78" s="118">
        <v>0</v>
      </c>
      <c r="X78" s="118">
        <v>0</v>
      </c>
      <c r="Y78" s="118"/>
      <c r="Z78" s="118">
        <f t="shared" si="69"/>
        <v>0</v>
      </c>
      <c r="AA78" s="118">
        <v>0</v>
      </c>
      <c r="AB78" s="118">
        <v>0</v>
      </c>
    </row>
    <row r="79" spans="1:28" ht="11.25" customHeight="1" x14ac:dyDescent="0.2">
      <c r="A79" s="77" t="s">
        <v>107</v>
      </c>
      <c r="B79" s="118">
        <f t="shared" si="63"/>
        <v>0.11178412464731256</v>
      </c>
      <c r="C79" s="118">
        <v>7.7545979999999876E-2</v>
      </c>
      <c r="D79" s="118">
        <v>3.4238144647312688E-2</v>
      </c>
      <c r="E79" s="119"/>
      <c r="F79" s="118">
        <f t="shared" si="64"/>
        <v>0</v>
      </c>
      <c r="G79" s="118">
        <v>0</v>
      </c>
      <c r="H79" s="118">
        <v>0</v>
      </c>
      <c r="I79" s="118"/>
      <c r="J79" s="118">
        <f t="shared" si="65"/>
        <v>0</v>
      </c>
      <c r="K79" s="118">
        <v>0</v>
      </c>
      <c r="L79" s="118">
        <v>0</v>
      </c>
      <c r="M79" s="118"/>
      <c r="N79" s="118">
        <f t="shared" si="66"/>
        <v>0</v>
      </c>
      <c r="O79" s="118">
        <v>0</v>
      </c>
      <c r="P79" s="118">
        <v>0</v>
      </c>
      <c r="Q79" s="118"/>
      <c r="R79" s="118">
        <f t="shared" si="67"/>
        <v>3.8747627798314871E-3</v>
      </c>
      <c r="S79" s="118">
        <v>2.5000000000000001E-3</v>
      </c>
      <c r="T79" s="118">
        <v>1.3747627798314868E-3</v>
      </c>
      <c r="U79" s="118"/>
      <c r="V79" s="118">
        <f t="shared" si="68"/>
        <v>0.1010880944707549</v>
      </c>
      <c r="W79" s="118">
        <v>7.104597999999987E-2</v>
      </c>
      <c r="X79" s="118">
        <v>3.0042114470755034E-2</v>
      </c>
      <c r="Y79" s="118"/>
      <c r="Z79" s="118">
        <f t="shared" si="69"/>
        <v>6.8212673967261665E-3</v>
      </c>
      <c r="AA79" s="118">
        <v>4.0000000000000001E-3</v>
      </c>
      <c r="AB79" s="118">
        <v>2.8212673967261664E-3</v>
      </c>
    </row>
    <row r="80" spans="1:28" x14ac:dyDescent="0.2">
      <c r="A80" s="48"/>
      <c r="B80" s="46"/>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5" x14ac:dyDescent="0.2">
      <c r="A81" s="49" t="s">
        <v>34</v>
      </c>
      <c r="B81" s="49"/>
      <c r="C81" s="39"/>
      <c r="D81" s="39"/>
      <c r="E81" s="39"/>
    </row>
    <row r="82" spans="1:5" x14ac:dyDescent="0.2">
      <c r="A82" s="50"/>
      <c r="C82" s="39"/>
      <c r="D82" s="39"/>
      <c r="E82" s="39"/>
    </row>
    <row r="83" spans="1:5" x14ac:dyDescent="0.2">
      <c r="A83" s="51"/>
      <c r="B83" s="36"/>
    </row>
    <row r="84" spans="1:5" x14ac:dyDescent="0.2">
      <c r="A84" s="36"/>
      <c r="B84" s="36"/>
    </row>
    <row r="85" spans="1:5" x14ac:dyDescent="0.2">
      <c r="A85" s="36"/>
      <c r="B85" s="36"/>
    </row>
    <row r="86" spans="1:5" x14ac:dyDescent="0.2">
      <c r="A86" s="36"/>
      <c r="B86" s="36"/>
    </row>
    <row r="87" spans="1:5" x14ac:dyDescent="0.2">
      <c r="C87" s="39"/>
      <c r="D87" s="39"/>
      <c r="E87" s="39"/>
    </row>
    <row r="88" spans="1:5" x14ac:dyDescent="0.2">
      <c r="C88" s="39"/>
      <c r="D88" s="39"/>
      <c r="E88" s="39"/>
    </row>
    <row r="89" spans="1:5" x14ac:dyDescent="0.2">
      <c r="C89" s="39"/>
      <c r="D89" s="39"/>
      <c r="E89" s="39"/>
    </row>
    <row r="90" spans="1:5" x14ac:dyDescent="0.2">
      <c r="C90" s="39"/>
      <c r="D90" s="39"/>
      <c r="E90" s="39"/>
    </row>
    <row r="91" spans="1:5" x14ac:dyDescent="0.2">
      <c r="C91" s="39"/>
      <c r="D91" s="39"/>
      <c r="E91" s="39"/>
    </row>
    <row r="92" spans="1:5" x14ac:dyDescent="0.2">
      <c r="C92" s="39"/>
      <c r="D92" s="39"/>
      <c r="E92" s="39"/>
    </row>
  </sheetData>
  <mergeCells count="6">
    <mergeCell ref="Z3:AB3"/>
    <mergeCell ref="F3:H3"/>
    <mergeCell ref="J3:L3"/>
    <mergeCell ref="N3:P3"/>
    <mergeCell ref="R3:T3"/>
    <mergeCell ref="V3:X3"/>
  </mergeCells>
  <conditionalFormatting sqref="B6">
    <cfRule type="cellIs" dxfId="11" priority="1" stopIfTrue="1" operator="equal">
      <formula>"   "</formula>
    </cfRule>
    <cfRule type="cellIs" dxfId="10" priority="2" stopIfTrue="1" operator="equal">
      <formula>"    "</formula>
    </cfRule>
  </conditionalFormatting>
  <pageMargins left="0.70866141732283472" right="0.70866141732283472" top="0.74803149606299213" bottom="0.74803149606299213" header="0.31496062992125984" footer="0.31496062992125984"/>
  <pageSetup paperSize="8"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B92"/>
  <sheetViews>
    <sheetView showZeros="0" zoomScaleNormal="100" zoomScaleSheetLayoutView="80" workbookViewId="0">
      <pane xSplit="1" ySplit="6" topLeftCell="B7" activePane="bottomRight" state="frozen"/>
      <selection pane="topRight"/>
      <selection pane="bottomLeft"/>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108</v>
      </c>
      <c r="B1" s="36"/>
    </row>
    <row r="2" spans="1:28" ht="11.25" customHeight="1" x14ac:dyDescent="0.2">
      <c r="A2" s="35" t="s">
        <v>109</v>
      </c>
      <c r="B2" s="36"/>
      <c r="G2" s="82">
        <v>1</v>
      </c>
      <c r="H2" s="82">
        <v>1</v>
      </c>
      <c r="I2" s="83"/>
      <c r="J2" s="82"/>
      <c r="K2" s="82">
        <v>2</v>
      </c>
      <c r="L2" s="82">
        <v>2</v>
      </c>
      <c r="M2" s="83"/>
      <c r="N2" s="82"/>
      <c r="O2" s="82">
        <v>3</v>
      </c>
      <c r="P2" s="82">
        <v>3</v>
      </c>
      <c r="Q2" s="83"/>
      <c r="R2" s="82"/>
      <c r="S2" s="82">
        <v>4</v>
      </c>
      <c r="T2" s="82">
        <v>4</v>
      </c>
      <c r="U2" s="83"/>
      <c r="V2" s="82"/>
      <c r="W2" s="82">
        <v>5</v>
      </c>
      <c r="X2" s="82">
        <v>5</v>
      </c>
      <c r="Y2" s="83"/>
      <c r="Z2" s="82"/>
      <c r="AA2" s="84" t="s">
        <v>97</v>
      </c>
      <c r="AB2" s="84" t="s">
        <v>97</v>
      </c>
    </row>
    <row r="3" spans="1:28" ht="11.25" customHeight="1" x14ac:dyDescent="0.2">
      <c r="A3" s="49"/>
      <c r="B3" s="76" t="s">
        <v>24</v>
      </c>
      <c r="C3" s="40"/>
      <c r="D3" s="40"/>
      <c r="E3" s="38"/>
      <c r="F3" s="125" t="s">
        <v>36</v>
      </c>
      <c r="G3" s="125"/>
      <c r="H3" s="125"/>
      <c r="I3" s="41"/>
      <c r="J3" s="125" t="s">
        <v>55</v>
      </c>
      <c r="K3" s="125"/>
      <c r="L3" s="125"/>
      <c r="M3" s="41"/>
      <c r="N3" s="125" t="s">
        <v>56</v>
      </c>
      <c r="O3" s="125"/>
      <c r="P3" s="125"/>
      <c r="Q3" s="41"/>
      <c r="R3" s="125" t="s">
        <v>57</v>
      </c>
      <c r="S3" s="125"/>
      <c r="T3" s="125"/>
      <c r="U3" s="41"/>
      <c r="V3" s="125" t="s">
        <v>58</v>
      </c>
      <c r="W3" s="125"/>
      <c r="X3" s="125"/>
      <c r="Y3" s="41"/>
      <c r="Z3" s="125" t="s">
        <v>59</v>
      </c>
      <c r="AA3" s="125"/>
      <c r="AB3" s="125"/>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1" t="s">
        <v>35</v>
      </c>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44"/>
      <c r="D7" s="39"/>
      <c r="E7" s="39"/>
    </row>
    <row r="8" spans="1:28" s="35" customFormat="1" ht="11.25" customHeight="1" x14ac:dyDescent="0.2">
      <c r="A8" s="52" t="s">
        <v>54</v>
      </c>
      <c r="B8" s="116">
        <f>SUM(C8:D8)</f>
        <v>2570.1454569824746</v>
      </c>
      <c r="C8" s="116">
        <f>SUM(C10,C26,C30,C37,C43,C48,C57,C69,C76)</f>
        <v>1283.08434003</v>
      </c>
      <c r="D8" s="116">
        <f>SUM(D10,D26,D30,D37,D43,D48,D57,D69,D76)</f>
        <v>1287.0611169524745</v>
      </c>
      <c r="E8" s="117"/>
      <c r="F8" s="116">
        <f>SUM(G8:H8)</f>
        <v>379.95779999999996</v>
      </c>
      <c r="G8" s="116">
        <f>SUM(G10,G26,G30,G37,G43,G48,G57,G69,G76)</f>
        <v>366.00479999999999</v>
      </c>
      <c r="H8" s="116">
        <f>SUM(H10,H26,H30,H37,H43,H48,H57,H69,H76)</f>
        <v>13.952999999999999</v>
      </c>
      <c r="I8" s="116"/>
      <c r="J8" s="116">
        <f>SUM(K8:L8)</f>
        <v>341.10233983022999</v>
      </c>
      <c r="K8" s="116">
        <f>SUM(K10,K26,K30,K37,K43,K48,K57,K69,K76)</f>
        <v>165.755</v>
      </c>
      <c r="L8" s="116">
        <f>SUM(L10,L26,L30,L37,L43,L48,L57,L69,L76)</f>
        <v>175.34733983022997</v>
      </c>
      <c r="M8" s="116"/>
      <c r="N8" s="116">
        <f>SUM(O8:P8)</f>
        <v>205.33132853253184</v>
      </c>
      <c r="O8" s="116">
        <f>SUM(O10,O26,O30,O37,O43,O48,O57,O69,O76)</f>
        <v>66.349030499999998</v>
      </c>
      <c r="P8" s="116">
        <f>SUM(P10,P26,P30,P37,P43,P48,P57,P69,P76)</f>
        <v>138.98229803253184</v>
      </c>
      <c r="Q8" s="116"/>
      <c r="R8" s="116">
        <f>SUM(S8:T8)</f>
        <v>523.33108899616047</v>
      </c>
      <c r="S8" s="116">
        <f>SUM(S10,S26,S30,S37,S43,S48,S57,S69,S76)</f>
        <v>200.12216152999937</v>
      </c>
      <c r="T8" s="116">
        <f>SUM(T10,T26,T30,T37,T43,T48,T57,T69,T76)</f>
        <v>323.20892746616113</v>
      </c>
      <c r="U8" s="116"/>
      <c r="V8" s="116">
        <f>SUM(W8:X8)</f>
        <v>924.25283731795435</v>
      </c>
      <c r="W8" s="116">
        <f>SUM(W10,W26,W30,W37,W43,W48,W57,W69,W76)</f>
        <v>422.01388000000009</v>
      </c>
      <c r="X8" s="116">
        <f>SUM(X10,X26,X30,X37,X43,X48,X57,X69,X76)</f>
        <v>502.23895731795426</v>
      </c>
      <c r="Y8" s="116"/>
      <c r="Z8" s="116">
        <f>SUM(AA8:AB8)</f>
        <v>196.17006230559761</v>
      </c>
      <c r="AA8" s="116">
        <f>SUM(AA10,AA26,AA30,AA37,AA43,AA48,AA57,AA69,AA76)</f>
        <v>62.839468000000245</v>
      </c>
      <c r="AB8" s="116">
        <f>SUM(AB10,AB26,AB30,AB37,AB43,AB48,AB57,AB69,AB76)</f>
        <v>133.33059430559737</v>
      </c>
    </row>
    <row r="9" spans="1:28" ht="11.25" customHeight="1" x14ac:dyDescent="0.2">
      <c r="A9" s="45"/>
      <c r="B9" s="118"/>
      <c r="C9" s="118"/>
      <c r="D9" s="118"/>
      <c r="E9" s="119"/>
      <c r="F9" s="118"/>
      <c r="G9" s="118"/>
      <c r="H9" s="118"/>
      <c r="I9" s="118"/>
      <c r="J9" s="118"/>
      <c r="K9" s="118"/>
      <c r="L9" s="118"/>
      <c r="M9" s="118"/>
      <c r="N9" s="118"/>
      <c r="O9" s="118"/>
      <c r="P9" s="118"/>
      <c r="Q9" s="118"/>
      <c r="R9" s="118"/>
      <c r="S9" s="118"/>
      <c r="T9" s="118"/>
      <c r="U9" s="118"/>
      <c r="V9" s="118"/>
      <c r="W9" s="118"/>
      <c r="X9" s="118"/>
      <c r="Y9" s="118"/>
      <c r="Z9" s="118"/>
      <c r="AA9" s="118"/>
      <c r="AB9" s="118"/>
    </row>
    <row r="10" spans="1:28" s="35" customFormat="1" ht="11.25" customHeight="1" x14ac:dyDescent="0.2">
      <c r="A10" s="67" t="s">
        <v>53</v>
      </c>
      <c r="B10" s="116">
        <f>SUM(C10:D10)</f>
        <v>30.499157149404304</v>
      </c>
      <c r="C10" s="116">
        <f>SUM(C11:C24)</f>
        <v>18.54957512</v>
      </c>
      <c r="D10" s="116">
        <f>SUM(D11:D24)</f>
        <v>11.949582029404306</v>
      </c>
      <c r="E10" s="120"/>
      <c r="F10" s="116">
        <f>SUM(G10:H10)</f>
        <v>0</v>
      </c>
      <c r="G10" s="116">
        <f>SUM(G11:G24)</f>
        <v>0</v>
      </c>
      <c r="H10" s="116">
        <f>SUM(H11:H24)</f>
        <v>0</v>
      </c>
      <c r="I10" s="116"/>
      <c r="J10" s="116">
        <f>SUM(K10:L10)</f>
        <v>1.9375442461642378</v>
      </c>
      <c r="K10" s="116">
        <f>SUM(K11:K24)</f>
        <v>0.46200000000000002</v>
      </c>
      <c r="L10" s="116">
        <f>SUM(L11:L24)</f>
        <v>1.4755442461642378</v>
      </c>
      <c r="M10" s="116"/>
      <c r="N10" s="116">
        <f>SUM(O10:P10)</f>
        <v>7.7606832860173984</v>
      </c>
      <c r="O10" s="116">
        <f>SUM(O11:O24)</f>
        <v>4.4960209999999998</v>
      </c>
      <c r="P10" s="116">
        <f>SUM(P11:P24)</f>
        <v>3.2646622860173982</v>
      </c>
      <c r="Q10" s="116"/>
      <c r="R10" s="116">
        <f>SUM(S10:T10)</f>
        <v>13.544548318637478</v>
      </c>
      <c r="S10" s="116">
        <f>SUM(S11:S24)</f>
        <v>8.794338119999999</v>
      </c>
      <c r="T10" s="116">
        <f>SUM(T11:T24)</f>
        <v>4.7502101986374798</v>
      </c>
      <c r="U10" s="116"/>
      <c r="V10" s="116">
        <f>SUM(W10:X10)</f>
        <v>5.8557010743719271</v>
      </c>
      <c r="W10" s="116">
        <f>SUM(W11:W24)</f>
        <v>3.8152160000000004</v>
      </c>
      <c r="X10" s="116">
        <f>SUM(X11:X24)</f>
        <v>2.0404850743719272</v>
      </c>
      <c r="Y10" s="116"/>
      <c r="Z10" s="116">
        <f>SUM(AA10:AB10)</f>
        <v>1.400680224213263</v>
      </c>
      <c r="AA10" s="116">
        <f>SUM(AA11:AA24)</f>
        <v>0.98199999999999998</v>
      </c>
      <c r="AB10" s="116">
        <f>SUM(AB11:AB24)</f>
        <v>0.41868022421326301</v>
      </c>
    </row>
    <row r="11" spans="1:28" ht="11.25" customHeight="1" x14ac:dyDescent="0.2">
      <c r="A11" s="77" t="s">
        <v>39</v>
      </c>
      <c r="B11" s="118">
        <f>SUM(C11:D11)</f>
        <v>3.9675923705238033E-4</v>
      </c>
      <c r="C11" s="118">
        <v>3.3812000000000002E-4</v>
      </c>
      <c r="D11" s="118">
        <v>5.8639237052380321E-5</v>
      </c>
      <c r="E11" s="119"/>
      <c r="F11" s="118">
        <f>SUM(G11:H11)</f>
        <v>0</v>
      </c>
      <c r="G11" s="118">
        <v>0</v>
      </c>
      <c r="H11" s="118">
        <v>0</v>
      </c>
      <c r="I11" s="118"/>
      <c r="J11" s="118">
        <f t="shared" ref="J11:J24" si="0">SUM(K11:L11)</f>
        <v>0</v>
      </c>
      <c r="K11" s="118">
        <v>0</v>
      </c>
      <c r="L11" s="118">
        <v>0</v>
      </c>
      <c r="M11" s="118"/>
      <c r="N11" s="118">
        <f t="shared" ref="N11:N24" si="1">SUM(O11:P11)</f>
        <v>0</v>
      </c>
      <c r="O11" s="118">
        <v>0</v>
      </c>
      <c r="P11" s="118">
        <v>0</v>
      </c>
      <c r="Q11" s="118"/>
      <c r="R11" s="118">
        <f t="shared" ref="R11:R24" si="2">SUM(S11:T11)</f>
        <v>3.9675923705238033E-4</v>
      </c>
      <c r="S11" s="118">
        <v>3.3812000000000002E-4</v>
      </c>
      <c r="T11" s="118">
        <v>5.8639237052380321E-5</v>
      </c>
      <c r="U11" s="118"/>
      <c r="V11" s="118">
        <f t="shared" ref="V11:V24" si="3">SUM(W11:X11)</f>
        <v>0</v>
      </c>
      <c r="W11" s="118">
        <v>0</v>
      </c>
      <c r="X11" s="118">
        <v>0</v>
      </c>
      <c r="Y11" s="118"/>
      <c r="Z11" s="118">
        <f t="shared" ref="Z11:Z24" si="4">SUM(AA11:AB11)</f>
        <v>0</v>
      </c>
      <c r="AA11" s="118">
        <v>0</v>
      </c>
      <c r="AB11" s="118">
        <v>0</v>
      </c>
    </row>
    <row r="12" spans="1:28" ht="11.25" customHeight="1" x14ac:dyDescent="0.2">
      <c r="A12" s="77" t="s">
        <v>40</v>
      </c>
      <c r="B12" s="118">
        <f t="shared" ref="B12:B24" si="5">SUM(C12:D12)</f>
        <v>-7.3819090155025459E-4</v>
      </c>
      <c r="C12" s="118">
        <v>-5.0000000000000001E-4</v>
      </c>
      <c r="D12" s="118">
        <v>-2.3819090155025458E-4</v>
      </c>
      <c r="E12" s="119"/>
      <c r="F12" s="118">
        <f t="shared" ref="F12:F24" si="6">SUM(G12:H12)</f>
        <v>0</v>
      </c>
      <c r="G12" s="118">
        <v>0</v>
      </c>
      <c r="H12" s="118">
        <v>0</v>
      </c>
      <c r="I12" s="118"/>
      <c r="J12" s="118">
        <f t="shared" si="0"/>
        <v>0</v>
      </c>
      <c r="K12" s="118">
        <v>0</v>
      </c>
      <c r="L12" s="118">
        <v>0</v>
      </c>
      <c r="M12" s="118"/>
      <c r="N12" s="118">
        <f t="shared" si="1"/>
        <v>0</v>
      </c>
      <c r="O12" s="118">
        <v>0</v>
      </c>
      <c r="P12" s="118">
        <v>0</v>
      </c>
      <c r="Q12" s="118"/>
      <c r="R12" s="118">
        <f t="shared" si="2"/>
        <v>0</v>
      </c>
      <c r="S12" s="118">
        <v>0</v>
      </c>
      <c r="T12" s="118">
        <v>0</v>
      </c>
      <c r="U12" s="118"/>
      <c r="V12" s="118">
        <f t="shared" si="3"/>
        <v>-7.3819090155025459E-4</v>
      </c>
      <c r="W12" s="118">
        <v>-5.0000000000000001E-4</v>
      </c>
      <c r="X12" s="118">
        <v>-2.3819090155025458E-4</v>
      </c>
      <c r="Y12" s="118"/>
      <c r="Z12" s="118">
        <f t="shared" si="4"/>
        <v>0</v>
      </c>
      <c r="AA12" s="118">
        <v>0</v>
      </c>
      <c r="AB12" s="118">
        <v>0</v>
      </c>
    </row>
    <row r="13" spans="1:28" ht="11.25" customHeight="1" x14ac:dyDescent="0.2">
      <c r="A13" s="77" t="s">
        <v>41</v>
      </c>
      <c r="B13" s="118">
        <f t="shared" si="5"/>
        <v>1.5560174893048128E-3</v>
      </c>
      <c r="C13" s="118">
        <v>1E-3</v>
      </c>
      <c r="D13" s="118">
        <v>5.5601748930481283E-4</v>
      </c>
      <c r="E13" s="119"/>
      <c r="F13" s="118">
        <f t="shared" si="6"/>
        <v>0</v>
      </c>
      <c r="G13" s="118">
        <v>0</v>
      </c>
      <c r="H13" s="118">
        <v>0</v>
      </c>
      <c r="I13" s="118"/>
      <c r="J13" s="118">
        <f t="shared" si="0"/>
        <v>0</v>
      </c>
      <c r="K13" s="118">
        <v>0</v>
      </c>
      <c r="L13" s="118">
        <v>0</v>
      </c>
      <c r="M13" s="118"/>
      <c r="N13" s="118">
        <f t="shared" si="1"/>
        <v>0</v>
      </c>
      <c r="O13" s="118">
        <v>0</v>
      </c>
      <c r="P13" s="118">
        <v>0</v>
      </c>
      <c r="Q13" s="118"/>
      <c r="R13" s="118">
        <f t="shared" si="2"/>
        <v>0</v>
      </c>
      <c r="S13" s="118">
        <v>0</v>
      </c>
      <c r="T13" s="118">
        <v>0</v>
      </c>
      <c r="U13" s="118"/>
      <c r="V13" s="118">
        <f t="shared" si="3"/>
        <v>1.5560174893048128E-3</v>
      </c>
      <c r="W13" s="118">
        <v>1E-3</v>
      </c>
      <c r="X13" s="118">
        <v>5.5601748930481283E-4</v>
      </c>
      <c r="Y13" s="118"/>
      <c r="Z13" s="118">
        <f t="shared" si="4"/>
        <v>0</v>
      </c>
      <c r="AA13" s="118">
        <v>0</v>
      </c>
      <c r="AB13" s="118">
        <v>0</v>
      </c>
    </row>
    <row r="14" spans="1:28" ht="11.25" customHeight="1" x14ac:dyDescent="0.2">
      <c r="A14" s="77" t="s">
        <v>42</v>
      </c>
      <c r="B14" s="118">
        <f t="shared" si="5"/>
        <v>0.46935568813513623</v>
      </c>
      <c r="C14" s="118">
        <v>0.23200000000000001</v>
      </c>
      <c r="D14" s="118">
        <v>0.23735568813513622</v>
      </c>
      <c r="E14" s="119"/>
      <c r="F14" s="118">
        <f t="shared" si="6"/>
        <v>0</v>
      </c>
      <c r="G14" s="118">
        <v>0</v>
      </c>
      <c r="H14" s="118">
        <v>0</v>
      </c>
      <c r="I14" s="118"/>
      <c r="J14" s="118">
        <f t="shared" si="0"/>
        <v>-1.5630244240899564E-3</v>
      </c>
      <c r="K14" s="118">
        <v>-1E-3</v>
      </c>
      <c r="L14" s="118">
        <v>-5.6302442408995637E-4</v>
      </c>
      <c r="M14" s="118"/>
      <c r="N14" s="118">
        <f t="shared" si="1"/>
        <v>0</v>
      </c>
      <c r="O14" s="118">
        <v>0</v>
      </c>
      <c r="P14" s="118">
        <v>0</v>
      </c>
      <c r="Q14" s="118"/>
      <c r="R14" s="118">
        <f t="shared" si="2"/>
        <v>1.1847129622920009E-2</v>
      </c>
      <c r="S14" s="118">
        <v>8.0000000000000002E-3</v>
      </c>
      <c r="T14" s="118">
        <v>3.847129622920008E-3</v>
      </c>
      <c r="U14" s="118"/>
      <c r="V14" s="118">
        <f t="shared" si="3"/>
        <v>0.33237404457519326</v>
      </c>
      <c r="W14" s="118">
        <v>0.184</v>
      </c>
      <c r="X14" s="118">
        <v>0.14837404457519324</v>
      </c>
      <c r="Y14" s="118"/>
      <c r="Z14" s="118">
        <f t="shared" si="4"/>
        <v>0.12669753836111292</v>
      </c>
      <c r="AA14" s="118">
        <v>4.1000000000000002E-2</v>
      </c>
      <c r="AB14" s="118">
        <v>8.5697538361112921E-2</v>
      </c>
    </row>
    <row r="15" spans="1:28" ht="11.25" customHeight="1" x14ac:dyDescent="0.2">
      <c r="A15" s="77" t="s">
        <v>43</v>
      </c>
      <c r="B15" s="118">
        <f t="shared" si="5"/>
        <v>0</v>
      </c>
      <c r="C15" s="118">
        <v>0</v>
      </c>
      <c r="D15" s="118">
        <v>0</v>
      </c>
      <c r="E15" s="119"/>
      <c r="F15" s="118">
        <f t="shared" si="6"/>
        <v>0</v>
      </c>
      <c r="G15" s="118">
        <v>0</v>
      </c>
      <c r="H15" s="118">
        <v>0</v>
      </c>
      <c r="I15" s="118"/>
      <c r="J15" s="118">
        <f t="shared" si="0"/>
        <v>0</v>
      </c>
      <c r="K15" s="118">
        <v>0</v>
      </c>
      <c r="L15" s="118">
        <v>0</v>
      </c>
      <c r="M15" s="118"/>
      <c r="N15" s="118">
        <f t="shared" si="1"/>
        <v>0</v>
      </c>
      <c r="O15" s="118">
        <v>0</v>
      </c>
      <c r="P15" s="118">
        <v>0</v>
      </c>
      <c r="Q15" s="118"/>
      <c r="R15" s="118">
        <f t="shared" si="2"/>
        <v>0</v>
      </c>
      <c r="S15" s="118">
        <v>0</v>
      </c>
      <c r="T15" s="118">
        <v>0</v>
      </c>
      <c r="U15" s="118"/>
      <c r="V15" s="118">
        <f t="shared" si="3"/>
        <v>0</v>
      </c>
      <c r="W15" s="118">
        <v>0</v>
      </c>
      <c r="X15" s="118">
        <v>0</v>
      </c>
      <c r="Y15" s="118"/>
      <c r="Z15" s="118">
        <f t="shared" si="4"/>
        <v>0</v>
      </c>
      <c r="AA15" s="118">
        <v>0</v>
      </c>
      <c r="AB15" s="118">
        <v>0</v>
      </c>
    </row>
    <row r="16" spans="1:28" ht="11.25" customHeight="1" x14ac:dyDescent="0.2">
      <c r="A16" s="77" t="s">
        <v>44</v>
      </c>
      <c r="B16" s="118">
        <f t="shared" si="5"/>
        <v>0</v>
      </c>
      <c r="C16" s="118">
        <v>0</v>
      </c>
      <c r="D16" s="118">
        <v>0</v>
      </c>
      <c r="E16" s="119"/>
      <c r="F16" s="118">
        <f t="shared" si="6"/>
        <v>0</v>
      </c>
      <c r="G16" s="118">
        <v>0</v>
      </c>
      <c r="H16" s="118">
        <v>0</v>
      </c>
      <c r="I16" s="118"/>
      <c r="J16" s="118">
        <f t="shared" si="0"/>
        <v>0</v>
      </c>
      <c r="K16" s="118">
        <v>0</v>
      </c>
      <c r="L16" s="118">
        <v>0</v>
      </c>
      <c r="M16" s="118"/>
      <c r="N16" s="118">
        <f t="shared" si="1"/>
        <v>0</v>
      </c>
      <c r="O16" s="118">
        <v>0</v>
      </c>
      <c r="P16" s="118">
        <v>0</v>
      </c>
      <c r="Q16" s="118"/>
      <c r="R16" s="118">
        <f t="shared" si="2"/>
        <v>0</v>
      </c>
      <c r="S16" s="118">
        <v>0</v>
      </c>
      <c r="T16" s="118">
        <v>0</v>
      </c>
      <c r="U16" s="118"/>
      <c r="V16" s="118">
        <f t="shared" si="3"/>
        <v>0</v>
      </c>
      <c r="W16" s="118">
        <v>0</v>
      </c>
      <c r="X16" s="118">
        <v>0</v>
      </c>
      <c r="Y16" s="118"/>
      <c r="Z16" s="118">
        <f t="shared" si="4"/>
        <v>0</v>
      </c>
      <c r="AA16" s="118">
        <v>0</v>
      </c>
      <c r="AB16" s="118">
        <v>0</v>
      </c>
    </row>
    <row r="17" spans="1:28" ht="11.25" customHeight="1" x14ac:dyDescent="0.2">
      <c r="A17" s="77" t="s">
        <v>45</v>
      </c>
      <c r="B17" s="118">
        <f t="shared" si="5"/>
        <v>0.59794993018432141</v>
      </c>
      <c r="C17" s="118">
        <v>0.39300000000000002</v>
      </c>
      <c r="D17" s="118">
        <v>0.20494993018432145</v>
      </c>
      <c r="E17" s="119"/>
      <c r="F17" s="118">
        <f t="shared" si="6"/>
        <v>0</v>
      </c>
      <c r="G17" s="118">
        <v>0</v>
      </c>
      <c r="H17" s="118">
        <v>0</v>
      </c>
      <c r="I17" s="118"/>
      <c r="J17" s="118">
        <f t="shared" si="0"/>
        <v>0</v>
      </c>
      <c r="K17" s="118">
        <v>0</v>
      </c>
      <c r="L17" s="118">
        <v>0</v>
      </c>
      <c r="M17" s="118"/>
      <c r="N17" s="118">
        <f t="shared" si="1"/>
        <v>0</v>
      </c>
      <c r="O17" s="118">
        <v>0</v>
      </c>
      <c r="P17" s="118">
        <v>0</v>
      </c>
      <c r="Q17" s="118"/>
      <c r="R17" s="118">
        <f t="shared" si="2"/>
        <v>0.59794993018432141</v>
      </c>
      <c r="S17" s="118">
        <v>0.39300000000000002</v>
      </c>
      <c r="T17" s="118">
        <v>0.20494993018432145</v>
      </c>
      <c r="U17" s="118"/>
      <c r="V17" s="118">
        <f t="shared" si="3"/>
        <v>0</v>
      </c>
      <c r="W17" s="118">
        <v>0</v>
      </c>
      <c r="X17" s="118">
        <v>0</v>
      </c>
      <c r="Y17" s="118"/>
      <c r="Z17" s="118">
        <f t="shared" si="4"/>
        <v>0</v>
      </c>
      <c r="AA17" s="118">
        <v>0</v>
      </c>
      <c r="AB17" s="118">
        <v>0</v>
      </c>
    </row>
    <row r="18" spans="1:28" ht="11.25" customHeight="1" x14ac:dyDescent="0.2">
      <c r="A18" s="77" t="s">
        <v>46</v>
      </c>
      <c r="B18" s="118">
        <f t="shared" si="5"/>
        <v>1.6678687574016133</v>
      </c>
      <c r="C18" s="118">
        <v>1.222</v>
      </c>
      <c r="D18" s="118">
        <v>0.44586875740161325</v>
      </c>
      <c r="E18" s="119"/>
      <c r="F18" s="118">
        <f t="shared" si="6"/>
        <v>0</v>
      </c>
      <c r="G18" s="118">
        <v>0</v>
      </c>
      <c r="H18" s="118">
        <v>0</v>
      </c>
      <c r="I18" s="118"/>
      <c r="J18" s="118">
        <f t="shared" si="0"/>
        <v>0</v>
      </c>
      <c r="K18" s="118">
        <v>0</v>
      </c>
      <c r="L18" s="118">
        <v>0</v>
      </c>
      <c r="M18" s="118"/>
      <c r="N18" s="118">
        <f t="shared" si="1"/>
        <v>0</v>
      </c>
      <c r="O18" s="118">
        <v>0</v>
      </c>
      <c r="P18" s="118">
        <v>0</v>
      </c>
      <c r="Q18" s="118"/>
      <c r="R18" s="118">
        <f t="shared" si="2"/>
        <v>0.58480188319632798</v>
      </c>
      <c r="S18" s="118">
        <v>0.40200000000000002</v>
      </c>
      <c r="T18" s="118">
        <v>0.1828018831963279</v>
      </c>
      <c r="U18" s="118"/>
      <c r="V18" s="118">
        <f t="shared" si="3"/>
        <v>0.48093348490309701</v>
      </c>
      <c r="W18" s="118">
        <v>0.28999999999999998</v>
      </c>
      <c r="X18" s="118">
        <v>0.19093348490309703</v>
      </c>
      <c r="Y18" s="118"/>
      <c r="Z18" s="118">
        <f t="shared" si="4"/>
        <v>0.60213338930218829</v>
      </c>
      <c r="AA18" s="118">
        <v>0.53</v>
      </c>
      <c r="AB18" s="118">
        <v>7.2133389302188308E-2</v>
      </c>
    </row>
    <row r="19" spans="1:28" ht="11.25" customHeight="1" x14ac:dyDescent="0.2">
      <c r="A19" s="77" t="s">
        <v>47</v>
      </c>
      <c r="B19" s="118">
        <f t="shared" si="5"/>
        <v>0.38601342397175187</v>
      </c>
      <c r="C19" s="118">
        <v>0.27400000000000002</v>
      </c>
      <c r="D19" s="118">
        <v>0.11201342397175187</v>
      </c>
      <c r="E19" s="119"/>
      <c r="F19" s="118">
        <f t="shared" si="6"/>
        <v>0</v>
      </c>
      <c r="G19" s="118">
        <v>0</v>
      </c>
      <c r="H19" s="118">
        <v>0</v>
      </c>
      <c r="I19" s="118"/>
      <c r="J19" s="118">
        <f t="shared" si="0"/>
        <v>0</v>
      </c>
      <c r="K19" s="118">
        <v>0</v>
      </c>
      <c r="L19" s="118">
        <v>0</v>
      </c>
      <c r="M19" s="118"/>
      <c r="N19" s="118">
        <f t="shared" si="1"/>
        <v>0</v>
      </c>
      <c r="O19" s="118">
        <v>0</v>
      </c>
      <c r="P19" s="118">
        <v>0</v>
      </c>
      <c r="Q19" s="118"/>
      <c r="R19" s="118">
        <f t="shared" si="2"/>
        <v>0</v>
      </c>
      <c r="S19" s="118">
        <v>0</v>
      </c>
      <c r="T19" s="118">
        <v>0</v>
      </c>
      <c r="U19" s="118"/>
      <c r="V19" s="118">
        <f t="shared" si="3"/>
        <v>0.26196189804843911</v>
      </c>
      <c r="W19" s="118">
        <v>0.18</v>
      </c>
      <c r="X19" s="118">
        <v>8.1961898048439119E-2</v>
      </c>
      <c r="Y19" s="118"/>
      <c r="Z19" s="118">
        <f t="shared" si="4"/>
        <v>0.12405152592331276</v>
      </c>
      <c r="AA19" s="118">
        <v>9.4E-2</v>
      </c>
      <c r="AB19" s="118">
        <v>3.0051525923312748E-2</v>
      </c>
    </row>
    <row r="20" spans="1:28" ht="11.25" customHeight="1" x14ac:dyDescent="0.2">
      <c r="A20" s="77" t="s">
        <v>48</v>
      </c>
      <c r="B20" s="118">
        <f t="shared" si="5"/>
        <v>24.283795597875155</v>
      </c>
      <c r="C20" s="118">
        <v>15.227021000000001</v>
      </c>
      <c r="D20" s="118">
        <v>9.0567745978751546</v>
      </c>
      <c r="E20" s="119"/>
      <c r="F20" s="118">
        <f t="shared" si="6"/>
        <v>0</v>
      </c>
      <c r="G20" s="118">
        <v>0</v>
      </c>
      <c r="H20" s="118">
        <v>0</v>
      </c>
      <c r="I20" s="118"/>
      <c r="J20" s="118">
        <f t="shared" si="0"/>
        <v>0</v>
      </c>
      <c r="K20" s="118">
        <v>0</v>
      </c>
      <c r="L20" s="118">
        <v>0</v>
      </c>
      <c r="M20" s="118"/>
      <c r="N20" s="118">
        <f t="shared" si="1"/>
        <v>7.7606832860173984</v>
      </c>
      <c r="O20" s="118">
        <v>4.4960209999999998</v>
      </c>
      <c r="P20" s="118">
        <v>3.2646622860173982</v>
      </c>
      <c r="Q20" s="118"/>
      <c r="R20" s="118">
        <f t="shared" si="2"/>
        <v>12.349552616396858</v>
      </c>
      <c r="S20" s="118">
        <v>7.9909999999999997</v>
      </c>
      <c r="T20" s="118">
        <v>4.3585526163968584</v>
      </c>
      <c r="U20" s="118"/>
      <c r="V20" s="118">
        <f t="shared" si="3"/>
        <v>3.7378692517959173</v>
      </c>
      <c r="W20" s="118">
        <v>2.508</v>
      </c>
      <c r="X20" s="118">
        <v>1.2298692517959173</v>
      </c>
      <c r="Y20" s="118"/>
      <c r="Z20" s="118">
        <f t="shared" si="4"/>
        <v>0.43569044366498166</v>
      </c>
      <c r="AA20" s="118">
        <v>0.23200000000000001</v>
      </c>
      <c r="AB20" s="118">
        <v>0.20369044366498162</v>
      </c>
    </row>
    <row r="21" spans="1:28" ht="11.25" customHeight="1" x14ac:dyDescent="0.2">
      <c r="A21" s="77" t="s">
        <v>49</v>
      </c>
      <c r="B21" s="118">
        <f t="shared" si="5"/>
        <v>3.0929591660115219</v>
      </c>
      <c r="C21" s="118">
        <v>1.2007160000000003</v>
      </c>
      <c r="D21" s="118">
        <v>1.8922431660115215</v>
      </c>
      <c r="E21" s="119"/>
      <c r="F21" s="118">
        <f t="shared" si="6"/>
        <v>0</v>
      </c>
      <c r="G21" s="118">
        <v>0</v>
      </c>
      <c r="H21" s="118">
        <v>0</v>
      </c>
      <c r="I21" s="118"/>
      <c r="J21" s="118">
        <f t="shared" si="0"/>
        <v>1.9391072705883279</v>
      </c>
      <c r="K21" s="118">
        <v>0.46300000000000002</v>
      </c>
      <c r="L21" s="118">
        <v>1.4761072705883278</v>
      </c>
      <c r="M21" s="118"/>
      <c r="N21" s="118">
        <f t="shared" si="1"/>
        <v>0</v>
      </c>
      <c r="O21" s="118">
        <v>0</v>
      </c>
      <c r="P21" s="118">
        <v>0</v>
      </c>
      <c r="Q21" s="118"/>
      <c r="R21" s="118">
        <f t="shared" si="2"/>
        <v>0</v>
      </c>
      <c r="S21" s="118">
        <v>0</v>
      </c>
      <c r="T21" s="118">
        <v>0</v>
      </c>
      <c r="U21" s="118"/>
      <c r="V21" s="118">
        <f t="shared" si="3"/>
        <v>1.0417445684615265</v>
      </c>
      <c r="W21" s="118">
        <v>0.6527160000000003</v>
      </c>
      <c r="X21" s="118">
        <v>0.38902856846152617</v>
      </c>
      <c r="Y21" s="118"/>
      <c r="Z21" s="118">
        <f t="shared" si="4"/>
        <v>0.11210732696166739</v>
      </c>
      <c r="AA21" s="118">
        <v>8.5000000000000006E-2</v>
      </c>
      <c r="AB21" s="118">
        <v>2.7107326961667389E-2</v>
      </c>
    </row>
    <row r="22" spans="1:28" ht="11.25" customHeight="1" x14ac:dyDescent="0.2">
      <c r="A22" s="66" t="s">
        <v>50</v>
      </c>
      <c r="B22" s="118">
        <f t="shared" si="5"/>
        <v>0</v>
      </c>
      <c r="C22" s="118">
        <v>0</v>
      </c>
      <c r="D22" s="118">
        <v>0</v>
      </c>
      <c r="E22" s="119"/>
      <c r="F22" s="118">
        <f t="shared" si="6"/>
        <v>0</v>
      </c>
      <c r="G22" s="118">
        <v>0</v>
      </c>
      <c r="H22" s="118">
        <v>0</v>
      </c>
      <c r="I22" s="118"/>
      <c r="J22" s="118">
        <f t="shared" si="0"/>
        <v>0</v>
      </c>
      <c r="K22" s="118">
        <v>0</v>
      </c>
      <c r="L22" s="118">
        <v>0</v>
      </c>
      <c r="M22" s="118"/>
      <c r="N22" s="118">
        <f t="shared" si="1"/>
        <v>0</v>
      </c>
      <c r="O22" s="118">
        <v>0</v>
      </c>
      <c r="P22" s="118">
        <v>0</v>
      </c>
      <c r="Q22" s="118"/>
      <c r="R22" s="118">
        <f t="shared" si="2"/>
        <v>0</v>
      </c>
      <c r="S22" s="118">
        <v>0</v>
      </c>
      <c r="T22" s="118">
        <v>0</v>
      </c>
      <c r="U22" s="118"/>
      <c r="V22" s="118">
        <f t="shared" si="3"/>
        <v>0</v>
      </c>
      <c r="W22" s="118">
        <v>0</v>
      </c>
      <c r="X22" s="118">
        <v>0</v>
      </c>
      <c r="Y22" s="118"/>
      <c r="Z22" s="118">
        <f t="shared" si="4"/>
        <v>0</v>
      </c>
      <c r="AA22" s="118">
        <v>0</v>
      </c>
      <c r="AB22" s="118">
        <v>0</v>
      </c>
    </row>
    <row r="23" spans="1:28" ht="11.25" customHeight="1" x14ac:dyDescent="0.2">
      <c r="A23" s="66" t="s">
        <v>51</v>
      </c>
      <c r="B23" s="118">
        <f t="shared" si="5"/>
        <v>0</v>
      </c>
      <c r="C23" s="118">
        <v>0</v>
      </c>
      <c r="D23" s="118">
        <v>0</v>
      </c>
      <c r="E23" s="119"/>
      <c r="F23" s="118">
        <f t="shared" si="6"/>
        <v>0</v>
      </c>
      <c r="G23" s="118">
        <v>0</v>
      </c>
      <c r="H23" s="118">
        <v>0</v>
      </c>
      <c r="I23" s="118"/>
      <c r="J23" s="118">
        <f t="shared" si="0"/>
        <v>0</v>
      </c>
      <c r="K23" s="118">
        <v>0</v>
      </c>
      <c r="L23" s="118">
        <v>0</v>
      </c>
      <c r="M23" s="118"/>
      <c r="N23" s="118">
        <f t="shared" si="1"/>
        <v>0</v>
      </c>
      <c r="O23" s="118">
        <v>0</v>
      </c>
      <c r="P23" s="118">
        <v>0</v>
      </c>
      <c r="Q23" s="118"/>
      <c r="R23" s="118">
        <f t="shared" si="2"/>
        <v>0</v>
      </c>
      <c r="S23" s="118">
        <v>0</v>
      </c>
      <c r="T23" s="118">
        <v>0</v>
      </c>
      <c r="U23" s="118"/>
      <c r="V23" s="118">
        <f t="shared" si="3"/>
        <v>0</v>
      </c>
      <c r="W23" s="118">
        <v>0</v>
      </c>
      <c r="X23" s="118">
        <v>0</v>
      </c>
      <c r="Y23" s="118"/>
      <c r="Z23" s="118">
        <f t="shared" si="4"/>
        <v>0</v>
      </c>
      <c r="AA23" s="118">
        <v>0</v>
      </c>
      <c r="AB23" s="118">
        <v>0</v>
      </c>
    </row>
    <row r="24" spans="1:28" ht="11.25" customHeight="1" x14ac:dyDescent="0.2">
      <c r="A24" s="66" t="s">
        <v>52</v>
      </c>
      <c r="B24" s="118">
        <f t="shared" si="5"/>
        <v>0</v>
      </c>
      <c r="C24" s="118">
        <v>0</v>
      </c>
      <c r="D24" s="118">
        <v>0</v>
      </c>
      <c r="E24" s="119"/>
      <c r="F24" s="118">
        <f t="shared" si="6"/>
        <v>0</v>
      </c>
      <c r="G24" s="118">
        <v>0</v>
      </c>
      <c r="H24" s="118">
        <v>0</v>
      </c>
      <c r="I24" s="118"/>
      <c r="J24" s="118">
        <f t="shared" si="0"/>
        <v>0</v>
      </c>
      <c r="K24" s="118">
        <v>0</v>
      </c>
      <c r="L24" s="118">
        <v>0</v>
      </c>
      <c r="M24" s="118"/>
      <c r="N24" s="118">
        <f t="shared" si="1"/>
        <v>0</v>
      </c>
      <c r="O24" s="118">
        <v>0</v>
      </c>
      <c r="P24" s="118">
        <v>0</v>
      </c>
      <c r="Q24" s="118"/>
      <c r="R24" s="118">
        <f t="shared" si="2"/>
        <v>0</v>
      </c>
      <c r="S24" s="118">
        <v>0</v>
      </c>
      <c r="T24" s="118">
        <v>0</v>
      </c>
      <c r="U24" s="118"/>
      <c r="V24" s="118">
        <f t="shared" si="3"/>
        <v>0</v>
      </c>
      <c r="W24" s="118">
        <v>0</v>
      </c>
      <c r="X24" s="118">
        <v>0</v>
      </c>
      <c r="Y24" s="118"/>
      <c r="Z24" s="118">
        <f t="shared" si="4"/>
        <v>0</v>
      </c>
      <c r="AA24" s="118">
        <v>0</v>
      </c>
      <c r="AB24" s="118">
        <v>0</v>
      </c>
    </row>
    <row r="25" spans="1:28" ht="12" customHeight="1" x14ac:dyDescent="0.2">
      <c r="A25" s="66"/>
      <c r="B25" s="118"/>
      <c r="C25" s="118"/>
      <c r="D25" s="118"/>
      <c r="E25" s="119"/>
      <c r="F25" s="118"/>
      <c r="G25" s="118"/>
      <c r="H25" s="118"/>
      <c r="I25" s="118"/>
      <c r="J25" s="118"/>
      <c r="K25" s="118"/>
      <c r="L25" s="118"/>
      <c r="M25" s="118"/>
      <c r="N25" s="118"/>
      <c r="O25" s="118"/>
      <c r="P25" s="118"/>
      <c r="Q25" s="118"/>
      <c r="R25" s="118"/>
      <c r="S25" s="118"/>
      <c r="T25" s="118"/>
      <c r="U25" s="118"/>
      <c r="V25" s="118"/>
      <c r="W25" s="118"/>
      <c r="X25" s="118"/>
      <c r="Y25" s="118"/>
      <c r="Z25" s="118"/>
      <c r="AA25" s="118"/>
      <c r="AB25" s="118"/>
    </row>
    <row r="26" spans="1:28" s="35" customFormat="1" ht="11.25" customHeight="1" x14ac:dyDescent="0.2">
      <c r="A26" s="67" t="s">
        <v>60</v>
      </c>
      <c r="B26" s="116">
        <f>SUM(C26:D26)</f>
        <v>0.25905914770690325</v>
      </c>
      <c r="C26" s="116">
        <f>SUM(C27:C28)</f>
        <v>0.1885</v>
      </c>
      <c r="D26" s="116">
        <f>SUM(D27:D28)</f>
        <v>7.0559147706903261E-2</v>
      </c>
      <c r="E26" s="120"/>
      <c r="F26" s="116">
        <f>SUM(G26:H26)</f>
        <v>0</v>
      </c>
      <c r="G26" s="116">
        <f>SUM(G27:G28)</f>
        <v>0</v>
      </c>
      <c r="H26" s="116">
        <f>SUM(H27:H28)</f>
        <v>0</v>
      </c>
      <c r="I26" s="116"/>
      <c r="J26" s="116">
        <f>SUM(K26:L26)</f>
        <v>0</v>
      </c>
      <c r="K26" s="116">
        <f>SUM(K27:K28)</f>
        <v>0</v>
      </c>
      <c r="L26" s="116">
        <f>SUM(L27:L28)</f>
        <v>0</v>
      </c>
      <c r="M26" s="116"/>
      <c r="N26" s="116">
        <f>SUM(O26:P26)</f>
        <v>0</v>
      </c>
      <c r="O26" s="116">
        <f>SUM(O27:O28)</f>
        <v>0</v>
      </c>
      <c r="P26" s="116">
        <f>SUM(P27:P28)</f>
        <v>0</v>
      </c>
      <c r="Q26" s="116"/>
      <c r="R26" s="116">
        <f>SUM(S26:T26)</f>
        <v>1.2270620068497039E-3</v>
      </c>
      <c r="S26" s="116">
        <f>SUM(S27:S28)</f>
        <v>1E-3</v>
      </c>
      <c r="T26" s="116">
        <f>SUM(T27:T28)</f>
        <v>2.270620068497039E-4</v>
      </c>
      <c r="U26" s="116"/>
      <c r="V26" s="116">
        <f>SUM(W26:X26)</f>
        <v>0.25783208570005356</v>
      </c>
      <c r="W26" s="116">
        <f>SUM(W27:W28)</f>
        <v>0.1875</v>
      </c>
      <c r="X26" s="116">
        <f>SUM(X27:X28)</f>
        <v>7.0332085700053559E-2</v>
      </c>
      <c r="Y26" s="116"/>
      <c r="Z26" s="116">
        <f>SUM(AA26:AB26)</f>
        <v>0</v>
      </c>
      <c r="AA26" s="116">
        <f>SUM(AA27:AA28)</f>
        <v>0</v>
      </c>
      <c r="AB26" s="116">
        <f>SUM(AB27:AB28)</f>
        <v>0</v>
      </c>
    </row>
    <row r="27" spans="1:28" ht="11.25" customHeight="1" x14ac:dyDescent="0.2">
      <c r="A27" s="77" t="s">
        <v>61</v>
      </c>
      <c r="B27" s="118">
        <f t="shared" ref="B27:B28" si="7">SUM(C27:D27)</f>
        <v>0.13378172087278717</v>
      </c>
      <c r="C27" s="118">
        <v>0.11700000000000001</v>
      </c>
      <c r="D27" s="118">
        <v>1.6781720872787155E-2</v>
      </c>
      <c r="E27" s="119"/>
      <c r="F27" s="118">
        <f t="shared" ref="F27:F28" si="8">SUM(G27:H27)</f>
        <v>0</v>
      </c>
      <c r="G27" s="118">
        <v>0</v>
      </c>
      <c r="H27" s="118">
        <v>0</v>
      </c>
      <c r="I27" s="118"/>
      <c r="J27" s="118">
        <f t="shared" ref="J27:J28" si="9">SUM(K27:L27)</f>
        <v>0</v>
      </c>
      <c r="K27" s="118">
        <v>0</v>
      </c>
      <c r="L27" s="118">
        <v>0</v>
      </c>
      <c r="M27" s="118"/>
      <c r="N27" s="118">
        <f t="shared" ref="N27:N28" si="10">SUM(O27:P27)</f>
        <v>0</v>
      </c>
      <c r="O27" s="118">
        <v>0</v>
      </c>
      <c r="P27" s="118">
        <v>0</v>
      </c>
      <c r="Q27" s="118"/>
      <c r="R27" s="118">
        <f t="shared" ref="R27:R28" si="11">SUM(S27:T27)</f>
        <v>0</v>
      </c>
      <c r="S27" s="118">
        <v>0</v>
      </c>
      <c r="T27" s="118">
        <v>0</v>
      </c>
      <c r="U27" s="118"/>
      <c r="V27" s="118">
        <f t="shared" ref="V27:V28" si="12">SUM(W27:X27)</f>
        <v>0.13378172087278717</v>
      </c>
      <c r="W27" s="118">
        <v>0.11700000000000001</v>
      </c>
      <c r="X27" s="118">
        <v>1.6781720872787155E-2</v>
      </c>
      <c r="Y27" s="118"/>
      <c r="Z27" s="118">
        <f t="shared" ref="Z27:Z28" si="13">SUM(AA27:AB27)</f>
        <v>0</v>
      </c>
      <c r="AA27" s="118">
        <v>0</v>
      </c>
      <c r="AB27" s="118">
        <v>0</v>
      </c>
    </row>
    <row r="28" spans="1:28" ht="11.25" customHeight="1" x14ac:dyDescent="0.2">
      <c r="A28" s="77" t="s">
        <v>62</v>
      </c>
      <c r="B28" s="118">
        <f t="shared" si="7"/>
        <v>0.12527742683411611</v>
      </c>
      <c r="C28" s="118">
        <v>7.1499999999999994E-2</v>
      </c>
      <c r="D28" s="118">
        <v>5.3777426834116106E-2</v>
      </c>
      <c r="E28" s="119"/>
      <c r="F28" s="118">
        <f t="shared" si="8"/>
        <v>0</v>
      </c>
      <c r="G28" s="118">
        <v>0</v>
      </c>
      <c r="H28" s="118">
        <v>0</v>
      </c>
      <c r="I28" s="118"/>
      <c r="J28" s="118">
        <f t="shared" si="9"/>
        <v>0</v>
      </c>
      <c r="K28" s="118">
        <v>0</v>
      </c>
      <c r="L28" s="118">
        <v>0</v>
      </c>
      <c r="M28" s="118"/>
      <c r="N28" s="118">
        <f t="shared" si="10"/>
        <v>0</v>
      </c>
      <c r="O28" s="118">
        <v>0</v>
      </c>
      <c r="P28" s="118">
        <v>0</v>
      </c>
      <c r="Q28" s="118"/>
      <c r="R28" s="118">
        <f t="shared" si="11"/>
        <v>1.2270620068497039E-3</v>
      </c>
      <c r="S28" s="118">
        <v>1E-3</v>
      </c>
      <c r="T28" s="118">
        <v>2.270620068497039E-4</v>
      </c>
      <c r="U28" s="118"/>
      <c r="V28" s="118">
        <f t="shared" si="12"/>
        <v>0.12405036482726639</v>
      </c>
      <c r="W28" s="118">
        <v>7.0499999999999993E-2</v>
      </c>
      <c r="X28" s="118">
        <v>5.3550364827266397E-2</v>
      </c>
      <c r="Y28" s="118"/>
      <c r="Z28" s="118">
        <f t="shared" si="13"/>
        <v>0</v>
      </c>
      <c r="AA28" s="118">
        <v>0</v>
      </c>
      <c r="AB28" s="118">
        <v>0</v>
      </c>
    </row>
    <row r="29" spans="1:28" ht="11.25" customHeight="1" x14ac:dyDescent="0.2">
      <c r="A29" s="77"/>
      <c r="B29" s="118"/>
      <c r="C29" s="118"/>
      <c r="D29" s="118"/>
      <c r="E29" s="119"/>
      <c r="F29" s="118"/>
      <c r="G29" s="118"/>
      <c r="H29" s="118"/>
      <c r="I29" s="118"/>
      <c r="J29" s="118"/>
      <c r="K29" s="118"/>
      <c r="L29" s="118"/>
      <c r="M29" s="118"/>
      <c r="N29" s="118"/>
      <c r="O29" s="118"/>
      <c r="P29" s="118"/>
      <c r="Q29" s="118"/>
      <c r="R29" s="118"/>
      <c r="S29" s="118"/>
      <c r="T29" s="118"/>
      <c r="U29" s="118"/>
      <c r="V29" s="118"/>
      <c r="W29" s="118"/>
      <c r="X29" s="118"/>
      <c r="Y29" s="118"/>
      <c r="Z29" s="118"/>
      <c r="AA29" s="118"/>
      <c r="AB29" s="118"/>
    </row>
    <row r="30" spans="1:28" s="35" customFormat="1" ht="11.25" customHeight="1" x14ac:dyDescent="0.2">
      <c r="A30" s="67" t="s">
        <v>63</v>
      </c>
      <c r="B30" s="116">
        <f>SUM(C30:D30)</f>
        <v>3.013012743885513</v>
      </c>
      <c r="C30" s="116">
        <f>SUM(C31:C35)</f>
        <v>2.1689999999999996</v>
      </c>
      <c r="D30" s="116">
        <f>SUM(D31:D35)</f>
        <v>0.84401274388551339</v>
      </c>
      <c r="E30" s="120"/>
      <c r="F30" s="116">
        <f>SUM(G30:H30)</f>
        <v>0</v>
      </c>
      <c r="G30" s="116">
        <f>SUM(G31:G35)</f>
        <v>0</v>
      </c>
      <c r="H30" s="116">
        <f>SUM(H31:H35)</f>
        <v>0</v>
      </c>
      <c r="I30" s="116"/>
      <c r="J30" s="116">
        <f>SUM(K30:L30)</f>
        <v>3.013012743885513</v>
      </c>
      <c r="K30" s="116">
        <f>SUM(K31:K35)</f>
        <v>2.1689999999999996</v>
      </c>
      <c r="L30" s="116">
        <f>SUM(L31:L35)</f>
        <v>0.84401274388551339</v>
      </c>
      <c r="M30" s="116"/>
      <c r="N30" s="116">
        <f>SUM(O30:P30)</f>
        <v>0</v>
      </c>
      <c r="O30" s="116">
        <f>SUM(O31:O35)</f>
        <v>0</v>
      </c>
      <c r="P30" s="116">
        <f>SUM(P31:P35)</f>
        <v>0</v>
      </c>
      <c r="Q30" s="116"/>
      <c r="R30" s="116">
        <f>SUM(S30:T30)</f>
        <v>0</v>
      </c>
      <c r="S30" s="116">
        <f>SUM(S31:S35)</f>
        <v>0</v>
      </c>
      <c r="T30" s="116">
        <f>SUM(T31:T35)</f>
        <v>0</v>
      </c>
      <c r="U30" s="116"/>
      <c r="V30" s="116">
        <f>SUM(W30:X30)</f>
        <v>0</v>
      </c>
      <c r="W30" s="116">
        <f>SUM(W31:W35)</f>
        <v>0</v>
      </c>
      <c r="X30" s="116">
        <f>SUM(X31:X35)</f>
        <v>0</v>
      </c>
      <c r="Y30" s="116"/>
      <c r="Z30" s="116">
        <f>SUM(AA30:AB30)</f>
        <v>0</v>
      </c>
      <c r="AA30" s="116">
        <f>SUM(AA31:AA35)</f>
        <v>0</v>
      </c>
      <c r="AB30" s="116">
        <f>SUM(AB31:AB35)</f>
        <v>0</v>
      </c>
    </row>
    <row r="31" spans="1:28" ht="11.25" customHeight="1" x14ac:dyDescent="0.2">
      <c r="A31" s="77" t="s">
        <v>64</v>
      </c>
      <c r="B31" s="118">
        <f t="shared" ref="B31:B35" si="14">SUM(C31:D31)</f>
        <v>2.86478124724704E-3</v>
      </c>
      <c r="C31" s="118">
        <v>2E-3</v>
      </c>
      <c r="D31" s="118">
        <v>8.6478124724704013E-4</v>
      </c>
      <c r="E31" s="119"/>
      <c r="F31" s="118">
        <f t="shared" ref="F31:F35" si="15">SUM(G31:H31)</f>
        <v>0</v>
      </c>
      <c r="G31" s="118">
        <v>0</v>
      </c>
      <c r="H31" s="118">
        <v>0</v>
      </c>
      <c r="I31" s="118"/>
      <c r="J31" s="118">
        <f t="shared" ref="J31:J35" si="16">SUM(K31:L31)</f>
        <v>2.86478124724704E-3</v>
      </c>
      <c r="K31" s="118">
        <v>2E-3</v>
      </c>
      <c r="L31" s="118">
        <v>8.6478124724704013E-4</v>
      </c>
      <c r="M31" s="118"/>
      <c r="N31" s="118">
        <f t="shared" ref="N31:N35" si="17">SUM(O31:P31)</f>
        <v>0</v>
      </c>
      <c r="O31" s="118">
        <v>0</v>
      </c>
      <c r="P31" s="118">
        <v>0</v>
      </c>
      <c r="Q31" s="118"/>
      <c r="R31" s="118">
        <f t="shared" ref="R31:R35" si="18">SUM(S31:T31)</f>
        <v>0</v>
      </c>
      <c r="S31" s="118">
        <v>0</v>
      </c>
      <c r="T31" s="118">
        <v>0</v>
      </c>
      <c r="U31" s="118"/>
      <c r="V31" s="118">
        <f t="shared" ref="V31:V35" si="19">SUM(W31:X31)</f>
        <v>0</v>
      </c>
      <c r="W31" s="118">
        <v>0</v>
      </c>
      <c r="X31" s="118">
        <v>0</v>
      </c>
      <c r="Y31" s="118"/>
      <c r="Z31" s="118">
        <f t="shared" ref="Z31:Z35" si="20">SUM(AA31:AB31)</f>
        <v>0</v>
      </c>
      <c r="AA31" s="118">
        <v>0</v>
      </c>
      <c r="AB31" s="118">
        <v>0</v>
      </c>
    </row>
    <row r="32" spans="1:28" ht="11.25" customHeight="1" x14ac:dyDescent="0.2">
      <c r="A32" s="77" t="s">
        <v>65</v>
      </c>
      <c r="B32" s="118">
        <f t="shared" si="14"/>
        <v>3.0080701120178026</v>
      </c>
      <c r="C32" s="118">
        <v>2.165</v>
      </c>
      <c r="D32" s="118">
        <v>0.84307011201780269</v>
      </c>
      <c r="E32" s="119"/>
      <c r="F32" s="118">
        <f t="shared" si="15"/>
        <v>0</v>
      </c>
      <c r="G32" s="118">
        <v>0</v>
      </c>
      <c r="H32" s="118">
        <v>0</v>
      </c>
      <c r="I32" s="118"/>
      <c r="J32" s="118">
        <f t="shared" si="16"/>
        <v>3.0080701120178026</v>
      </c>
      <c r="K32" s="118">
        <v>2.165</v>
      </c>
      <c r="L32" s="118">
        <v>0.84307011201780269</v>
      </c>
      <c r="M32" s="118"/>
      <c r="N32" s="118">
        <f t="shared" si="17"/>
        <v>0</v>
      </c>
      <c r="O32" s="118">
        <v>0</v>
      </c>
      <c r="P32" s="118">
        <v>0</v>
      </c>
      <c r="Q32" s="118"/>
      <c r="R32" s="118">
        <f t="shared" si="18"/>
        <v>0</v>
      </c>
      <c r="S32" s="118">
        <v>0</v>
      </c>
      <c r="T32" s="118">
        <v>0</v>
      </c>
      <c r="U32" s="118"/>
      <c r="V32" s="118">
        <f t="shared" si="19"/>
        <v>0</v>
      </c>
      <c r="W32" s="118">
        <v>0</v>
      </c>
      <c r="X32" s="118">
        <v>0</v>
      </c>
      <c r="Y32" s="118"/>
      <c r="Z32" s="118">
        <f t="shared" si="20"/>
        <v>0</v>
      </c>
      <c r="AA32" s="118">
        <v>0</v>
      </c>
      <c r="AB32" s="118">
        <v>0</v>
      </c>
    </row>
    <row r="33" spans="1:28" ht="11.25" customHeight="1" x14ac:dyDescent="0.2">
      <c r="A33" s="77" t="s">
        <v>66</v>
      </c>
      <c r="B33" s="118">
        <f t="shared" si="14"/>
        <v>0</v>
      </c>
      <c r="C33" s="118">
        <v>0</v>
      </c>
      <c r="D33" s="118">
        <v>0</v>
      </c>
      <c r="E33" s="119"/>
      <c r="F33" s="118">
        <f t="shared" si="15"/>
        <v>0</v>
      </c>
      <c r="G33" s="118">
        <v>0</v>
      </c>
      <c r="H33" s="118">
        <v>0</v>
      </c>
      <c r="I33" s="118"/>
      <c r="J33" s="118">
        <f t="shared" si="16"/>
        <v>0</v>
      </c>
      <c r="K33" s="118">
        <v>0</v>
      </c>
      <c r="L33" s="118">
        <v>0</v>
      </c>
      <c r="M33" s="118"/>
      <c r="N33" s="118">
        <f t="shared" si="17"/>
        <v>0</v>
      </c>
      <c r="O33" s="118">
        <v>0</v>
      </c>
      <c r="P33" s="118">
        <v>0</v>
      </c>
      <c r="Q33" s="118"/>
      <c r="R33" s="118">
        <f t="shared" si="18"/>
        <v>0</v>
      </c>
      <c r="S33" s="118">
        <v>0</v>
      </c>
      <c r="T33" s="118">
        <v>0</v>
      </c>
      <c r="U33" s="118"/>
      <c r="V33" s="118">
        <f t="shared" si="19"/>
        <v>0</v>
      </c>
      <c r="W33" s="118">
        <v>0</v>
      </c>
      <c r="X33" s="118">
        <v>0</v>
      </c>
      <c r="Y33" s="118"/>
      <c r="Z33" s="118">
        <f t="shared" si="20"/>
        <v>0</v>
      </c>
      <c r="AA33" s="118">
        <v>0</v>
      </c>
      <c r="AB33" s="118">
        <v>0</v>
      </c>
    </row>
    <row r="34" spans="1:28" ht="11.25" customHeight="1" x14ac:dyDescent="0.2">
      <c r="A34" s="77" t="s">
        <v>67</v>
      </c>
      <c r="B34" s="118">
        <f t="shared" si="14"/>
        <v>0</v>
      </c>
      <c r="C34" s="118">
        <v>0</v>
      </c>
      <c r="D34" s="118">
        <v>0</v>
      </c>
      <c r="E34" s="119"/>
      <c r="F34" s="118">
        <f t="shared" si="15"/>
        <v>0</v>
      </c>
      <c r="G34" s="118">
        <v>0</v>
      </c>
      <c r="H34" s="118">
        <v>0</v>
      </c>
      <c r="I34" s="118"/>
      <c r="J34" s="118">
        <f t="shared" si="16"/>
        <v>0</v>
      </c>
      <c r="K34" s="118">
        <v>0</v>
      </c>
      <c r="L34" s="118">
        <v>0</v>
      </c>
      <c r="M34" s="118"/>
      <c r="N34" s="118">
        <f t="shared" si="17"/>
        <v>0</v>
      </c>
      <c r="O34" s="118">
        <v>0</v>
      </c>
      <c r="P34" s="118">
        <v>0</v>
      </c>
      <c r="Q34" s="118"/>
      <c r="R34" s="118">
        <f t="shared" si="18"/>
        <v>0</v>
      </c>
      <c r="S34" s="118">
        <v>0</v>
      </c>
      <c r="T34" s="118">
        <v>0</v>
      </c>
      <c r="U34" s="118"/>
      <c r="V34" s="118">
        <f t="shared" si="19"/>
        <v>0</v>
      </c>
      <c r="W34" s="118">
        <v>0</v>
      </c>
      <c r="X34" s="118">
        <v>0</v>
      </c>
      <c r="Y34" s="118"/>
      <c r="Z34" s="118">
        <f t="shared" si="20"/>
        <v>0</v>
      </c>
      <c r="AA34" s="118">
        <v>0</v>
      </c>
      <c r="AB34" s="118">
        <v>0</v>
      </c>
    </row>
    <row r="35" spans="1:28" ht="11.25" customHeight="1" x14ac:dyDescent="0.2">
      <c r="A35" s="77" t="s">
        <v>68</v>
      </c>
      <c r="B35" s="118">
        <f t="shared" si="14"/>
        <v>2.0778506204635915E-3</v>
      </c>
      <c r="C35" s="118">
        <v>2E-3</v>
      </c>
      <c r="D35" s="118">
        <v>7.785062046359166E-5</v>
      </c>
      <c r="E35" s="119"/>
      <c r="F35" s="118">
        <f t="shared" si="15"/>
        <v>0</v>
      </c>
      <c r="G35" s="118">
        <v>0</v>
      </c>
      <c r="H35" s="118">
        <v>0</v>
      </c>
      <c r="I35" s="118"/>
      <c r="J35" s="118">
        <f t="shared" si="16"/>
        <v>2.0778506204635915E-3</v>
      </c>
      <c r="K35" s="118">
        <v>2E-3</v>
      </c>
      <c r="L35" s="118">
        <v>7.785062046359166E-5</v>
      </c>
      <c r="M35" s="118"/>
      <c r="N35" s="118">
        <f t="shared" si="17"/>
        <v>0</v>
      </c>
      <c r="O35" s="118">
        <v>0</v>
      </c>
      <c r="P35" s="118">
        <v>0</v>
      </c>
      <c r="Q35" s="118"/>
      <c r="R35" s="118">
        <f t="shared" si="18"/>
        <v>0</v>
      </c>
      <c r="S35" s="118">
        <v>0</v>
      </c>
      <c r="T35" s="118">
        <v>0</v>
      </c>
      <c r="U35" s="118"/>
      <c r="V35" s="118">
        <f t="shared" si="19"/>
        <v>0</v>
      </c>
      <c r="W35" s="118">
        <v>0</v>
      </c>
      <c r="X35" s="118">
        <v>0</v>
      </c>
      <c r="Y35" s="118"/>
      <c r="Z35" s="118">
        <f t="shared" si="20"/>
        <v>0</v>
      </c>
      <c r="AA35" s="118">
        <v>0</v>
      </c>
      <c r="AB35" s="118">
        <v>0</v>
      </c>
    </row>
    <row r="36" spans="1:28" ht="11.25" customHeight="1" x14ac:dyDescent="0.2">
      <c r="A36" s="77"/>
      <c r="B36" s="118"/>
      <c r="C36" s="118"/>
      <c r="D36" s="118"/>
      <c r="E36" s="119"/>
      <c r="F36" s="118"/>
      <c r="G36" s="118"/>
      <c r="H36" s="118"/>
      <c r="I36" s="118"/>
      <c r="J36" s="118"/>
      <c r="K36" s="118"/>
      <c r="L36" s="118"/>
      <c r="M36" s="118"/>
      <c r="N36" s="118"/>
      <c r="O36" s="118"/>
      <c r="P36" s="118"/>
      <c r="Q36" s="118"/>
      <c r="R36" s="118"/>
      <c r="S36" s="118"/>
      <c r="T36" s="118"/>
      <c r="U36" s="118"/>
      <c r="V36" s="118"/>
      <c r="W36" s="118"/>
      <c r="X36" s="118"/>
      <c r="Y36" s="118"/>
      <c r="Z36" s="118"/>
      <c r="AA36" s="118"/>
      <c r="AB36" s="118"/>
    </row>
    <row r="37" spans="1:28" s="35" customFormat="1" ht="11.25" customHeight="1" x14ac:dyDescent="0.2">
      <c r="A37" s="67" t="s">
        <v>69</v>
      </c>
      <c r="B37" s="116">
        <f>SUM(C37:D37)</f>
        <v>6.5832978410866669</v>
      </c>
      <c r="C37" s="116">
        <f>SUM(C38:C41)</f>
        <v>4.6535000000000002</v>
      </c>
      <c r="D37" s="116">
        <f>SUM(D38:D41)</f>
        <v>1.9297978410866672</v>
      </c>
      <c r="E37" s="120"/>
      <c r="F37" s="116">
        <f>SUM(G37:H37)</f>
        <v>0</v>
      </c>
      <c r="G37" s="116">
        <f>SUM(G38:G41)</f>
        <v>0</v>
      </c>
      <c r="H37" s="116">
        <f>SUM(H38:H41)</f>
        <v>0</v>
      </c>
      <c r="I37" s="116"/>
      <c r="J37" s="116">
        <f>SUM(K37:L37)</f>
        <v>1.5049910338967223</v>
      </c>
      <c r="K37" s="116">
        <f>SUM(K38:K41)</f>
        <v>0.96599999999999997</v>
      </c>
      <c r="L37" s="116">
        <f>SUM(L38:L41)</f>
        <v>0.53899103389672232</v>
      </c>
      <c r="M37" s="116"/>
      <c r="N37" s="116">
        <f>SUM(O37:P37)</f>
        <v>0</v>
      </c>
      <c r="O37" s="116">
        <f>SUM(O38:O41)</f>
        <v>0</v>
      </c>
      <c r="P37" s="116">
        <f>SUM(P38:P41)</f>
        <v>0</v>
      </c>
      <c r="Q37" s="116"/>
      <c r="R37" s="116">
        <f>SUM(S37:T37)</f>
        <v>0.19771895087240368</v>
      </c>
      <c r="S37" s="116">
        <f>SUM(S38:S41)</f>
        <v>0.14799999999999999</v>
      </c>
      <c r="T37" s="116">
        <f>SUM(T38:T41)</f>
        <v>4.9718950872403682E-2</v>
      </c>
      <c r="U37" s="116"/>
      <c r="V37" s="116">
        <f>SUM(W37:X37)</f>
        <v>2.194007907435537</v>
      </c>
      <c r="W37" s="116">
        <f>SUM(W38:W41)</f>
        <v>1.6455</v>
      </c>
      <c r="X37" s="116">
        <f>SUM(X38:X41)</f>
        <v>0.54850790743553712</v>
      </c>
      <c r="Y37" s="116"/>
      <c r="Z37" s="116">
        <f>SUM(AA37:AB37)</f>
        <v>2.6865799488820041</v>
      </c>
      <c r="AA37" s="116">
        <f>SUM(AA38:AA41)</f>
        <v>1.8939999999999999</v>
      </c>
      <c r="AB37" s="116">
        <f>SUM(AB38:AB41)</f>
        <v>0.792579948882004</v>
      </c>
    </row>
    <row r="38" spans="1:28" ht="11.25" customHeight="1" x14ac:dyDescent="0.2">
      <c r="A38" s="77" t="s">
        <v>70</v>
      </c>
      <c r="B38" s="118">
        <f t="shared" ref="B38:B40" si="21">SUM(C38:D38)</f>
        <v>0.94524749002633501</v>
      </c>
      <c r="C38" s="118">
        <v>0.51300000000000001</v>
      </c>
      <c r="D38" s="118">
        <v>0.43224749002633506</v>
      </c>
      <c r="E38" s="119"/>
      <c r="F38" s="118">
        <f t="shared" ref="F38:F40" si="22">SUM(G38:H38)</f>
        <v>0</v>
      </c>
      <c r="G38" s="118">
        <v>0</v>
      </c>
      <c r="H38" s="118">
        <v>0</v>
      </c>
      <c r="I38" s="118"/>
      <c r="J38" s="118">
        <f t="shared" ref="J38:J40" si="23">SUM(K38:L38)</f>
        <v>0.91258378668007201</v>
      </c>
      <c r="K38" s="118">
        <v>0.5</v>
      </c>
      <c r="L38" s="118">
        <v>0.41258378668007201</v>
      </c>
      <c r="M38" s="118"/>
      <c r="N38" s="118">
        <f t="shared" ref="N38:N40" si="24">SUM(O38:P38)</f>
        <v>0</v>
      </c>
      <c r="O38" s="118">
        <v>0</v>
      </c>
      <c r="P38" s="118">
        <v>0</v>
      </c>
      <c r="Q38" s="118"/>
      <c r="R38" s="118">
        <f t="shared" ref="R38:R40" si="25">SUM(S38:T38)</f>
        <v>0</v>
      </c>
      <c r="S38" s="118">
        <v>0</v>
      </c>
      <c r="T38" s="118">
        <v>0</v>
      </c>
      <c r="U38" s="118"/>
      <c r="V38" s="118">
        <f t="shared" ref="V38:V40" si="26">SUM(W38:X38)</f>
        <v>0</v>
      </c>
      <c r="W38" s="118">
        <v>0</v>
      </c>
      <c r="X38" s="118">
        <v>0</v>
      </c>
      <c r="Y38" s="118"/>
      <c r="Z38" s="118">
        <f t="shared" ref="Z38:Z40" si="27">SUM(AA38:AB38)</f>
        <v>3.2663703346263062E-2</v>
      </c>
      <c r="AA38" s="118">
        <v>1.2999999999999999E-2</v>
      </c>
      <c r="AB38" s="118">
        <v>1.9663703346263061E-2</v>
      </c>
    </row>
    <row r="39" spans="1:28" ht="11.25" customHeight="1" x14ac:dyDescent="0.2">
      <c r="A39" s="77" t="s">
        <v>71</v>
      </c>
      <c r="B39" s="118">
        <f t="shared" si="21"/>
        <v>0</v>
      </c>
      <c r="C39" s="118">
        <v>0</v>
      </c>
      <c r="D39" s="118">
        <v>0</v>
      </c>
      <c r="E39" s="119"/>
      <c r="F39" s="118">
        <f t="shared" si="22"/>
        <v>0</v>
      </c>
      <c r="G39" s="118">
        <v>0</v>
      </c>
      <c r="H39" s="118">
        <v>0</v>
      </c>
      <c r="I39" s="118"/>
      <c r="J39" s="118">
        <f t="shared" si="23"/>
        <v>0</v>
      </c>
      <c r="K39" s="118">
        <v>0</v>
      </c>
      <c r="L39" s="118">
        <v>0</v>
      </c>
      <c r="M39" s="118"/>
      <c r="N39" s="118">
        <f t="shared" si="24"/>
        <v>0</v>
      </c>
      <c r="O39" s="118">
        <v>0</v>
      </c>
      <c r="P39" s="118">
        <v>0</v>
      </c>
      <c r="Q39" s="118"/>
      <c r="R39" s="118">
        <f t="shared" si="25"/>
        <v>0</v>
      </c>
      <c r="S39" s="118">
        <v>0</v>
      </c>
      <c r="T39" s="118">
        <v>0</v>
      </c>
      <c r="U39" s="118"/>
      <c r="V39" s="118">
        <f t="shared" si="26"/>
        <v>0</v>
      </c>
      <c r="W39" s="118">
        <v>0</v>
      </c>
      <c r="X39" s="118">
        <v>0</v>
      </c>
      <c r="Y39" s="118"/>
      <c r="Z39" s="118">
        <f t="shared" si="27"/>
        <v>0</v>
      </c>
      <c r="AA39" s="118">
        <v>0</v>
      </c>
      <c r="AB39" s="118">
        <v>0</v>
      </c>
    </row>
    <row r="40" spans="1:28" ht="11.25" customHeight="1" x14ac:dyDescent="0.2">
      <c r="A40" s="77" t="s">
        <v>72</v>
      </c>
      <c r="B40" s="118">
        <f t="shared" si="21"/>
        <v>9.2482967563025889E-2</v>
      </c>
      <c r="C40" s="118">
        <v>6.5000000000000002E-2</v>
      </c>
      <c r="D40" s="118">
        <v>2.7482967563025887E-2</v>
      </c>
      <c r="E40" s="119"/>
      <c r="F40" s="118">
        <f t="shared" si="22"/>
        <v>0</v>
      </c>
      <c r="G40" s="118">
        <v>0</v>
      </c>
      <c r="H40" s="118">
        <v>0</v>
      </c>
      <c r="I40" s="118"/>
      <c r="J40" s="118">
        <f t="shared" si="23"/>
        <v>9.2482967563025889E-2</v>
      </c>
      <c r="K40" s="118">
        <v>6.5000000000000002E-2</v>
      </c>
      <c r="L40" s="118">
        <v>2.7482967563025887E-2</v>
      </c>
      <c r="M40" s="118"/>
      <c r="N40" s="118">
        <f t="shared" si="24"/>
        <v>0</v>
      </c>
      <c r="O40" s="118">
        <v>0</v>
      </c>
      <c r="P40" s="118">
        <v>0</v>
      </c>
      <c r="Q40" s="118"/>
      <c r="R40" s="118">
        <f t="shared" si="25"/>
        <v>0</v>
      </c>
      <c r="S40" s="118">
        <v>0</v>
      </c>
      <c r="T40" s="118">
        <v>0</v>
      </c>
      <c r="U40" s="118"/>
      <c r="V40" s="118">
        <f t="shared" si="26"/>
        <v>0</v>
      </c>
      <c r="W40" s="118">
        <v>0</v>
      </c>
      <c r="X40" s="118">
        <v>0</v>
      </c>
      <c r="Y40" s="118"/>
      <c r="Z40" s="118">
        <f t="shared" si="27"/>
        <v>0</v>
      </c>
      <c r="AA40" s="118">
        <v>0</v>
      </c>
      <c r="AB40" s="118">
        <v>0</v>
      </c>
    </row>
    <row r="41" spans="1:28" ht="11.25" customHeight="1" x14ac:dyDescent="0.2">
      <c r="A41" s="77" t="s">
        <v>73</v>
      </c>
      <c r="B41" s="118">
        <f t="shared" ref="B41" si="28">SUM(C41:D41)</f>
        <v>5.545567383497306</v>
      </c>
      <c r="C41" s="118">
        <v>4.0754999999999999</v>
      </c>
      <c r="D41" s="118">
        <v>1.4700673834973064</v>
      </c>
      <c r="E41" s="119"/>
      <c r="F41" s="118">
        <f t="shared" ref="F41" si="29">SUM(G41:H41)</f>
        <v>0</v>
      </c>
      <c r="G41" s="118">
        <v>0</v>
      </c>
      <c r="H41" s="118">
        <v>0</v>
      </c>
      <c r="I41" s="118"/>
      <c r="J41" s="118">
        <f t="shared" ref="J41" si="30">SUM(K41:L41)</f>
        <v>0.49992427965362451</v>
      </c>
      <c r="K41" s="118">
        <v>0.40100000000000002</v>
      </c>
      <c r="L41" s="118">
        <v>9.8924279653624464E-2</v>
      </c>
      <c r="M41" s="118"/>
      <c r="N41" s="118">
        <f t="shared" ref="N41" si="31">SUM(O41:P41)</f>
        <v>0</v>
      </c>
      <c r="O41" s="118">
        <v>0</v>
      </c>
      <c r="P41" s="118">
        <v>0</v>
      </c>
      <c r="Q41" s="118"/>
      <c r="R41" s="118">
        <f t="shared" ref="R41" si="32">SUM(S41:T41)</f>
        <v>0.19771895087240368</v>
      </c>
      <c r="S41" s="118">
        <v>0.14799999999999999</v>
      </c>
      <c r="T41" s="118">
        <v>4.9718950872403682E-2</v>
      </c>
      <c r="U41" s="118"/>
      <c r="V41" s="118">
        <f t="shared" ref="V41" si="33">SUM(W41:X41)</f>
        <v>2.194007907435537</v>
      </c>
      <c r="W41" s="118">
        <v>1.6455</v>
      </c>
      <c r="X41" s="118">
        <v>0.54850790743553712</v>
      </c>
      <c r="Y41" s="118"/>
      <c r="Z41" s="118">
        <f t="shared" ref="Z41" si="34">SUM(AA41:AB41)</f>
        <v>2.6539162455357408</v>
      </c>
      <c r="AA41" s="118">
        <v>1.881</v>
      </c>
      <c r="AB41" s="118">
        <v>0.7729162455357409</v>
      </c>
    </row>
    <row r="42" spans="1:28" ht="11.25" customHeight="1" x14ac:dyDescent="0.2">
      <c r="A42" s="77"/>
      <c r="B42" s="118"/>
      <c r="C42" s="118"/>
      <c r="D42" s="118"/>
      <c r="E42" s="119"/>
      <c r="F42" s="118"/>
      <c r="G42" s="118"/>
      <c r="H42" s="118"/>
      <c r="I42" s="118"/>
      <c r="J42" s="118"/>
      <c r="K42" s="118"/>
      <c r="L42" s="118"/>
      <c r="M42" s="118"/>
      <c r="N42" s="118"/>
      <c r="O42" s="118"/>
      <c r="P42" s="118"/>
      <c r="Q42" s="118"/>
      <c r="R42" s="118"/>
      <c r="S42" s="118"/>
      <c r="T42" s="118"/>
      <c r="U42" s="118"/>
      <c r="V42" s="118"/>
      <c r="W42" s="118"/>
      <c r="X42" s="118"/>
      <c r="Y42" s="118"/>
      <c r="Z42" s="118"/>
      <c r="AA42" s="118"/>
      <c r="AB42" s="118"/>
    </row>
    <row r="43" spans="1:28" s="35" customFormat="1" ht="11.25" customHeight="1" x14ac:dyDescent="0.2">
      <c r="A43" s="67" t="s">
        <v>74</v>
      </c>
      <c r="B43" s="116">
        <f>SUM(C43:D43)</f>
        <v>0.80702045710454984</v>
      </c>
      <c r="C43" s="116">
        <f>SUM(C44:C46)</f>
        <v>0.61885900000000038</v>
      </c>
      <c r="D43" s="116">
        <f>SUM(D44:D46)</f>
        <v>0.18816145710454943</v>
      </c>
      <c r="E43" s="120"/>
      <c r="F43" s="116">
        <f>SUM(G43:H43)</f>
        <v>0.29199999999999998</v>
      </c>
      <c r="G43" s="116">
        <f>SUM(G44:G46)</f>
        <v>0.29199999999999998</v>
      </c>
      <c r="H43" s="116">
        <f>SUM(H44:H46)</f>
        <v>0</v>
      </c>
      <c r="I43" s="116"/>
      <c r="J43" s="116">
        <f>SUM(K43:L43)</f>
        <v>0.10792950331693513</v>
      </c>
      <c r="K43" s="116">
        <f>SUM(K44:K46)</f>
        <v>8.5999999999999993E-2</v>
      </c>
      <c r="L43" s="116">
        <f>SUM(L44:L46)</f>
        <v>2.1929503316935134E-2</v>
      </c>
      <c r="M43" s="116"/>
      <c r="N43" s="116">
        <f>SUM(O43:P43)</f>
        <v>0</v>
      </c>
      <c r="O43" s="116">
        <f>SUM(O44:O46)</f>
        <v>0</v>
      </c>
      <c r="P43" s="116">
        <f>SUM(P44:P46)</f>
        <v>0</v>
      </c>
      <c r="Q43" s="116"/>
      <c r="R43" s="116">
        <f>SUM(S43:T43)</f>
        <v>0.23957615691673873</v>
      </c>
      <c r="S43" s="116">
        <f>SUM(S44:S46)</f>
        <v>0.14000000000000001</v>
      </c>
      <c r="T43" s="116">
        <f>SUM(T44:T46)</f>
        <v>9.9576156916738712E-2</v>
      </c>
      <c r="U43" s="116"/>
      <c r="V43" s="116">
        <f>SUM(W43:X43)</f>
        <v>0.13817483325730098</v>
      </c>
      <c r="W43" s="116">
        <f>SUM(W44:W46)</f>
        <v>8.1859000000000376E-2</v>
      </c>
      <c r="X43" s="116">
        <f>SUM(X44:X46)</f>
        <v>5.6315833257300614E-2</v>
      </c>
      <c r="Y43" s="116"/>
      <c r="Z43" s="116">
        <f>SUM(AA43:AB43)</f>
        <v>2.9339963613575014E-2</v>
      </c>
      <c r="AA43" s="116">
        <f>SUM(AA44:AA46)</f>
        <v>1.9E-2</v>
      </c>
      <c r="AB43" s="116">
        <f>SUM(AB44:AB46)</f>
        <v>1.0339963613575016E-2</v>
      </c>
    </row>
    <row r="44" spans="1:28" ht="11.25" customHeight="1" x14ac:dyDescent="0.2">
      <c r="A44" s="77" t="s">
        <v>75</v>
      </c>
      <c r="B44" s="118">
        <f t="shared" ref="B44:B46" si="35">SUM(C44:D44)</f>
        <v>0</v>
      </c>
      <c r="C44" s="118">
        <v>0</v>
      </c>
      <c r="D44" s="118">
        <v>0</v>
      </c>
      <c r="E44" s="119"/>
      <c r="F44" s="118">
        <f t="shared" ref="F44:F46" si="36">SUM(G44:H44)</f>
        <v>0</v>
      </c>
      <c r="G44" s="118">
        <v>0</v>
      </c>
      <c r="H44" s="118">
        <v>0</v>
      </c>
      <c r="I44" s="118"/>
      <c r="J44" s="118">
        <f t="shared" ref="J44:J45" si="37">SUM(K44:L44)</f>
        <v>0</v>
      </c>
      <c r="K44" s="118">
        <v>0</v>
      </c>
      <c r="L44" s="118">
        <v>0</v>
      </c>
      <c r="M44" s="118"/>
      <c r="N44" s="118">
        <f t="shared" ref="N44:N45" si="38">SUM(O44:P44)</f>
        <v>0</v>
      </c>
      <c r="O44" s="118">
        <v>0</v>
      </c>
      <c r="P44" s="118">
        <v>0</v>
      </c>
      <c r="Q44" s="118"/>
      <c r="R44" s="118">
        <f t="shared" ref="R44:R45" si="39">SUM(S44:T44)</f>
        <v>0</v>
      </c>
      <c r="S44" s="118">
        <v>0</v>
      </c>
      <c r="T44" s="118">
        <v>0</v>
      </c>
      <c r="U44" s="118"/>
      <c r="V44" s="118">
        <f t="shared" ref="V44:V45" si="40">SUM(W44:X44)</f>
        <v>0</v>
      </c>
      <c r="W44" s="118">
        <v>0</v>
      </c>
      <c r="X44" s="118">
        <v>0</v>
      </c>
      <c r="Y44" s="118"/>
      <c r="Z44" s="118">
        <f t="shared" ref="Z44:Z45" si="41">SUM(AA44:AB44)</f>
        <v>0</v>
      </c>
      <c r="AA44" s="118">
        <v>0</v>
      </c>
      <c r="AB44" s="118">
        <v>0</v>
      </c>
    </row>
    <row r="45" spans="1:28" ht="11.25" customHeight="1" x14ac:dyDescent="0.2">
      <c r="A45" s="77" t="s">
        <v>76</v>
      </c>
      <c r="B45" s="118">
        <f t="shared" si="35"/>
        <v>0</v>
      </c>
      <c r="C45" s="118">
        <v>0</v>
      </c>
      <c r="D45" s="118">
        <v>0</v>
      </c>
      <c r="E45" s="119"/>
      <c r="F45" s="118">
        <f t="shared" si="36"/>
        <v>0</v>
      </c>
      <c r="G45" s="118">
        <v>0</v>
      </c>
      <c r="H45" s="118">
        <v>0</v>
      </c>
      <c r="I45" s="118"/>
      <c r="J45" s="118">
        <f t="shared" si="37"/>
        <v>0</v>
      </c>
      <c r="K45" s="118">
        <v>0</v>
      </c>
      <c r="L45" s="118">
        <v>0</v>
      </c>
      <c r="M45" s="118"/>
      <c r="N45" s="118">
        <f t="shared" si="38"/>
        <v>0</v>
      </c>
      <c r="O45" s="118">
        <v>0</v>
      </c>
      <c r="P45" s="118">
        <v>0</v>
      </c>
      <c r="Q45" s="118"/>
      <c r="R45" s="118">
        <f t="shared" si="39"/>
        <v>0</v>
      </c>
      <c r="S45" s="118">
        <v>0</v>
      </c>
      <c r="T45" s="118">
        <v>0</v>
      </c>
      <c r="U45" s="118"/>
      <c r="V45" s="118">
        <f t="shared" si="40"/>
        <v>0</v>
      </c>
      <c r="W45" s="118">
        <v>0</v>
      </c>
      <c r="X45" s="118">
        <v>0</v>
      </c>
      <c r="Y45" s="118"/>
      <c r="Z45" s="118">
        <f t="shared" si="41"/>
        <v>0</v>
      </c>
      <c r="AA45" s="118">
        <v>0</v>
      </c>
      <c r="AB45" s="118">
        <v>0</v>
      </c>
    </row>
    <row r="46" spans="1:28" ht="11.25" customHeight="1" x14ac:dyDescent="0.2">
      <c r="A46" s="77" t="s">
        <v>77</v>
      </c>
      <c r="B46" s="118">
        <f t="shared" si="35"/>
        <v>0.80702045710454984</v>
      </c>
      <c r="C46" s="118">
        <v>0.61885900000000038</v>
      </c>
      <c r="D46" s="118">
        <v>0.18816145710454943</v>
      </c>
      <c r="E46" s="119"/>
      <c r="F46" s="118">
        <f t="shared" si="36"/>
        <v>0.29199999999999998</v>
      </c>
      <c r="G46" s="118">
        <v>0.29199999999999998</v>
      </c>
      <c r="H46" s="118">
        <v>0</v>
      </c>
      <c r="I46" s="118"/>
      <c r="J46" s="118">
        <f>SUM(K46:L46)</f>
        <v>0.10792950331693513</v>
      </c>
      <c r="K46" s="118">
        <v>8.5999999999999993E-2</v>
      </c>
      <c r="L46" s="118">
        <v>2.1929503316935134E-2</v>
      </c>
      <c r="M46" s="118"/>
      <c r="N46" s="118">
        <f>SUM(O46:P46)</f>
        <v>0</v>
      </c>
      <c r="O46" s="118">
        <v>0</v>
      </c>
      <c r="P46" s="118">
        <v>0</v>
      </c>
      <c r="Q46" s="118"/>
      <c r="R46" s="118">
        <f>SUM(S46:T46)</f>
        <v>0.23957615691673873</v>
      </c>
      <c r="S46" s="118">
        <v>0.14000000000000001</v>
      </c>
      <c r="T46" s="118">
        <v>9.9576156916738712E-2</v>
      </c>
      <c r="U46" s="118"/>
      <c r="V46" s="118">
        <f>SUM(W46:X46)</f>
        <v>0.13817483325730098</v>
      </c>
      <c r="W46" s="118">
        <v>8.1859000000000376E-2</v>
      </c>
      <c r="X46" s="118">
        <v>5.6315833257300614E-2</v>
      </c>
      <c r="Y46" s="118"/>
      <c r="Z46" s="118">
        <f>SUM(AA46:AB46)</f>
        <v>2.9339963613575014E-2</v>
      </c>
      <c r="AA46" s="118">
        <v>1.9E-2</v>
      </c>
      <c r="AB46" s="118">
        <v>1.0339963613575016E-2</v>
      </c>
    </row>
    <row r="47" spans="1:28" ht="11.25" customHeight="1" x14ac:dyDescent="0.2">
      <c r="A47" s="77"/>
      <c r="B47" s="118"/>
      <c r="C47" s="118"/>
      <c r="D47" s="118"/>
      <c r="E47" s="119"/>
      <c r="F47" s="118"/>
      <c r="G47" s="118"/>
      <c r="H47" s="118"/>
      <c r="I47" s="118"/>
      <c r="J47" s="118"/>
      <c r="K47" s="118"/>
      <c r="L47" s="118"/>
      <c r="M47" s="118"/>
      <c r="N47" s="118"/>
      <c r="O47" s="118"/>
      <c r="P47" s="118"/>
      <c r="Q47" s="118"/>
      <c r="R47" s="118"/>
      <c r="S47" s="118"/>
      <c r="T47" s="118"/>
      <c r="U47" s="118"/>
      <c r="V47" s="118"/>
      <c r="W47" s="118"/>
      <c r="X47" s="118"/>
      <c r="Y47" s="118"/>
      <c r="Z47" s="118"/>
      <c r="AA47" s="118"/>
      <c r="AB47" s="118"/>
    </row>
    <row r="48" spans="1:28" s="35" customFormat="1" ht="11.25" customHeight="1" x14ac:dyDescent="0.2">
      <c r="A48" s="67" t="s">
        <v>78</v>
      </c>
      <c r="B48" s="116">
        <f>SUM(C48:D48)</f>
        <v>11.440523198268361</v>
      </c>
      <c r="C48" s="116">
        <f>SUM(C49:C55)</f>
        <v>7.9471049999999996</v>
      </c>
      <c r="D48" s="116">
        <f>SUM(D49:D55)</f>
        <v>3.4934181982683605</v>
      </c>
      <c r="E48" s="120"/>
      <c r="F48" s="116">
        <f>SUM(G48:H48)</f>
        <v>1.1000000000000001</v>
      </c>
      <c r="G48" s="116">
        <f>SUM(G49:G55)</f>
        <v>1.1000000000000001</v>
      </c>
      <c r="H48" s="116">
        <f>SUM(H49:H55)</f>
        <v>0</v>
      </c>
      <c r="I48" s="116"/>
      <c r="J48" s="116">
        <f>SUM(K48:L48)</f>
        <v>8.0803027016171001</v>
      </c>
      <c r="K48" s="116">
        <f>SUM(K49:K55)</f>
        <v>5.2690000000000001</v>
      </c>
      <c r="L48" s="116">
        <f>SUM(L49:L55)</f>
        <v>2.8113027016170999</v>
      </c>
      <c r="M48" s="116"/>
      <c r="N48" s="116">
        <f>SUM(O48:P48)</f>
        <v>0.18690924651445254</v>
      </c>
      <c r="O48" s="116">
        <f>SUM(O49:O55)</f>
        <v>0.13900000000000001</v>
      </c>
      <c r="P48" s="116">
        <f>SUM(P49:P55)</f>
        <v>4.7909246514452532E-2</v>
      </c>
      <c r="Q48" s="116"/>
      <c r="R48" s="116">
        <f>SUM(S48:T48)</f>
        <v>0.90023891822494928</v>
      </c>
      <c r="S48" s="116">
        <f>SUM(S49:S55)</f>
        <v>0.74750499999999998</v>
      </c>
      <c r="T48" s="116">
        <f>SUM(T49:T55)</f>
        <v>0.15273391822494933</v>
      </c>
      <c r="U48" s="116"/>
      <c r="V48" s="116">
        <f>SUM(W48:X48)</f>
        <v>1.0976542192448755</v>
      </c>
      <c r="W48" s="116">
        <f>SUM(W49:W55)</f>
        <v>0.62459999999999993</v>
      </c>
      <c r="X48" s="116">
        <f>SUM(X49:X55)</f>
        <v>0.47305421924487562</v>
      </c>
      <c r="Y48" s="116"/>
      <c r="Z48" s="116">
        <f>SUM(AA48:AB48)</f>
        <v>7.5418112666982784E-2</v>
      </c>
      <c r="AA48" s="116">
        <f>SUM(AA49:AA55)</f>
        <v>6.7000000000000004E-2</v>
      </c>
      <c r="AB48" s="116">
        <f>SUM(AB49:AB55)</f>
        <v>8.4181126669827765E-3</v>
      </c>
    </row>
    <row r="49" spans="1:28" ht="11.25" customHeight="1" x14ac:dyDescent="0.2">
      <c r="A49" s="77" t="s">
        <v>79</v>
      </c>
      <c r="B49" s="118">
        <f t="shared" ref="B49:B55" si="42">SUM(C49:D49)</f>
        <v>2.6036763133640553E-3</v>
      </c>
      <c r="C49" s="118">
        <v>2E-3</v>
      </c>
      <c r="D49" s="118">
        <v>6.0367631336405523E-4</v>
      </c>
      <c r="E49" s="119"/>
      <c r="F49" s="118">
        <f t="shared" ref="F49:F55" si="43">SUM(G49:H49)</f>
        <v>0</v>
      </c>
      <c r="G49" s="118">
        <v>0</v>
      </c>
      <c r="H49" s="118">
        <v>0</v>
      </c>
      <c r="I49" s="118"/>
      <c r="J49" s="118">
        <f t="shared" ref="J49:J55" si="44">SUM(K49:L49)</f>
        <v>0</v>
      </c>
      <c r="K49" s="118">
        <v>0</v>
      </c>
      <c r="L49" s="118">
        <v>0</v>
      </c>
      <c r="M49" s="118"/>
      <c r="N49" s="118">
        <f t="shared" ref="N49:N55" si="45">SUM(O49:P49)</f>
        <v>0</v>
      </c>
      <c r="O49" s="118">
        <v>0</v>
      </c>
      <c r="P49" s="118">
        <v>0</v>
      </c>
      <c r="Q49" s="118"/>
      <c r="R49" s="118">
        <f t="shared" ref="R49:R55" si="46">SUM(S49:T49)</f>
        <v>0</v>
      </c>
      <c r="S49" s="118">
        <v>0</v>
      </c>
      <c r="T49" s="118">
        <v>0</v>
      </c>
      <c r="U49" s="118"/>
      <c r="V49" s="118">
        <f t="shared" ref="V49:V55" si="47">SUM(W49:X49)</f>
        <v>2.6036763133640553E-3</v>
      </c>
      <c r="W49" s="118">
        <v>2E-3</v>
      </c>
      <c r="X49" s="118">
        <v>6.0367631336405523E-4</v>
      </c>
      <c r="Y49" s="118"/>
      <c r="Z49" s="118">
        <f t="shared" ref="Z49:Z55" si="48">SUM(AA49:AB49)</f>
        <v>0</v>
      </c>
      <c r="AA49" s="118">
        <v>0</v>
      </c>
      <c r="AB49" s="118">
        <v>0</v>
      </c>
    </row>
    <row r="50" spans="1:28" ht="11.25" customHeight="1" x14ac:dyDescent="0.2">
      <c r="A50" s="77" t="s">
        <v>80</v>
      </c>
      <c r="B50" s="118">
        <f t="shared" si="42"/>
        <v>3.5014571450517775</v>
      </c>
      <c r="C50" s="118">
        <v>2.6951999999999998</v>
      </c>
      <c r="D50" s="118">
        <v>0.80625714505177781</v>
      </c>
      <c r="E50" s="119"/>
      <c r="F50" s="118">
        <f t="shared" si="43"/>
        <v>1.1000000000000001</v>
      </c>
      <c r="G50" s="118">
        <v>1.1000000000000001</v>
      </c>
      <c r="H50" s="118">
        <v>0</v>
      </c>
      <c r="I50" s="118"/>
      <c r="J50" s="118">
        <f t="shared" si="44"/>
        <v>2.2247686180917015</v>
      </c>
      <c r="K50" s="118">
        <v>1.4750000000000001</v>
      </c>
      <c r="L50" s="118">
        <v>0.74976861809170159</v>
      </c>
      <c r="M50" s="118"/>
      <c r="N50" s="118">
        <f t="shared" si="45"/>
        <v>0</v>
      </c>
      <c r="O50" s="118">
        <v>0</v>
      </c>
      <c r="P50" s="118">
        <v>0</v>
      </c>
      <c r="Q50" s="118"/>
      <c r="R50" s="118">
        <f t="shared" si="46"/>
        <v>0</v>
      </c>
      <c r="S50" s="118">
        <v>0</v>
      </c>
      <c r="T50" s="118">
        <v>0</v>
      </c>
      <c r="U50" s="118"/>
      <c r="V50" s="118">
        <f t="shared" si="47"/>
        <v>0.17668852696007623</v>
      </c>
      <c r="W50" s="118">
        <v>0.1202</v>
      </c>
      <c r="X50" s="118">
        <v>5.6488526960076224E-2</v>
      </c>
      <c r="Y50" s="118"/>
      <c r="Z50" s="118">
        <f t="shared" si="48"/>
        <v>0</v>
      </c>
      <c r="AA50" s="118">
        <v>0</v>
      </c>
      <c r="AB50" s="118">
        <v>0</v>
      </c>
    </row>
    <row r="51" spans="1:28" ht="11.25" customHeight="1" x14ac:dyDescent="0.2">
      <c r="A51" s="77" t="s">
        <v>81</v>
      </c>
      <c r="B51" s="118">
        <f t="shared" si="42"/>
        <v>7.6964333995081802</v>
      </c>
      <c r="C51" s="118">
        <v>5.069</v>
      </c>
      <c r="D51" s="118">
        <v>2.6274333995081807</v>
      </c>
      <c r="E51" s="119"/>
      <c r="F51" s="118">
        <f t="shared" si="43"/>
        <v>0</v>
      </c>
      <c r="G51" s="118">
        <v>0</v>
      </c>
      <c r="H51" s="118">
        <v>0</v>
      </c>
      <c r="I51" s="118"/>
      <c r="J51" s="118">
        <f t="shared" si="44"/>
        <v>5.8555340835253986</v>
      </c>
      <c r="K51" s="118">
        <v>3.794</v>
      </c>
      <c r="L51" s="118">
        <v>2.0615340835253981</v>
      </c>
      <c r="M51" s="118"/>
      <c r="N51" s="118">
        <f t="shared" si="45"/>
        <v>0</v>
      </c>
      <c r="O51" s="118">
        <v>0</v>
      </c>
      <c r="P51" s="118">
        <v>0</v>
      </c>
      <c r="Q51" s="118"/>
      <c r="R51" s="118">
        <f t="shared" si="46"/>
        <v>0.87857820038136547</v>
      </c>
      <c r="S51" s="118">
        <v>0.72899999999999998</v>
      </c>
      <c r="T51" s="118">
        <v>0.14957820038136549</v>
      </c>
      <c r="U51" s="118"/>
      <c r="V51" s="118">
        <f t="shared" si="47"/>
        <v>0.8869030029344338</v>
      </c>
      <c r="W51" s="118">
        <v>0.47899999999999998</v>
      </c>
      <c r="X51" s="118">
        <v>0.40790300293443388</v>
      </c>
      <c r="Y51" s="118"/>
      <c r="Z51" s="118">
        <f t="shared" si="48"/>
        <v>7.5418112666982784E-2</v>
      </c>
      <c r="AA51" s="118">
        <v>6.7000000000000004E-2</v>
      </c>
      <c r="AB51" s="118">
        <v>8.4181126669827765E-3</v>
      </c>
    </row>
    <row r="52" spans="1:28" ht="11.25" customHeight="1" x14ac:dyDescent="0.2">
      <c r="A52" s="77" t="s">
        <v>82</v>
      </c>
      <c r="B52" s="118">
        <f t="shared" si="42"/>
        <v>0.18764606571991715</v>
      </c>
      <c r="C52" s="118">
        <v>0.14599999999999999</v>
      </c>
      <c r="D52" s="118">
        <v>4.1646065719917177E-2</v>
      </c>
      <c r="E52" s="119"/>
      <c r="F52" s="118">
        <f t="shared" si="43"/>
        <v>0</v>
      </c>
      <c r="G52" s="118">
        <v>0</v>
      </c>
      <c r="H52" s="118">
        <v>0</v>
      </c>
      <c r="I52" s="118"/>
      <c r="J52" s="118">
        <f t="shared" si="44"/>
        <v>0</v>
      </c>
      <c r="K52" s="118">
        <v>0</v>
      </c>
      <c r="L52" s="118">
        <v>0</v>
      </c>
      <c r="M52" s="118"/>
      <c r="N52" s="118">
        <f t="shared" si="45"/>
        <v>0.16679382182841543</v>
      </c>
      <c r="O52" s="118">
        <v>0.128</v>
      </c>
      <c r="P52" s="118">
        <v>3.8793821828415433E-2</v>
      </c>
      <c r="Q52" s="118"/>
      <c r="R52" s="118">
        <f t="shared" si="46"/>
        <v>2.0852243891501743E-2</v>
      </c>
      <c r="S52" s="118">
        <v>1.7999999999999999E-2</v>
      </c>
      <c r="T52" s="118">
        <v>2.8522438915017448E-3</v>
      </c>
      <c r="U52" s="118"/>
      <c r="V52" s="118">
        <f t="shared" si="47"/>
        <v>0</v>
      </c>
      <c r="W52" s="118">
        <v>0</v>
      </c>
      <c r="X52" s="118">
        <v>0</v>
      </c>
      <c r="Y52" s="118"/>
      <c r="Z52" s="118">
        <f t="shared" si="48"/>
        <v>0</v>
      </c>
      <c r="AA52" s="118">
        <v>0</v>
      </c>
      <c r="AB52" s="118">
        <v>0</v>
      </c>
    </row>
    <row r="53" spans="1:28" ht="11.25" customHeight="1" x14ac:dyDescent="0.2">
      <c r="A53" s="77" t="s">
        <v>83</v>
      </c>
      <c r="B53" s="118">
        <f t="shared" si="42"/>
        <v>0</v>
      </c>
      <c r="C53" s="118">
        <v>0</v>
      </c>
      <c r="D53" s="118">
        <v>0</v>
      </c>
      <c r="E53" s="119"/>
      <c r="F53" s="118">
        <f t="shared" si="43"/>
        <v>0</v>
      </c>
      <c r="G53" s="118">
        <v>0</v>
      </c>
      <c r="H53" s="118">
        <v>0</v>
      </c>
      <c r="I53" s="118"/>
      <c r="J53" s="118">
        <f t="shared" si="44"/>
        <v>0</v>
      </c>
      <c r="K53" s="118">
        <v>0</v>
      </c>
      <c r="L53" s="118">
        <v>0</v>
      </c>
      <c r="M53" s="118"/>
      <c r="N53" s="118">
        <f t="shared" si="45"/>
        <v>0</v>
      </c>
      <c r="O53" s="118">
        <v>0</v>
      </c>
      <c r="P53" s="118">
        <v>0</v>
      </c>
      <c r="Q53" s="118"/>
      <c r="R53" s="118">
        <f t="shared" si="46"/>
        <v>0</v>
      </c>
      <c r="S53" s="118">
        <v>0</v>
      </c>
      <c r="T53" s="118">
        <v>0</v>
      </c>
      <c r="U53" s="118"/>
      <c r="V53" s="118">
        <f t="shared" si="47"/>
        <v>0</v>
      </c>
      <c r="W53" s="118">
        <v>0</v>
      </c>
      <c r="X53" s="118">
        <v>0</v>
      </c>
      <c r="Y53" s="118"/>
      <c r="Z53" s="118">
        <f t="shared" si="48"/>
        <v>0</v>
      </c>
      <c r="AA53" s="118">
        <v>0</v>
      </c>
      <c r="AB53" s="118">
        <v>0</v>
      </c>
    </row>
    <row r="54" spans="1:28" ht="11.25" customHeight="1" x14ac:dyDescent="0.2">
      <c r="A54" s="77" t="s">
        <v>84</v>
      </c>
      <c r="B54" s="118">
        <f t="shared" si="42"/>
        <v>0</v>
      </c>
      <c r="C54" s="118">
        <v>0</v>
      </c>
      <c r="D54" s="118">
        <v>0</v>
      </c>
      <c r="E54" s="119"/>
      <c r="F54" s="118">
        <f t="shared" si="43"/>
        <v>0</v>
      </c>
      <c r="G54" s="118">
        <v>0</v>
      </c>
      <c r="H54" s="118">
        <v>0</v>
      </c>
      <c r="I54" s="118"/>
      <c r="J54" s="118">
        <f t="shared" si="44"/>
        <v>0</v>
      </c>
      <c r="K54" s="118">
        <v>0</v>
      </c>
      <c r="L54" s="118">
        <v>0</v>
      </c>
      <c r="M54" s="118"/>
      <c r="N54" s="118">
        <f t="shared" si="45"/>
        <v>0</v>
      </c>
      <c r="O54" s="118">
        <v>0</v>
      </c>
      <c r="P54" s="118">
        <v>0</v>
      </c>
      <c r="Q54" s="118"/>
      <c r="R54" s="118">
        <f t="shared" si="46"/>
        <v>0</v>
      </c>
      <c r="S54" s="118">
        <v>0</v>
      </c>
      <c r="T54" s="118">
        <v>0</v>
      </c>
      <c r="U54" s="118"/>
      <c r="V54" s="118">
        <f t="shared" si="47"/>
        <v>0</v>
      </c>
      <c r="W54" s="118">
        <v>0</v>
      </c>
      <c r="X54" s="118">
        <v>0</v>
      </c>
      <c r="Y54" s="118"/>
      <c r="Z54" s="118">
        <f t="shared" si="48"/>
        <v>0</v>
      </c>
      <c r="AA54" s="118">
        <v>0</v>
      </c>
      <c r="AB54" s="118">
        <v>0</v>
      </c>
    </row>
    <row r="55" spans="1:28" ht="11.25" customHeight="1" x14ac:dyDescent="0.2">
      <c r="A55" s="77" t="s">
        <v>85</v>
      </c>
      <c r="B55" s="118">
        <f t="shared" si="42"/>
        <v>5.2382911675120651E-2</v>
      </c>
      <c r="C55" s="118">
        <v>3.4904999999999999E-2</v>
      </c>
      <c r="D55" s="118">
        <v>1.7477911675120653E-2</v>
      </c>
      <c r="E55" s="119"/>
      <c r="F55" s="118">
        <f t="shared" si="43"/>
        <v>0</v>
      </c>
      <c r="G55" s="118">
        <v>0</v>
      </c>
      <c r="H55" s="118">
        <v>0</v>
      </c>
      <c r="I55" s="118"/>
      <c r="J55" s="118">
        <f t="shared" si="44"/>
        <v>0</v>
      </c>
      <c r="K55" s="118">
        <v>0</v>
      </c>
      <c r="L55" s="118">
        <v>0</v>
      </c>
      <c r="M55" s="118"/>
      <c r="N55" s="118">
        <f t="shared" si="45"/>
        <v>2.0115424686037095E-2</v>
      </c>
      <c r="O55" s="118">
        <v>1.0999999999999999E-2</v>
      </c>
      <c r="P55" s="118">
        <v>9.1154246860370974E-3</v>
      </c>
      <c r="Q55" s="118"/>
      <c r="R55" s="118">
        <f t="shared" si="46"/>
        <v>8.0847395208211365E-4</v>
      </c>
      <c r="S55" s="118">
        <v>5.0500000000000002E-4</v>
      </c>
      <c r="T55" s="118">
        <v>3.0347395208211363E-4</v>
      </c>
      <c r="U55" s="118"/>
      <c r="V55" s="118">
        <f t="shared" si="47"/>
        <v>3.1459013037001438E-2</v>
      </c>
      <c r="W55" s="118">
        <v>2.3399999999999997E-2</v>
      </c>
      <c r="X55" s="118">
        <v>8.0590130370014421E-3</v>
      </c>
      <c r="Y55" s="118"/>
      <c r="Z55" s="118">
        <f t="shared" si="48"/>
        <v>0</v>
      </c>
      <c r="AA55" s="118">
        <v>0</v>
      </c>
      <c r="AB55" s="118">
        <v>0</v>
      </c>
    </row>
    <row r="56" spans="1:28" ht="11.25" customHeight="1" x14ac:dyDescent="0.2">
      <c r="A56" s="77"/>
      <c r="B56" s="118"/>
      <c r="C56" s="118"/>
      <c r="D56" s="118"/>
      <c r="E56" s="119"/>
      <c r="F56" s="118"/>
      <c r="G56" s="118"/>
      <c r="H56" s="118"/>
      <c r="I56" s="118"/>
      <c r="J56" s="118"/>
      <c r="K56" s="118"/>
      <c r="L56" s="118"/>
      <c r="M56" s="118"/>
      <c r="N56" s="118"/>
      <c r="O56" s="118"/>
      <c r="P56" s="118"/>
      <c r="Q56" s="118"/>
      <c r="R56" s="118"/>
      <c r="S56" s="118"/>
      <c r="T56" s="118"/>
      <c r="U56" s="118"/>
      <c r="V56" s="118"/>
      <c r="W56" s="118"/>
      <c r="X56" s="118"/>
      <c r="Y56" s="118"/>
      <c r="Z56" s="118"/>
      <c r="AA56" s="118"/>
      <c r="AB56" s="118"/>
    </row>
    <row r="57" spans="1:28" s="35" customFormat="1" ht="11.25" customHeight="1" x14ac:dyDescent="0.2">
      <c r="A57" s="67" t="s">
        <v>86</v>
      </c>
      <c r="B57" s="116">
        <f>SUM(C57:D57)</f>
        <v>2517.051722847476</v>
      </c>
      <c r="C57" s="116">
        <f>SUM(C58:C67)</f>
        <v>1248.6248639099999</v>
      </c>
      <c r="D57" s="116">
        <f>SUM(D58:D67)</f>
        <v>1268.426858937476</v>
      </c>
      <c r="E57" s="120"/>
      <c r="F57" s="116">
        <f>SUM(G57:H57)</f>
        <v>378.56579999999997</v>
      </c>
      <c r="G57" s="116">
        <f>SUM(G58:G67)</f>
        <v>364.61279999999999</v>
      </c>
      <c r="H57" s="116">
        <f>SUM(H58:H67)</f>
        <v>13.952999999999999</v>
      </c>
      <c r="I57" s="116"/>
      <c r="J57" s="116">
        <f>SUM(K57:L57)</f>
        <v>326.42050063432293</v>
      </c>
      <c r="K57" s="116">
        <f>SUM(K58:K67)</f>
        <v>156.773</v>
      </c>
      <c r="L57" s="116">
        <f>SUM(L58:L67)</f>
        <v>169.64750063432294</v>
      </c>
      <c r="M57" s="116"/>
      <c r="N57" s="116">
        <f>SUM(O57:P57)</f>
        <v>197.383736</v>
      </c>
      <c r="O57" s="116">
        <f>SUM(O58:O67)</f>
        <v>61.714009500000003</v>
      </c>
      <c r="P57" s="116">
        <f>SUM(P58:P67)</f>
        <v>135.6697265</v>
      </c>
      <c r="Q57" s="116"/>
      <c r="R57" s="116">
        <f>SUM(S57:T57)</f>
        <v>508.28769788730347</v>
      </c>
      <c r="S57" s="116">
        <f>SUM(S58:S67)</f>
        <v>190.18638140999937</v>
      </c>
      <c r="T57" s="116">
        <f>SUM(T58:T67)</f>
        <v>318.10131647730407</v>
      </c>
      <c r="U57" s="116"/>
      <c r="V57" s="116">
        <f>SUM(W57:X57)</f>
        <v>914.46578313931309</v>
      </c>
      <c r="W57" s="116">
        <f>SUM(W58:W67)</f>
        <v>415.49120500000009</v>
      </c>
      <c r="X57" s="116">
        <f>SUM(X58:X67)</f>
        <v>498.97457813931305</v>
      </c>
      <c r="Y57" s="116"/>
      <c r="Z57" s="116">
        <f>SUM(AA57:AB57)</f>
        <v>191.9282051865361</v>
      </c>
      <c r="AA57" s="116">
        <f>SUM(AA58:AA67)</f>
        <v>59.847468000000241</v>
      </c>
      <c r="AB57" s="116">
        <f>SUM(AB58:AB67)</f>
        <v>132.08073718653586</v>
      </c>
    </row>
    <row r="58" spans="1:28" ht="11.25" customHeight="1" x14ac:dyDescent="0.2">
      <c r="A58" s="77" t="s">
        <v>87</v>
      </c>
      <c r="B58" s="118">
        <f t="shared" ref="B58:B66" si="49">SUM(C58:D58)</f>
        <v>0.37073013947720412</v>
      </c>
      <c r="C58" s="118">
        <v>0.22700000000000001</v>
      </c>
      <c r="D58" s="118">
        <v>0.14373013947720414</v>
      </c>
      <c r="E58" s="119"/>
      <c r="F58" s="118">
        <f t="shared" ref="F58:F66" si="50">SUM(G58:H58)</f>
        <v>0</v>
      </c>
      <c r="G58" s="118">
        <v>0</v>
      </c>
      <c r="H58" s="118">
        <v>0</v>
      </c>
      <c r="I58" s="118"/>
      <c r="J58" s="118">
        <f t="shared" ref="J58:J66" si="51">SUM(K58:L58)</f>
        <v>8.2782111789582807E-2</v>
      </c>
      <c r="K58" s="118">
        <v>7.2999999999999995E-2</v>
      </c>
      <c r="L58" s="118">
        <v>9.782111789582805E-3</v>
      </c>
      <c r="M58" s="118"/>
      <c r="N58" s="118">
        <f t="shared" ref="N58:N66" si="52">SUM(O58:P58)</f>
        <v>0</v>
      </c>
      <c r="O58" s="118">
        <v>0</v>
      </c>
      <c r="P58" s="118">
        <v>0</v>
      </c>
      <c r="Q58" s="118"/>
      <c r="R58" s="118">
        <f t="shared" ref="R58:R66" si="53">SUM(S58:T58)</f>
        <v>5.5777829548307761E-2</v>
      </c>
      <c r="S58" s="118">
        <v>3.6999999999999998E-2</v>
      </c>
      <c r="T58" s="118">
        <v>1.8777829548307763E-2</v>
      </c>
      <c r="U58" s="118"/>
      <c r="V58" s="118">
        <f t="shared" ref="V58:V66" si="54">SUM(W58:X58)</f>
        <v>0.21590495068632437</v>
      </c>
      <c r="W58" s="118">
        <v>0.111</v>
      </c>
      <c r="X58" s="118">
        <v>0.10490495068632436</v>
      </c>
      <c r="Y58" s="118"/>
      <c r="Z58" s="118">
        <f t="shared" ref="Z58:Z66" si="55">SUM(AA58:AB58)</f>
        <v>1.6265247452989229E-2</v>
      </c>
      <c r="AA58" s="118">
        <v>6.0000000000000001E-3</v>
      </c>
      <c r="AB58" s="118">
        <v>1.0265247452989229E-2</v>
      </c>
    </row>
    <row r="59" spans="1:28" ht="11.25" customHeight="1" x14ac:dyDescent="0.2">
      <c r="A59" s="77" t="s">
        <v>88</v>
      </c>
      <c r="B59" s="118">
        <f t="shared" si="49"/>
        <v>0</v>
      </c>
      <c r="C59" s="118">
        <v>0</v>
      </c>
      <c r="D59" s="118">
        <v>0</v>
      </c>
      <c r="E59" s="119"/>
      <c r="F59" s="118">
        <f t="shared" si="50"/>
        <v>0</v>
      </c>
      <c r="G59" s="118">
        <v>0</v>
      </c>
      <c r="H59" s="118">
        <v>0</v>
      </c>
      <c r="I59" s="118"/>
      <c r="J59" s="118">
        <f t="shared" si="51"/>
        <v>0</v>
      </c>
      <c r="K59" s="118">
        <v>0</v>
      </c>
      <c r="L59" s="118">
        <v>0</v>
      </c>
      <c r="M59" s="118"/>
      <c r="N59" s="118">
        <f t="shared" si="52"/>
        <v>0</v>
      </c>
      <c r="O59" s="118">
        <v>0</v>
      </c>
      <c r="P59" s="118">
        <v>0</v>
      </c>
      <c r="Q59" s="118"/>
      <c r="R59" s="118">
        <f t="shared" si="53"/>
        <v>0</v>
      </c>
      <c r="S59" s="118">
        <v>0</v>
      </c>
      <c r="T59" s="118">
        <v>0</v>
      </c>
      <c r="U59" s="118"/>
      <c r="V59" s="118">
        <f t="shared" si="54"/>
        <v>0</v>
      </c>
      <c r="W59" s="118">
        <v>0</v>
      </c>
      <c r="X59" s="118">
        <v>0</v>
      </c>
      <c r="Y59" s="118"/>
      <c r="Z59" s="118">
        <f t="shared" si="55"/>
        <v>0</v>
      </c>
      <c r="AA59" s="118">
        <v>0</v>
      </c>
      <c r="AB59" s="118">
        <v>0</v>
      </c>
    </row>
    <row r="60" spans="1:28" ht="11.25" customHeight="1" x14ac:dyDescent="0.2">
      <c r="A60" s="77" t="s">
        <v>89</v>
      </c>
      <c r="B60" s="118">
        <f t="shared" si="49"/>
        <v>2500.0038859999995</v>
      </c>
      <c r="C60" s="118">
        <v>1237.4538639099999</v>
      </c>
      <c r="D60" s="118">
        <v>1262.5500220899996</v>
      </c>
      <c r="E60" s="119"/>
      <c r="F60" s="118">
        <f t="shared" si="50"/>
        <v>378.56579999999997</v>
      </c>
      <c r="G60" s="118">
        <v>364.61279999999999</v>
      </c>
      <c r="H60" s="118">
        <v>13.952999999999999</v>
      </c>
      <c r="I60" s="118"/>
      <c r="J60" s="118">
        <f t="shared" si="51"/>
        <v>315.93332900000007</v>
      </c>
      <c r="K60" s="118">
        <v>150.471</v>
      </c>
      <c r="L60" s="118">
        <v>165.46232900000004</v>
      </c>
      <c r="M60" s="118"/>
      <c r="N60" s="118">
        <f t="shared" si="52"/>
        <v>197.383736</v>
      </c>
      <c r="O60" s="118">
        <v>61.714009500000003</v>
      </c>
      <c r="P60" s="118">
        <v>135.6697265</v>
      </c>
      <c r="Q60" s="118"/>
      <c r="R60" s="118">
        <f t="shared" si="53"/>
        <v>504.82309399999934</v>
      </c>
      <c r="S60" s="118">
        <v>187.18438140999939</v>
      </c>
      <c r="T60" s="118">
        <v>317.63871258999995</v>
      </c>
      <c r="U60" s="118"/>
      <c r="V60" s="118">
        <f t="shared" si="54"/>
        <v>911.83957499999974</v>
      </c>
      <c r="W60" s="118">
        <v>413.9452050000001</v>
      </c>
      <c r="X60" s="118">
        <v>497.89436999999958</v>
      </c>
      <c r="Y60" s="118"/>
      <c r="Z60" s="118">
        <f t="shared" si="55"/>
        <v>191.45835200000022</v>
      </c>
      <c r="AA60" s="118">
        <v>59.526468000000236</v>
      </c>
      <c r="AB60" s="118">
        <v>131.93188399999997</v>
      </c>
    </row>
    <row r="61" spans="1:28" ht="11.25" customHeight="1" x14ac:dyDescent="0.2">
      <c r="A61" s="77" t="s">
        <v>90</v>
      </c>
      <c r="B61" s="118">
        <f t="shared" si="49"/>
        <v>3.0090299862411962</v>
      </c>
      <c r="C61" s="118">
        <v>2.254</v>
      </c>
      <c r="D61" s="118">
        <v>0.75502998624119644</v>
      </c>
      <c r="E61" s="119"/>
      <c r="F61" s="118">
        <f t="shared" si="50"/>
        <v>0</v>
      </c>
      <c r="G61" s="118">
        <v>0</v>
      </c>
      <c r="H61" s="118">
        <v>0</v>
      </c>
      <c r="I61" s="118"/>
      <c r="J61" s="118">
        <f t="shared" si="51"/>
        <v>0</v>
      </c>
      <c r="K61" s="118">
        <v>0</v>
      </c>
      <c r="L61" s="118">
        <v>0</v>
      </c>
      <c r="M61" s="118"/>
      <c r="N61" s="118">
        <f t="shared" si="52"/>
        <v>0</v>
      </c>
      <c r="O61" s="118">
        <v>0</v>
      </c>
      <c r="P61" s="118">
        <v>0</v>
      </c>
      <c r="Q61" s="118"/>
      <c r="R61" s="118">
        <f t="shared" si="53"/>
        <v>1.4550170717973907</v>
      </c>
      <c r="S61" s="118">
        <v>1.38</v>
      </c>
      <c r="T61" s="118">
        <v>7.5017071797390714E-2</v>
      </c>
      <c r="U61" s="118"/>
      <c r="V61" s="118">
        <f t="shared" si="54"/>
        <v>1.3404594683026583</v>
      </c>
      <c r="W61" s="118">
        <v>0.70899999999999996</v>
      </c>
      <c r="X61" s="118">
        <v>0.63145946830265831</v>
      </c>
      <c r="Y61" s="118"/>
      <c r="Z61" s="118">
        <f t="shared" si="55"/>
        <v>0.21355344614114735</v>
      </c>
      <c r="AA61" s="118">
        <v>0.16500000000000001</v>
      </c>
      <c r="AB61" s="118">
        <v>4.8553446141147337E-2</v>
      </c>
    </row>
    <row r="62" spans="1:28" ht="11.25" customHeight="1" x14ac:dyDescent="0.2">
      <c r="A62" s="77" t="s">
        <v>91</v>
      </c>
      <c r="B62" s="118">
        <f t="shared" si="49"/>
        <v>4.612219303042151</v>
      </c>
      <c r="C62" s="118">
        <v>1.633</v>
      </c>
      <c r="D62" s="118">
        <v>2.979219303042151</v>
      </c>
      <c r="E62" s="119"/>
      <c r="F62" s="118">
        <f t="shared" si="50"/>
        <v>0</v>
      </c>
      <c r="G62" s="118">
        <v>0</v>
      </c>
      <c r="H62" s="118">
        <v>0</v>
      </c>
      <c r="I62" s="118"/>
      <c r="J62" s="118">
        <f t="shared" si="51"/>
        <v>3.7435699810194314</v>
      </c>
      <c r="K62" s="118">
        <v>0.93</v>
      </c>
      <c r="L62" s="118">
        <v>2.8135699810194312</v>
      </c>
      <c r="M62" s="118"/>
      <c r="N62" s="118">
        <f t="shared" si="52"/>
        <v>0</v>
      </c>
      <c r="O62" s="118">
        <v>0</v>
      </c>
      <c r="P62" s="118">
        <v>0</v>
      </c>
      <c r="Q62" s="118"/>
      <c r="R62" s="118">
        <f t="shared" si="53"/>
        <v>0.57999747656135414</v>
      </c>
      <c r="S62" s="118">
        <v>0.47699999999999998</v>
      </c>
      <c r="T62" s="118">
        <v>0.10299747656135415</v>
      </c>
      <c r="U62" s="118"/>
      <c r="V62" s="118">
        <f t="shared" si="54"/>
        <v>0.28865184546136535</v>
      </c>
      <c r="W62" s="118">
        <v>0.22600000000000001</v>
      </c>
      <c r="X62" s="118">
        <v>6.2651845461365333E-2</v>
      </c>
      <c r="Y62" s="118"/>
      <c r="Z62" s="118">
        <f t="shared" si="55"/>
        <v>0</v>
      </c>
      <c r="AA62" s="118">
        <v>0</v>
      </c>
      <c r="AB62" s="118">
        <v>0</v>
      </c>
    </row>
    <row r="63" spans="1:28" ht="11.25" customHeight="1" x14ac:dyDescent="0.2">
      <c r="A63" s="77" t="s">
        <v>92</v>
      </c>
      <c r="B63" s="118">
        <f t="shared" si="49"/>
        <v>2.0097865699820341</v>
      </c>
      <c r="C63" s="118">
        <v>1.655</v>
      </c>
      <c r="D63" s="118">
        <v>0.35478656998203423</v>
      </c>
      <c r="E63" s="119"/>
      <c r="F63" s="118">
        <f t="shared" si="50"/>
        <v>0</v>
      </c>
      <c r="G63" s="118">
        <v>0</v>
      </c>
      <c r="H63" s="118">
        <v>0</v>
      </c>
      <c r="I63" s="118"/>
      <c r="J63" s="118">
        <f t="shared" si="51"/>
        <v>1.7721554198866918</v>
      </c>
      <c r="K63" s="118">
        <v>1.5149999999999999</v>
      </c>
      <c r="L63" s="118">
        <v>0.25715541988669194</v>
      </c>
      <c r="M63" s="118"/>
      <c r="N63" s="118">
        <f t="shared" si="52"/>
        <v>0</v>
      </c>
      <c r="O63" s="118">
        <v>0</v>
      </c>
      <c r="P63" s="118">
        <v>0</v>
      </c>
      <c r="Q63" s="118"/>
      <c r="R63" s="118">
        <f t="shared" si="53"/>
        <v>5.7280586498659435E-2</v>
      </c>
      <c r="S63" s="118">
        <v>4.1000000000000002E-2</v>
      </c>
      <c r="T63" s="118">
        <v>1.6280586498659433E-2</v>
      </c>
      <c r="U63" s="118"/>
      <c r="V63" s="118">
        <f t="shared" si="54"/>
        <v>0.17341221001221002</v>
      </c>
      <c r="W63" s="118">
        <v>9.4E-2</v>
      </c>
      <c r="X63" s="118">
        <v>7.9412210012210008E-2</v>
      </c>
      <c r="Y63" s="118"/>
      <c r="Z63" s="118">
        <f t="shared" si="55"/>
        <v>6.9383535844728568E-3</v>
      </c>
      <c r="AA63" s="118">
        <v>5.0000000000000001E-3</v>
      </c>
      <c r="AB63" s="118">
        <v>1.9383535844728569E-3</v>
      </c>
    </row>
    <row r="64" spans="1:28" ht="11.25" customHeight="1" x14ac:dyDescent="0.2">
      <c r="A64" s="77" t="s">
        <v>93</v>
      </c>
      <c r="B64" s="118">
        <f t="shared" si="49"/>
        <v>0.58135129182496348</v>
      </c>
      <c r="C64" s="118">
        <v>0.38500000000000001</v>
      </c>
      <c r="D64" s="118">
        <v>0.19635129182496341</v>
      </c>
      <c r="E64" s="119"/>
      <c r="F64" s="118">
        <f t="shared" si="50"/>
        <v>0</v>
      </c>
      <c r="G64" s="118">
        <v>0</v>
      </c>
      <c r="H64" s="118">
        <v>0</v>
      </c>
      <c r="I64" s="118"/>
      <c r="J64" s="118">
        <f t="shared" si="51"/>
        <v>0.17567164375492628</v>
      </c>
      <c r="K64" s="118">
        <v>0.13600000000000001</v>
      </c>
      <c r="L64" s="118">
        <v>3.9671643754926253E-2</v>
      </c>
      <c r="M64" s="118"/>
      <c r="N64" s="118">
        <f t="shared" si="52"/>
        <v>0</v>
      </c>
      <c r="O64" s="118">
        <v>0</v>
      </c>
      <c r="P64" s="118">
        <v>0</v>
      </c>
      <c r="Q64" s="118"/>
      <c r="R64" s="118">
        <f t="shared" si="53"/>
        <v>7.7219369849881675E-2</v>
      </c>
      <c r="S64" s="118">
        <v>5.0999999999999997E-2</v>
      </c>
      <c r="T64" s="118">
        <v>2.6219369849881671E-2</v>
      </c>
      <c r="U64" s="118"/>
      <c r="V64" s="118">
        <f t="shared" si="54"/>
        <v>0.17860656310529169</v>
      </c>
      <c r="W64" s="118">
        <v>0.12</v>
      </c>
      <c r="X64" s="118">
        <v>5.8606563105291699E-2</v>
      </c>
      <c r="Y64" s="118"/>
      <c r="Z64" s="118">
        <f t="shared" si="55"/>
        <v>0.14985371511486378</v>
      </c>
      <c r="AA64" s="118">
        <v>7.8E-2</v>
      </c>
      <c r="AB64" s="118">
        <v>7.1853715114863798E-2</v>
      </c>
    </row>
    <row r="65" spans="1:28" ht="11.25" customHeight="1" x14ac:dyDescent="0.2">
      <c r="A65" s="77" t="s">
        <v>94</v>
      </c>
      <c r="B65" s="118">
        <f t="shared" si="49"/>
        <v>1.2553172333239471</v>
      </c>
      <c r="C65" s="118">
        <v>1.095</v>
      </c>
      <c r="D65" s="118">
        <v>0.16031723332394704</v>
      </c>
      <c r="E65" s="119"/>
      <c r="F65" s="118">
        <f t="shared" si="50"/>
        <v>0</v>
      </c>
      <c r="G65" s="118">
        <v>0</v>
      </c>
      <c r="H65" s="118">
        <v>0</v>
      </c>
      <c r="I65" s="118"/>
      <c r="J65" s="118">
        <f t="shared" si="51"/>
        <v>0.34828707587329411</v>
      </c>
      <c r="K65" s="118">
        <v>0.34699999999999998</v>
      </c>
      <c r="L65" s="118">
        <v>1.287075873294103E-3</v>
      </c>
      <c r="M65" s="118"/>
      <c r="N65" s="118">
        <f t="shared" si="52"/>
        <v>0</v>
      </c>
      <c r="O65" s="118">
        <v>0</v>
      </c>
      <c r="P65" s="118">
        <v>0</v>
      </c>
      <c r="Q65" s="118"/>
      <c r="R65" s="118">
        <f t="shared" si="53"/>
        <v>0.4534703528555839</v>
      </c>
      <c r="S65" s="118">
        <v>0.40500000000000003</v>
      </c>
      <c r="T65" s="118">
        <v>4.8470352855583855E-2</v>
      </c>
      <c r="U65" s="118"/>
      <c r="V65" s="118">
        <f t="shared" si="54"/>
        <v>0.37031738035264489</v>
      </c>
      <c r="W65" s="118">
        <v>0.27600000000000002</v>
      </c>
      <c r="X65" s="118">
        <v>9.431738035264485E-2</v>
      </c>
      <c r="Y65" s="118"/>
      <c r="Z65" s="118">
        <f t="shared" si="55"/>
        <v>8.3242424242424243E-2</v>
      </c>
      <c r="AA65" s="118">
        <v>6.7000000000000004E-2</v>
      </c>
      <c r="AB65" s="118">
        <v>1.6242424242424242E-2</v>
      </c>
    </row>
    <row r="66" spans="1:28" ht="11.25" customHeight="1" x14ac:dyDescent="0.2">
      <c r="A66" s="65" t="s">
        <v>95</v>
      </c>
      <c r="B66" s="118">
        <f t="shared" si="49"/>
        <v>5.2094023235849303</v>
      </c>
      <c r="C66" s="118">
        <v>3.9220000000000002</v>
      </c>
      <c r="D66" s="118">
        <v>1.2874023235849303</v>
      </c>
      <c r="E66" s="119"/>
      <c r="F66" s="118">
        <f t="shared" si="50"/>
        <v>0</v>
      </c>
      <c r="G66" s="118">
        <v>0</v>
      </c>
      <c r="H66" s="118">
        <v>0</v>
      </c>
      <c r="I66" s="118"/>
      <c r="J66" s="118">
        <f t="shared" si="51"/>
        <v>4.3647054019989735</v>
      </c>
      <c r="K66" s="118">
        <v>3.3010000000000002</v>
      </c>
      <c r="L66" s="118">
        <v>1.0637054019989731</v>
      </c>
      <c r="M66" s="118"/>
      <c r="N66" s="118">
        <f t="shared" si="52"/>
        <v>0</v>
      </c>
      <c r="O66" s="118">
        <v>0</v>
      </c>
      <c r="P66" s="118">
        <v>0</v>
      </c>
      <c r="Q66" s="118"/>
      <c r="R66" s="118">
        <f t="shared" si="53"/>
        <v>0.78584120019292236</v>
      </c>
      <c r="S66" s="118">
        <v>0.61099999999999999</v>
      </c>
      <c r="T66" s="118">
        <v>0.17484120019292235</v>
      </c>
      <c r="U66" s="118"/>
      <c r="V66" s="118">
        <f t="shared" si="54"/>
        <v>5.885572139303482E-2</v>
      </c>
      <c r="W66" s="118">
        <v>0.01</v>
      </c>
      <c r="X66" s="118">
        <v>4.8855721393034818E-2</v>
      </c>
      <c r="Y66" s="118"/>
      <c r="Z66" s="118">
        <f t="shared" si="55"/>
        <v>0</v>
      </c>
      <c r="AA66" s="118">
        <v>0</v>
      </c>
      <c r="AB66" s="118">
        <v>0</v>
      </c>
    </row>
    <row r="67" spans="1:28" ht="11.25" customHeight="1" x14ac:dyDescent="0.2">
      <c r="A67" s="65" t="s">
        <v>96</v>
      </c>
      <c r="B67" s="118">
        <f t="shared" ref="B67" si="56">SUM(C67:D67)</f>
        <v>0</v>
      </c>
      <c r="C67" s="118">
        <v>0</v>
      </c>
      <c r="D67" s="118">
        <v>0</v>
      </c>
      <c r="E67" s="119"/>
      <c r="F67" s="118">
        <f t="shared" ref="F67" si="57">SUM(G67:H67)</f>
        <v>0</v>
      </c>
      <c r="G67" s="118">
        <v>0</v>
      </c>
      <c r="H67" s="118">
        <v>0</v>
      </c>
      <c r="I67" s="118"/>
      <c r="J67" s="118">
        <f t="shared" ref="J67" si="58">SUM(K67:L67)</f>
        <v>0</v>
      </c>
      <c r="K67" s="118">
        <v>0</v>
      </c>
      <c r="L67" s="118">
        <v>0</v>
      </c>
      <c r="M67" s="118"/>
      <c r="N67" s="118">
        <f t="shared" ref="N67" si="59">SUM(O67:P67)</f>
        <v>0</v>
      </c>
      <c r="O67" s="118">
        <v>0</v>
      </c>
      <c r="P67" s="118">
        <v>0</v>
      </c>
      <c r="Q67" s="118"/>
      <c r="R67" s="118">
        <f t="shared" ref="R67" si="60">SUM(S67:T67)</f>
        <v>0</v>
      </c>
      <c r="S67" s="118">
        <v>0</v>
      </c>
      <c r="T67" s="118">
        <v>0</v>
      </c>
      <c r="U67" s="118"/>
      <c r="V67" s="118">
        <f t="shared" ref="V67" si="61">SUM(W67:X67)</f>
        <v>0</v>
      </c>
      <c r="W67" s="118">
        <v>0</v>
      </c>
      <c r="X67" s="118">
        <v>0</v>
      </c>
      <c r="Y67" s="118"/>
      <c r="Z67" s="118">
        <f t="shared" ref="Z67" si="62">SUM(AA67:AB67)</f>
        <v>0</v>
      </c>
      <c r="AA67" s="118">
        <v>0</v>
      </c>
      <c r="AB67" s="118">
        <v>0</v>
      </c>
    </row>
    <row r="68" spans="1:28" ht="11.25" customHeight="1" x14ac:dyDescent="0.2">
      <c r="A68" s="65"/>
      <c r="B68" s="118"/>
      <c r="C68" s="118"/>
      <c r="D68" s="118"/>
      <c r="E68" s="119"/>
      <c r="F68" s="118"/>
      <c r="G68" s="118"/>
      <c r="H68" s="118"/>
      <c r="I68" s="118"/>
      <c r="J68" s="118"/>
      <c r="K68" s="118"/>
      <c r="L68" s="118"/>
      <c r="M68" s="118"/>
      <c r="N68" s="118"/>
      <c r="O68" s="118"/>
      <c r="P68" s="118"/>
      <c r="Q68" s="118"/>
      <c r="R68" s="118"/>
      <c r="S68" s="118"/>
      <c r="T68" s="118"/>
      <c r="U68" s="118"/>
      <c r="V68" s="118"/>
      <c r="W68" s="118"/>
      <c r="X68" s="118"/>
      <c r="Y68" s="118"/>
      <c r="Z68" s="118"/>
      <c r="AA68" s="118"/>
      <c r="AB68" s="118"/>
    </row>
    <row r="69" spans="1:28" s="35" customFormat="1" ht="11.25" customHeight="1" x14ac:dyDescent="0.2">
      <c r="A69" s="67" t="s">
        <v>98</v>
      </c>
      <c r="B69" s="116">
        <f>SUM(C69:D69)</f>
        <v>0.37008372820649721</v>
      </c>
      <c r="C69" s="116">
        <f>SUM(C70:C74)</f>
        <v>0.24793700000000002</v>
      </c>
      <c r="D69" s="116">
        <f>SUM(D70:D74)</f>
        <v>0.12214672820649719</v>
      </c>
      <c r="E69" s="120"/>
      <c r="F69" s="116">
        <f>SUM(G69:H69)</f>
        <v>0</v>
      </c>
      <c r="G69" s="116">
        <f>SUM(G70:G74)</f>
        <v>0</v>
      </c>
      <c r="H69" s="116">
        <f>SUM(H70:H74)</f>
        <v>0</v>
      </c>
      <c r="I69" s="116"/>
      <c r="J69" s="116">
        <f>SUM(K69:L69)</f>
        <v>3.80589670265188E-2</v>
      </c>
      <c r="K69" s="116">
        <f>SUM(K70:K74)</f>
        <v>0.03</v>
      </c>
      <c r="L69" s="116">
        <f>SUM(L70:L74)</f>
        <v>8.0589670265188047E-3</v>
      </c>
      <c r="M69" s="116"/>
      <c r="N69" s="116">
        <f>SUM(O69:P69)</f>
        <v>0</v>
      </c>
      <c r="O69" s="116">
        <f>SUM(O70:O74)</f>
        <v>0</v>
      </c>
      <c r="P69" s="116">
        <f>SUM(P70:P74)</f>
        <v>0</v>
      </c>
      <c r="Q69" s="116"/>
      <c r="R69" s="116">
        <f>SUM(S69:T69)</f>
        <v>0.16008170219861592</v>
      </c>
      <c r="S69" s="116">
        <f>SUM(S70:S74)</f>
        <v>0.104937</v>
      </c>
      <c r="T69" s="116">
        <f>SUM(T70:T74)</f>
        <v>5.5144702198615919E-2</v>
      </c>
      <c r="U69" s="116"/>
      <c r="V69" s="116">
        <f>SUM(W69:X69)</f>
        <v>0.12210418929567181</v>
      </c>
      <c r="W69" s="116">
        <f>SUM(W70:W74)</f>
        <v>8.3000000000000004E-2</v>
      </c>
      <c r="X69" s="116">
        <f>SUM(X70:X74)</f>
        <v>3.9104189295671804E-2</v>
      </c>
      <c r="Y69" s="116"/>
      <c r="Z69" s="116">
        <f>SUM(AA69:AB69)</f>
        <v>4.9838869685690658E-2</v>
      </c>
      <c r="AA69" s="116">
        <f>SUM(AA70:AA74)</f>
        <v>0.03</v>
      </c>
      <c r="AB69" s="116">
        <f>SUM(AB70:AB74)</f>
        <v>1.9838869685690659E-2</v>
      </c>
    </row>
    <row r="70" spans="1:28" ht="11.25" customHeight="1" x14ac:dyDescent="0.2">
      <c r="A70" s="77" t="s">
        <v>99</v>
      </c>
      <c r="B70" s="118">
        <f t="shared" ref="B70:B74" si="63">SUM(C70:D70)</f>
        <v>0</v>
      </c>
      <c r="C70" s="118">
        <v>0</v>
      </c>
      <c r="D70" s="118">
        <v>0</v>
      </c>
      <c r="E70" s="119"/>
      <c r="F70" s="118">
        <f t="shared" ref="F70:F74" si="64">SUM(G70:H70)</f>
        <v>0</v>
      </c>
      <c r="G70" s="118">
        <v>0</v>
      </c>
      <c r="H70" s="118">
        <v>0</v>
      </c>
      <c r="I70" s="118"/>
      <c r="J70" s="118">
        <f t="shared" ref="J70:J74" si="65">SUM(K70:L70)</f>
        <v>0</v>
      </c>
      <c r="K70" s="118">
        <v>0</v>
      </c>
      <c r="L70" s="118">
        <v>0</v>
      </c>
      <c r="M70" s="118"/>
      <c r="N70" s="118">
        <f t="shared" ref="N70:N74" si="66">SUM(O70:P70)</f>
        <v>0</v>
      </c>
      <c r="O70" s="118">
        <v>0</v>
      </c>
      <c r="P70" s="118">
        <v>0</v>
      </c>
      <c r="Q70" s="118"/>
      <c r="R70" s="118">
        <f t="shared" ref="R70:R74" si="67">SUM(S70:T70)</f>
        <v>0</v>
      </c>
      <c r="S70" s="118">
        <v>0</v>
      </c>
      <c r="T70" s="118">
        <v>0</v>
      </c>
      <c r="U70" s="118"/>
      <c r="V70" s="118">
        <f t="shared" ref="V70:V74" si="68">SUM(W70:X70)</f>
        <v>0</v>
      </c>
      <c r="W70" s="118">
        <v>0</v>
      </c>
      <c r="X70" s="118">
        <v>0</v>
      </c>
      <c r="Y70" s="118"/>
      <c r="Z70" s="118">
        <f t="shared" ref="Z70:Z74" si="69">SUM(AA70:AB70)</f>
        <v>0</v>
      </c>
      <c r="AA70" s="118">
        <v>0</v>
      </c>
      <c r="AB70" s="118">
        <v>0</v>
      </c>
    </row>
    <row r="71" spans="1:28" ht="11.25" customHeight="1" x14ac:dyDescent="0.2">
      <c r="A71" s="77" t="s">
        <v>100</v>
      </c>
      <c r="B71" s="118">
        <f t="shared" si="63"/>
        <v>0</v>
      </c>
      <c r="C71" s="118">
        <v>0</v>
      </c>
      <c r="D71" s="118">
        <v>0</v>
      </c>
      <c r="E71" s="119"/>
      <c r="F71" s="118">
        <f t="shared" si="64"/>
        <v>0</v>
      </c>
      <c r="G71" s="118">
        <v>0</v>
      </c>
      <c r="H71" s="118">
        <v>0</v>
      </c>
      <c r="I71" s="118"/>
      <c r="J71" s="118">
        <f t="shared" si="65"/>
        <v>0</v>
      </c>
      <c r="K71" s="118">
        <v>0</v>
      </c>
      <c r="L71" s="118">
        <v>0</v>
      </c>
      <c r="M71" s="118"/>
      <c r="N71" s="118">
        <f t="shared" si="66"/>
        <v>0</v>
      </c>
      <c r="O71" s="118">
        <v>0</v>
      </c>
      <c r="P71" s="118">
        <v>0</v>
      </c>
      <c r="Q71" s="118"/>
      <c r="R71" s="118">
        <f t="shared" si="67"/>
        <v>0</v>
      </c>
      <c r="S71" s="118">
        <v>0</v>
      </c>
      <c r="T71" s="118">
        <v>0</v>
      </c>
      <c r="U71" s="118"/>
      <c r="V71" s="118">
        <f t="shared" si="68"/>
        <v>0</v>
      </c>
      <c r="W71" s="118">
        <v>0</v>
      </c>
      <c r="X71" s="118">
        <v>0</v>
      </c>
      <c r="Y71" s="118"/>
      <c r="Z71" s="118">
        <f t="shared" si="69"/>
        <v>0</v>
      </c>
      <c r="AA71" s="118">
        <v>0</v>
      </c>
      <c r="AB71" s="118">
        <v>0</v>
      </c>
    </row>
    <row r="72" spans="1:28" ht="11.25" customHeight="1" x14ac:dyDescent="0.2">
      <c r="A72" s="77" t="s">
        <v>101</v>
      </c>
      <c r="B72" s="118">
        <f t="shared" si="63"/>
        <v>0.21369696077473221</v>
      </c>
      <c r="C72" s="118">
        <v>0.138937</v>
      </c>
      <c r="D72" s="118">
        <v>7.4759960774732195E-2</v>
      </c>
      <c r="E72" s="119"/>
      <c r="F72" s="118">
        <f t="shared" si="64"/>
        <v>0</v>
      </c>
      <c r="G72" s="118">
        <v>0</v>
      </c>
      <c r="H72" s="118">
        <v>0</v>
      </c>
      <c r="I72" s="118"/>
      <c r="J72" s="118">
        <f t="shared" si="65"/>
        <v>0</v>
      </c>
      <c r="K72" s="118">
        <v>0</v>
      </c>
      <c r="L72" s="118">
        <v>0</v>
      </c>
      <c r="M72" s="118"/>
      <c r="N72" s="118">
        <f t="shared" si="66"/>
        <v>0</v>
      </c>
      <c r="O72" s="118">
        <v>0</v>
      </c>
      <c r="P72" s="118">
        <v>0</v>
      </c>
      <c r="Q72" s="118"/>
      <c r="R72" s="118">
        <f t="shared" si="67"/>
        <v>0.16008170219861592</v>
      </c>
      <c r="S72" s="118">
        <v>0.104937</v>
      </c>
      <c r="T72" s="118">
        <v>5.5144702198615919E-2</v>
      </c>
      <c r="U72" s="118"/>
      <c r="V72" s="118">
        <f t="shared" si="68"/>
        <v>2.752893206765392E-2</v>
      </c>
      <c r="W72" s="118">
        <v>1.9E-2</v>
      </c>
      <c r="X72" s="118">
        <v>8.5289320676539201E-3</v>
      </c>
      <c r="Y72" s="118"/>
      <c r="Z72" s="118">
        <f t="shared" si="69"/>
        <v>2.6086326508462352E-2</v>
      </c>
      <c r="AA72" s="118">
        <v>1.4999999999999999E-2</v>
      </c>
      <c r="AB72" s="118">
        <v>1.1086326508462353E-2</v>
      </c>
    </row>
    <row r="73" spans="1:28" ht="11.25" customHeight="1" x14ac:dyDescent="0.2">
      <c r="A73" s="77" t="s">
        <v>102</v>
      </c>
      <c r="B73" s="118">
        <f t="shared" si="63"/>
        <v>0</v>
      </c>
      <c r="C73" s="118">
        <v>0</v>
      </c>
      <c r="D73" s="118">
        <v>0</v>
      </c>
      <c r="E73" s="119"/>
      <c r="F73" s="118">
        <f t="shared" si="64"/>
        <v>0</v>
      </c>
      <c r="G73" s="118">
        <v>0</v>
      </c>
      <c r="H73" s="118">
        <v>0</v>
      </c>
      <c r="I73" s="118"/>
      <c r="J73" s="118">
        <f t="shared" si="65"/>
        <v>0</v>
      </c>
      <c r="K73" s="118">
        <v>0</v>
      </c>
      <c r="L73" s="118">
        <v>0</v>
      </c>
      <c r="M73" s="118"/>
      <c r="N73" s="118">
        <f t="shared" si="66"/>
        <v>0</v>
      </c>
      <c r="O73" s="118">
        <v>0</v>
      </c>
      <c r="P73" s="118">
        <v>0</v>
      </c>
      <c r="Q73" s="118"/>
      <c r="R73" s="118">
        <f t="shared" si="67"/>
        <v>0</v>
      </c>
      <c r="S73" s="118">
        <v>0</v>
      </c>
      <c r="T73" s="118">
        <v>0</v>
      </c>
      <c r="U73" s="118"/>
      <c r="V73" s="118">
        <f t="shared" si="68"/>
        <v>0</v>
      </c>
      <c r="W73" s="118">
        <v>0</v>
      </c>
      <c r="X73" s="118">
        <v>0</v>
      </c>
      <c r="Y73" s="118"/>
      <c r="Z73" s="118">
        <f t="shared" si="69"/>
        <v>0</v>
      </c>
      <c r="AA73" s="118">
        <v>0</v>
      </c>
      <c r="AB73" s="118">
        <v>0</v>
      </c>
    </row>
    <row r="74" spans="1:28" ht="11.25" customHeight="1" x14ac:dyDescent="0.2">
      <c r="A74" s="77" t="s">
        <v>103</v>
      </c>
      <c r="B74" s="118">
        <f t="shared" si="63"/>
        <v>0.15638676743176499</v>
      </c>
      <c r="C74" s="118">
        <v>0.109</v>
      </c>
      <c r="D74" s="118">
        <v>4.7386767431764995E-2</v>
      </c>
      <c r="E74" s="119"/>
      <c r="F74" s="118">
        <f t="shared" si="64"/>
        <v>0</v>
      </c>
      <c r="G74" s="118">
        <v>0</v>
      </c>
      <c r="H74" s="118">
        <v>0</v>
      </c>
      <c r="I74" s="118"/>
      <c r="J74" s="118">
        <f t="shared" si="65"/>
        <v>3.80589670265188E-2</v>
      </c>
      <c r="K74" s="118">
        <v>0.03</v>
      </c>
      <c r="L74" s="118">
        <v>8.0589670265188047E-3</v>
      </c>
      <c r="M74" s="118"/>
      <c r="N74" s="118">
        <f t="shared" si="66"/>
        <v>0</v>
      </c>
      <c r="O74" s="118">
        <v>0</v>
      </c>
      <c r="P74" s="118">
        <v>0</v>
      </c>
      <c r="Q74" s="118"/>
      <c r="R74" s="118">
        <f t="shared" si="67"/>
        <v>0</v>
      </c>
      <c r="S74" s="118">
        <v>0</v>
      </c>
      <c r="T74" s="118">
        <v>0</v>
      </c>
      <c r="U74" s="118"/>
      <c r="V74" s="118">
        <f t="shared" si="68"/>
        <v>9.4575257228017878E-2</v>
      </c>
      <c r="W74" s="118">
        <v>6.4000000000000001E-2</v>
      </c>
      <c r="X74" s="118">
        <v>3.057525722801788E-2</v>
      </c>
      <c r="Y74" s="118"/>
      <c r="Z74" s="118">
        <f t="shared" si="69"/>
        <v>2.3752543177228309E-2</v>
      </c>
      <c r="AA74" s="118">
        <v>1.4999999999999999E-2</v>
      </c>
      <c r="AB74" s="118">
        <v>8.7525431772283082E-3</v>
      </c>
    </row>
    <row r="75" spans="1:28" ht="11.25" customHeight="1" x14ac:dyDescent="0.2">
      <c r="A75" s="77"/>
      <c r="B75" s="118"/>
      <c r="C75" s="118"/>
      <c r="D75" s="118"/>
      <c r="E75" s="119"/>
      <c r="F75" s="118"/>
      <c r="G75" s="118"/>
      <c r="H75" s="118"/>
      <c r="I75" s="118"/>
      <c r="J75" s="118"/>
      <c r="K75" s="118"/>
      <c r="L75" s="118"/>
      <c r="M75" s="118"/>
      <c r="N75" s="118"/>
      <c r="O75" s="118"/>
      <c r="P75" s="118"/>
      <c r="Q75" s="118"/>
      <c r="R75" s="118"/>
      <c r="S75" s="118"/>
      <c r="T75" s="118"/>
      <c r="U75" s="118"/>
      <c r="V75" s="118"/>
      <c r="W75" s="118"/>
      <c r="X75" s="118"/>
      <c r="Y75" s="118"/>
      <c r="Z75" s="118"/>
      <c r="AA75" s="118"/>
      <c r="AB75" s="118"/>
    </row>
    <row r="76" spans="1:28" s="35" customFormat="1" ht="11.25" customHeight="1" x14ac:dyDescent="0.2">
      <c r="A76" s="67" t="s">
        <v>104</v>
      </c>
      <c r="B76" s="116">
        <f>SUM(C76:D76)</f>
        <v>0.12157986933578621</v>
      </c>
      <c r="C76" s="116">
        <f>SUM(C77:C79)</f>
        <v>8.5000000000000006E-2</v>
      </c>
      <c r="D76" s="116">
        <f>SUM(D77:D79)</f>
        <v>3.6579869335786212E-2</v>
      </c>
      <c r="E76" s="120"/>
      <c r="F76" s="116">
        <f>SUM(G76:H76)</f>
        <v>0</v>
      </c>
      <c r="G76" s="116">
        <f>SUM(G77:G79)</f>
        <v>0</v>
      </c>
      <c r="H76" s="116">
        <f>SUM(H77:H79)</f>
        <v>0</v>
      </c>
      <c r="I76" s="116"/>
      <c r="J76" s="116">
        <f>SUM(K76:L76)</f>
        <v>0</v>
      </c>
      <c r="K76" s="116">
        <f>SUM(K77:K79)</f>
        <v>0</v>
      </c>
      <c r="L76" s="116">
        <f>SUM(L77:L79)</f>
        <v>0</v>
      </c>
      <c r="M76" s="116"/>
      <c r="N76" s="116">
        <f>SUM(O76:P76)</f>
        <v>0</v>
      </c>
      <c r="O76" s="116">
        <f>SUM(O77:O79)</f>
        <v>0</v>
      </c>
      <c r="P76" s="116">
        <f>SUM(P77:P79)</f>
        <v>0</v>
      </c>
      <c r="Q76" s="116"/>
      <c r="R76" s="116">
        <f>SUM(S76:T76)</f>
        <v>0</v>
      </c>
      <c r="S76" s="116">
        <f>SUM(S77:S79)</f>
        <v>0</v>
      </c>
      <c r="T76" s="116">
        <f>SUM(T77:T79)</f>
        <v>0</v>
      </c>
      <c r="U76" s="116"/>
      <c r="V76" s="116">
        <f>SUM(W76:X76)</f>
        <v>0.12157986933578621</v>
      </c>
      <c r="W76" s="116">
        <f>SUM(W77:W79)</f>
        <v>8.5000000000000006E-2</v>
      </c>
      <c r="X76" s="116">
        <f>SUM(X77:X79)</f>
        <v>3.6579869335786212E-2</v>
      </c>
      <c r="Y76" s="116"/>
      <c r="Z76" s="116">
        <f>SUM(AA76:AB76)</f>
        <v>0</v>
      </c>
      <c r="AA76" s="116">
        <f>SUM(AA77:AA79)</f>
        <v>0</v>
      </c>
      <c r="AB76" s="116">
        <f>SUM(AB77:AB79)</f>
        <v>0</v>
      </c>
    </row>
    <row r="77" spans="1:28" ht="11.25" customHeight="1" x14ac:dyDescent="0.2">
      <c r="A77" s="77" t="s">
        <v>105</v>
      </c>
      <c r="B77" s="118">
        <f t="shared" ref="B77:B79" si="70">SUM(C77:D77)</f>
        <v>0</v>
      </c>
      <c r="C77" s="118">
        <v>0</v>
      </c>
      <c r="D77" s="118">
        <v>0</v>
      </c>
      <c r="E77" s="119"/>
      <c r="F77" s="118">
        <f t="shared" ref="F77:F79" si="71">SUM(G77:H77)</f>
        <v>0</v>
      </c>
      <c r="G77" s="118">
        <v>0</v>
      </c>
      <c r="H77" s="118">
        <v>0</v>
      </c>
      <c r="I77" s="118"/>
      <c r="J77" s="118">
        <f t="shared" ref="J77:J79" si="72">SUM(K77:L77)</f>
        <v>0</v>
      </c>
      <c r="K77" s="118">
        <v>0</v>
      </c>
      <c r="L77" s="118">
        <v>0</v>
      </c>
      <c r="M77" s="118"/>
      <c r="N77" s="118">
        <f t="shared" ref="N77:N79" si="73">SUM(O77:P77)</f>
        <v>0</v>
      </c>
      <c r="O77" s="118">
        <v>0</v>
      </c>
      <c r="P77" s="118">
        <v>0</v>
      </c>
      <c r="Q77" s="118"/>
      <c r="R77" s="118">
        <f t="shared" ref="R77:R79" si="74">SUM(S77:T77)</f>
        <v>0</v>
      </c>
      <c r="S77" s="118">
        <v>0</v>
      </c>
      <c r="T77" s="118">
        <v>0</v>
      </c>
      <c r="U77" s="118"/>
      <c r="V77" s="118">
        <f t="shared" ref="V77:V79" si="75">SUM(W77:X77)</f>
        <v>0</v>
      </c>
      <c r="W77" s="118">
        <v>0</v>
      </c>
      <c r="X77" s="118">
        <v>0</v>
      </c>
      <c r="Y77" s="118"/>
      <c r="Z77" s="118">
        <f t="shared" ref="Z77:Z79" si="76">SUM(AA77:AB77)</f>
        <v>0</v>
      </c>
      <c r="AA77" s="118">
        <v>0</v>
      </c>
      <c r="AB77" s="118">
        <v>0</v>
      </c>
    </row>
    <row r="78" spans="1:28" ht="11.25" customHeight="1" x14ac:dyDescent="0.2">
      <c r="A78" s="77" t="s">
        <v>106</v>
      </c>
      <c r="B78" s="118">
        <f t="shared" si="70"/>
        <v>0</v>
      </c>
      <c r="C78" s="118">
        <v>0</v>
      </c>
      <c r="D78" s="118">
        <v>0</v>
      </c>
      <c r="E78" s="119"/>
      <c r="F78" s="118">
        <f t="shared" si="71"/>
        <v>0</v>
      </c>
      <c r="G78" s="118">
        <v>0</v>
      </c>
      <c r="H78" s="118">
        <v>0</v>
      </c>
      <c r="I78" s="118"/>
      <c r="J78" s="118">
        <f t="shared" si="72"/>
        <v>0</v>
      </c>
      <c r="K78" s="118">
        <v>0</v>
      </c>
      <c r="L78" s="118">
        <v>0</v>
      </c>
      <c r="M78" s="118"/>
      <c r="N78" s="118">
        <f t="shared" si="73"/>
        <v>0</v>
      </c>
      <c r="O78" s="118">
        <v>0</v>
      </c>
      <c r="P78" s="118">
        <v>0</v>
      </c>
      <c r="Q78" s="118"/>
      <c r="R78" s="118">
        <f t="shared" si="74"/>
        <v>0</v>
      </c>
      <c r="S78" s="118">
        <v>0</v>
      </c>
      <c r="T78" s="118">
        <v>0</v>
      </c>
      <c r="U78" s="118"/>
      <c r="V78" s="118">
        <f t="shared" si="75"/>
        <v>0</v>
      </c>
      <c r="W78" s="118">
        <v>0</v>
      </c>
      <c r="X78" s="118">
        <v>0</v>
      </c>
      <c r="Y78" s="118"/>
      <c r="Z78" s="118">
        <f t="shared" si="76"/>
        <v>0</v>
      </c>
      <c r="AA78" s="118">
        <v>0</v>
      </c>
      <c r="AB78" s="118">
        <v>0</v>
      </c>
    </row>
    <row r="79" spans="1:28" ht="11.25" customHeight="1" x14ac:dyDescent="0.2">
      <c r="A79" s="77" t="s">
        <v>107</v>
      </c>
      <c r="B79" s="118">
        <f t="shared" si="70"/>
        <v>0.12157986933578621</v>
      </c>
      <c r="C79" s="118">
        <v>8.5000000000000006E-2</v>
      </c>
      <c r="D79" s="118">
        <v>3.6579869335786212E-2</v>
      </c>
      <c r="E79" s="119"/>
      <c r="F79" s="118">
        <f t="shared" si="71"/>
        <v>0</v>
      </c>
      <c r="G79" s="118">
        <v>0</v>
      </c>
      <c r="H79" s="118">
        <v>0</v>
      </c>
      <c r="I79" s="118"/>
      <c r="J79" s="118">
        <f t="shared" si="72"/>
        <v>0</v>
      </c>
      <c r="K79" s="118">
        <v>0</v>
      </c>
      <c r="L79" s="118">
        <v>0</v>
      </c>
      <c r="M79" s="118"/>
      <c r="N79" s="118">
        <f t="shared" si="73"/>
        <v>0</v>
      </c>
      <c r="O79" s="118">
        <v>0</v>
      </c>
      <c r="P79" s="118">
        <v>0</v>
      </c>
      <c r="Q79" s="118"/>
      <c r="R79" s="118">
        <f t="shared" si="74"/>
        <v>0</v>
      </c>
      <c r="S79" s="118">
        <v>0</v>
      </c>
      <c r="T79" s="118">
        <v>0</v>
      </c>
      <c r="U79" s="118"/>
      <c r="V79" s="118">
        <f t="shared" si="75"/>
        <v>0.12157986933578621</v>
      </c>
      <c r="W79" s="118">
        <v>8.5000000000000006E-2</v>
      </c>
      <c r="X79" s="118">
        <v>3.6579869335786212E-2</v>
      </c>
      <c r="Y79" s="118"/>
      <c r="Z79" s="118">
        <f t="shared" si="76"/>
        <v>0</v>
      </c>
      <c r="AA79" s="118">
        <v>0</v>
      </c>
      <c r="AB79" s="118">
        <v>0</v>
      </c>
    </row>
    <row r="80" spans="1:28" x14ac:dyDescent="0.2">
      <c r="A80" s="48"/>
      <c r="B80" s="46"/>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5" x14ac:dyDescent="0.2">
      <c r="A81" s="49" t="s">
        <v>34</v>
      </c>
      <c r="B81" s="49"/>
      <c r="C81" s="39"/>
      <c r="D81" s="39"/>
      <c r="E81" s="39"/>
    </row>
    <row r="82" spans="1:5" x14ac:dyDescent="0.2">
      <c r="A82" s="50"/>
      <c r="C82" s="39"/>
      <c r="D82" s="39"/>
      <c r="E82" s="39"/>
    </row>
    <row r="83" spans="1:5" x14ac:dyDescent="0.2">
      <c r="A83" s="51"/>
      <c r="B83" s="36"/>
    </row>
    <row r="84" spans="1:5" x14ac:dyDescent="0.2">
      <c r="A84" s="36"/>
      <c r="B84" s="36"/>
    </row>
    <row r="85" spans="1:5" x14ac:dyDescent="0.2">
      <c r="A85" s="36"/>
      <c r="B85" s="36"/>
    </row>
    <row r="86" spans="1:5" x14ac:dyDescent="0.2">
      <c r="A86" s="36"/>
      <c r="B86" s="36"/>
    </row>
    <row r="87" spans="1:5" x14ac:dyDescent="0.2">
      <c r="C87" s="39"/>
      <c r="D87" s="39"/>
      <c r="E87" s="39"/>
    </row>
    <row r="88" spans="1:5" x14ac:dyDescent="0.2">
      <c r="C88" s="39"/>
      <c r="D88" s="39"/>
      <c r="E88" s="39"/>
    </row>
    <row r="89" spans="1:5" x14ac:dyDescent="0.2">
      <c r="C89" s="39"/>
      <c r="D89" s="39"/>
      <c r="E89" s="39"/>
    </row>
    <row r="90" spans="1:5" x14ac:dyDescent="0.2">
      <c r="C90" s="39"/>
      <c r="D90" s="39"/>
      <c r="E90" s="39"/>
    </row>
    <row r="91" spans="1:5" x14ac:dyDescent="0.2">
      <c r="C91" s="39"/>
      <c r="D91" s="39"/>
      <c r="E91" s="39"/>
    </row>
    <row r="92" spans="1:5" x14ac:dyDescent="0.2">
      <c r="C92" s="39"/>
      <c r="D92" s="39"/>
      <c r="E92" s="39"/>
    </row>
  </sheetData>
  <mergeCells count="6">
    <mergeCell ref="Z3:AB3"/>
    <mergeCell ref="F3:H3"/>
    <mergeCell ref="J3:L3"/>
    <mergeCell ref="N3:P3"/>
    <mergeCell ref="R3:T3"/>
    <mergeCell ref="V3:X3"/>
  </mergeCells>
  <conditionalFormatting sqref="B6">
    <cfRule type="cellIs" dxfId="9" priority="1" stopIfTrue="1" operator="equal">
      <formula>"   "</formula>
    </cfRule>
    <cfRule type="cellIs" dxfId="8" priority="2" stopIfTrue="1" operator="equal">
      <formula>"    "</formula>
    </cfRule>
  </conditionalFormatting>
  <pageMargins left="0" right="0" top="0" bottom="0" header="0" footer="0"/>
  <pageSetup paperSize="8"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B92"/>
  <sheetViews>
    <sheetView showZeros="0" zoomScaleNormal="100" zoomScaleSheetLayoutView="80" workbookViewId="0">
      <pane xSplit="1" ySplit="6" topLeftCell="B7" activePane="bottomRight" state="frozen"/>
      <selection pane="topRight"/>
      <selection pane="bottomLeft"/>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111</v>
      </c>
      <c r="B1" s="36"/>
    </row>
    <row r="2" spans="1:28" ht="22.5" customHeight="1" x14ac:dyDescent="0.2">
      <c r="A2" s="86" t="s">
        <v>120</v>
      </c>
      <c r="B2" s="36"/>
      <c r="G2" s="82">
        <v>1</v>
      </c>
      <c r="H2" s="82">
        <v>1</v>
      </c>
      <c r="I2" s="83"/>
      <c r="J2" s="82"/>
      <c r="K2" s="82">
        <v>2</v>
      </c>
      <c r="L2" s="82">
        <v>2</v>
      </c>
      <c r="M2" s="83"/>
      <c r="N2" s="82"/>
      <c r="O2" s="82">
        <v>3</v>
      </c>
      <c r="P2" s="82">
        <v>3</v>
      </c>
      <c r="Q2" s="83"/>
      <c r="R2" s="82"/>
      <c r="S2" s="82">
        <v>4</v>
      </c>
      <c r="T2" s="82">
        <v>4</v>
      </c>
      <c r="U2" s="83"/>
      <c r="V2" s="82"/>
      <c r="W2" s="82">
        <v>5</v>
      </c>
      <c r="X2" s="82">
        <v>5</v>
      </c>
      <c r="Y2" s="83"/>
      <c r="Z2" s="82"/>
      <c r="AA2" s="84" t="s">
        <v>97</v>
      </c>
      <c r="AB2" s="84" t="s">
        <v>97</v>
      </c>
    </row>
    <row r="3" spans="1:28" ht="11.25" customHeight="1" x14ac:dyDescent="0.2">
      <c r="A3" s="85"/>
      <c r="B3" s="76" t="s">
        <v>24</v>
      </c>
      <c r="C3" s="40"/>
      <c r="D3" s="40"/>
      <c r="E3" s="38"/>
      <c r="F3" s="125" t="s">
        <v>36</v>
      </c>
      <c r="G3" s="125"/>
      <c r="H3" s="125"/>
      <c r="I3" s="41"/>
      <c r="J3" s="125" t="s">
        <v>55</v>
      </c>
      <c r="K3" s="125"/>
      <c r="L3" s="125"/>
      <c r="M3" s="41"/>
      <c r="N3" s="125" t="s">
        <v>56</v>
      </c>
      <c r="O3" s="125"/>
      <c r="P3" s="125"/>
      <c r="Q3" s="41"/>
      <c r="R3" s="125" t="s">
        <v>57</v>
      </c>
      <c r="S3" s="125"/>
      <c r="T3" s="125"/>
      <c r="U3" s="41"/>
      <c r="V3" s="125" t="s">
        <v>58</v>
      </c>
      <c r="W3" s="125"/>
      <c r="X3" s="125"/>
      <c r="Y3" s="41"/>
      <c r="Z3" s="125" t="s">
        <v>59</v>
      </c>
      <c r="AA3" s="125"/>
      <c r="AB3" s="125"/>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1" t="s">
        <v>35</v>
      </c>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44"/>
      <c r="D7" s="39"/>
      <c r="E7" s="39"/>
    </row>
    <row r="8" spans="1:28" s="35" customFormat="1" ht="11.25" customHeight="1" x14ac:dyDescent="0.2">
      <c r="A8" s="52" t="s">
        <v>54</v>
      </c>
      <c r="B8" s="80">
        <f>SUM(C8:D8)</f>
        <v>45.737144840118923</v>
      </c>
      <c r="C8" s="80">
        <f>SUM(C10,C26,C30,C37,C43,C48,C57,C69,C76)</f>
        <v>31.795525333333309</v>
      </c>
      <c r="D8" s="80">
        <f>SUM(D10,D26,D30,D37,D43,D48,D57,D69,D76)</f>
        <v>13.941619506785612</v>
      </c>
      <c r="E8" s="81"/>
      <c r="F8" s="80">
        <f>SUM(G8:H8)</f>
        <v>11.8332</v>
      </c>
      <c r="G8" s="80">
        <f>SUM(G10,G26,G30,G37,G43,G48,G57,G69,G76)</f>
        <v>11.8332</v>
      </c>
      <c r="H8" s="80">
        <f>SUM(H10,H26,H30,H37,H43,H48,H57,H69,H76)</f>
        <v>0</v>
      </c>
      <c r="J8" s="80">
        <f>SUM(K8:L8)</f>
        <v>5.6838456627802794</v>
      </c>
      <c r="K8" s="80">
        <f>SUM(K10,K26,K30,K37,K43,K48,K57,K69,K76)</f>
        <v>4.2373333333333338</v>
      </c>
      <c r="L8" s="80">
        <f>SUM(L10,L26,L30,L37,L43,L48,L57,L69,L76)</f>
        <v>1.4465123294469453</v>
      </c>
      <c r="N8" s="80">
        <f>SUM(O8:P8)</f>
        <v>3.8647223169358504</v>
      </c>
      <c r="O8" s="80">
        <f>SUM(O10,O26,O30,O37,O43,O48,O57,O69,O76)</f>
        <v>1.8979999999999999</v>
      </c>
      <c r="P8" s="80">
        <f>SUM(P10,P26,P30,P37,P43,P48,P57,P69,P76)</f>
        <v>1.9667223169358503</v>
      </c>
      <c r="R8" s="80">
        <f>SUM(S8:T8)</f>
        <v>8.0375967961263122</v>
      </c>
      <c r="S8" s="80">
        <f>SUM(S10,S26,S30,S37,S43,S48,S57,S69,S76)</f>
        <v>5.1262649999999947</v>
      </c>
      <c r="T8" s="80">
        <f>SUM(T10,T26,T30,T37,T43,T48,T57,T69,T76)</f>
        <v>2.9113317961263179</v>
      </c>
      <c r="V8" s="80">
        <f>SUM(W8:X8)</f>
        <v>12.977861849887772</v>
      </c>
      <c r="W8" s="80">
        <f>SUM(W10,W26,W30,W37,W43,W48,W57,W69,W76)</f>
        <v>7.173546999999985</v>
      </c>
      <c r="X8" s="80">
        <f>SUM(X10,X26,X30,X37,X43,X48,X57,X69,X76)</f>
        <v>5.8043148498877866</v>
      </c>
      <c r="Z8" s="80">
        <f>SUM(AA8:AB8)</f>
        <v>3.3399182143887147</v>
      </c>
      <c r="AA8" s="80">
        <f>SUM(AA10,AA26,AA30,AA37,AA43,AA48,AA57,AA69,AA76)</f>
        <v>1.5271800000000002</v>
      </c>
      <c r="AB8" s="80">
        <f>SUM(AB10,AB26,AB30,AB37,AB43,AB48,AB57,AB69,AB76)</f>
        <v>1.8127382143887145</v>
      </c>
    </row>
    <row r="9" spans="1:28" ht="11.25" customHeight="1" x14ac:dyDescent="0.2">
      <c r="A9" s="45"/>
      <c r="B9" s="79"/>
      <c r="E9" s="47"/>
    </row>
    <row r="10" spans="1:28" s="35" customFormat="1" ht="11.25" customHeight="1" x14ac:dyDescent="0.2">
      <c r="A10" s="67" t="s">
        <v>53</v>
      </c>
      <c r="B10" s="80">
        <f>SUM(C10:D10)</f>
        <v>12.775736625488712</v>
      </c>
      <c r="C10" s="80">
        <f>SUM(C11:C24)</f>
        <v>9.1896533333333323</v>
      </c>
      <c r="D10" s="80">
        <f>SUM(D11:D24)</f>
        <v>3.5860832921553785</v>
      </c>
      <c r="E10" s="78"/>
      <c r="F10" s="80">
        <f>SUM(G10:H10)</f>
        <v>5.2620000000000005</v>
      </c>
      <c r="G10" s="80">
        <f>SUM(G11:G24)</f>
        <v>5.2620000000000005</v>
      </c>
      <c r="H10" s="80">
        <f>SUM(H11:H24)</f>
        <v>0</v>
      </c>
      <c r="I10" s="80"/>
      <c r="J10" s="80">
        <f>SUM(K10:L10)</f>
        <v>0.31422066289136685</v>
      </c>
      <c r="K10" s="80">
        <f>SUM(K11:K24)</f>
        <v>0.22833333333333333</v>
      </c>
      <c r="L10" s="80">
        <f>SUM(L11:L24)</f>
        <v>8.5887329558033548E-2</v>
      </c>
      <c r="N10" s="80">
        <f>SUM(O10:P10)</f>
        <v>3.0009176732727747</v>
      </c>
      <c r="O10" s="80">
        <f>SUM(O11:O24)</f>
        <v>1.4080000000000001</v>
      </c>
      <c r="P10" s="80">
        <f>SUM(P11:P24)</f>
        <v>1.5929176732727748</v>
      </c>
      <c r="R10" s="80">
        <f>SUM(S10:T10)</f>
        <v>2.2258294378725809</v>
      </c>
      <c r="S10" s="80">
        <f>SUM(S11:S24)</f>
        <v>1.3413199999999996</v>
      </c>
      <c r="T10" s="80">
        <f>SUM(T11:T24)</f>
        <v>0.88450943787258152</v>
      </c>
      <c r="V10" s="80">
        <f>SUM(W10:X10)</f>
        <v>0.74603257142521906</v>
      </c>
      <c r="W10" s="80">
        <f>SUM(W11:W24)</f>
        <v>0.40199999999999997</v>
      </c>
      <c r="X10" s="80">
        <f>SUM(X11:X24)</f>
        <v>0.34403257142521909</v>
      </c>
      <c r="Z10" s="80">
        <f>SUM(AA10:AB10)</f>
        <v>1.2267362800267696</v>
      </c>
      <c r="AA10" s="80">
        <f>SUM(AA11:AA24)</f>
        <v>0.54800000000000004</v>
      </c>
      <c r="AB10" s="80">
        <f>SUM(AB11:AB24)</f>
        <v>0.67873628002676956</v>
      </c>
    </row>
    <row r="11" spans="1:28" ht="11.25" customHeight="1" x14ac:dyDescent="0.2">
      <c r="A11" s="77" t="s">
        <v>39</v>
      </c>
      <c r="B11" s="79">
        <f>SUM(C11:D11)</f>
        <v>0.23885573463121609</v>
      </c>
      <c r="C11" s="79">
        <v>0.15166666666666664</v>
      </c>
      <c r="D11" s="79">
        <v>8.7189067964549449E-2</v>
      </c>
      <c r="E11" s="47"/>
      <c r="F11" s="79">
        <f>SUM(G11:H11)</f>
        <v>0</v>
      </c>
      <c r="G11" s="79">
        <v>0</v>
      </c>
      <c r="H11" s="79">
        <v>0</v>
      </c>
      <c r="I11" s="79"/>
      <c r="J11" s="79">
        <f t="shared" ref="J11:J24" si="0">SUM(K11:L11)</f>
        <v>0.12563217911709526</v>
      </c>
      <c r="K11" s="79">
        <v>9.3666666666666662E-2</v>
      </c>
      <c r="L11" s="79">
        <v>3.1965512450428606E-2</v>
      </c>
      <c r="N11" s="79">
        <f t="shared" ref="N11:N24" si="1">SUM(O11:P11)</f>
        <v>0</v>
      </c>
      <c r="O11" s="79">
        <v>0</v>
      </c>
      <c r="P11" s="79">
        <v>0</v>
      </c>
      <c r="R11" s="79">
        <f t="shared" ref="R11:R24" si="2">SUM(S11:T11)</f>
        <v>0</v>
      </c>
      <c r="S11" s="79">
        <v>0</v>
      </c>
      <c r="T11" s="79">
        <v>0</v>
      </c>
      <c r="V11" s="79">
        <f t="shared" ref="V11:V24" si="3">SUM(W11:X11)</f>
        <v>4.3426256684491973E-2</v>
      </c>
      <c r="W11" s="79">
        <v>2.5000000000000001E-2</v>
      </c>
      <c r="X11" s="79">
        <v>1.8426256684491975E-2</v>
      </c>
      <c r="Z11" s="79">
        <f t="shared" ref="Z11:Z24" si="4">SUM(AA11:AB11)</f>
        <v>6.9797298829628873E-2</v>
      </c>
      <c r="AA11" s="79">
        <v>3.3000000000000002E-2</v>
      </c>
      <c r="AB11" s="79">
        <v>3.6797298829628872E-2</v>
      </c>
    </row>
    <row r="12" spans="1:28" ht="11.25" customHeight="1" x14ac:dyDescent="0.2">
      <c r="A12" s="77" t="s">
        <v>40</v>
      </c>
      <c r="B12" s="79">
        <f t="shared" ref="B12:B24" si="5">SUM(C12:D12)</f>
        <v>0.74640720931946136</v>
      </c>
      <c r="C12" s="79">
        <v>0.48499999999999999</v>
      </c>
      <c r="D12" s="79">
        <v>0.26140720931946143</v>
      </c>
      <c r="E12" s="47"/>
      <c r="F12" s="79">
        <f t="shared" ref="F12:F24" si="6">SUM(G12:H12)</f>
        <v>0.19</v>
      </c>
      <c r="G12" s="79">
        <v>0.19</v>
      </c>
      <c r="H12" s="79">
        <v>0</v>
      </c>
      <c r="I12" s="79"/>
      <c r="J12" s="79">
        <f t="shared" si="0"/>
        <v>4.6303685191368765E-2</v>
      </c>
      <c r="K12" s="79">
        <v>3.3000000000000002E-2</v>
      </c>
      <c r="L12" s="79">
        <v>1.330368519136876E-2</v>
      </c>
      <c r="N12" s="79">
        <f t="shared" si="1"/>
        <v>0.1709803214845915</v>
      </c>
      <c r="O12" s="79">
        <v>8.2000000000000003E-2</v>
      </c>
      <c r="P12" s="79">
        <v>8.8980321484591493E-2</v>
      </c>
      <c r="R12" s="79">
        <f t="shared" si="2"/>
        <v>0.16111731604912355</v>
      </c>
      <c r="S12" s="79">
        <v>8.7999999999999995E-2</v>
      </c>
      <c r="T12" s="79">
        <v>7.3117316049123554E-2</v>
      </c>
      <c r="V12" s="79">
        <f t="shared" si="3"/>
        <v>0.10350582240677864</v>
      </c>
      <c r="W12" s="79">
        <v>5.8999999999999997E-2</v>
      </c>
      <c r="X12" s="79">
        <v>4.4505822406778646E-2</v>
      </c>
      <c r="Z12" s="79">
        <f t="shared" si="4"/>
        <v>7.4500064187598969E-2</v>
      </c>
      <c r="AA12" s="79">
        <v>3.3000000000000002E-2</v>
      </c>
      <c r="AB12" s="79">
        <v>4.150006418759896E-2</v>
      </c>
    </row>
    <row r="13" spans="1:28" ht="11.25" customHeight="1" x14ac:dyDescent="0.2">
      <c r="A13" s="77" t="s">
        <v>41</v>
      </c>
      <c r="B13" s="79">
        <f t="shared" si="5"/>
        <v>0.3399712717536072</v>
      </c>
      <c r="C13" s="79">
        <v>0.22</v>
      </c>
      <c r="D13" s="79">
        <v>0.11997127175360717</v>
      </c>
      <c r="E13" s="47"/>
      <c r="F13" s="79">
        <f t="shared" si="6"/>
        <v>0</v>
      </c>
      <c r="G13" s="79">
        <v>0</v>
      </c>
      <c r="H13" s="79">
        <v>0</v>
      </c>
      <c r="I13" s="79"/>
      <c r="J13" s="79">
        <f t="shared" si="0"/>
        <v>0</v>
      </c>
      <c r="K13" s="79">
        <v>0</v>
      </c>
      <c r="L13" s="79">
        <v>0</v>
      </c>
      <c r="N13" s="79">
        <f t="shared" si="1"/>
        <v>0</v>
      </c>
      <c r="O13" s="79">
        <v>0</v>
      </c>
      <c r="P13" s="79">
        <v>0</v>
      </c>
      <c r="R13" s="79">
        <f t="shared" si="2"/>
        <v>0.3399712717536072</v>
      </c>
      <c r="S13" s="79">
        <v>0.22</v>
      </c>
      <c r="T13" s="79">
        <v>0.11997127175360717</v>
      </c>
      <c r="V13" s="79">
        <f t="shared" si="3"/>
        <v>0</v>
      </c>
      <c r="W13" s="79">
        <v>0</v>
      </c>
      <c r="X13" s="79">
        <v>0</v>
      </c>
      <c r="Z13" s="79">
        <f t="shared" si="4"/>
        <v>0</v>
      </c>
      <c r="AA13" s="79">
        <v>0</v>
      </c>
      <c r="AB13" s="79">
        <v>0</v>
      </c>
    </row>
    <row r="14" spans="1:28" ht="11.25" customHeight="1" x14ac:dyDescent="0.2">
      <c r="A14" s="77" t="s">
        <v>42</v>
      </c>
      <c r="B14" s="79">
        <f t="shared" si="5"/>
        <v>9.4938278231781155</v>
      </c>
      <c r="C14" s="79">
        <v>7.2969866666666663</v>
      </c>
      <c r="D14" s="79">
        <v>2.1968411565114483</v>
      </c>
      <c r="E14" s="47"/>
      <c r="F14" s="79">
        <f t="shared" si="6"/>
        <v>5.0720000000000001</v>
      </c>
      <c r="G14" s="79">
        <v>5.0720000000000001</v>
      </c>
      <c r="H14" s="79">
        <v>0</v>
      </c>
      <c r="I14" s="79"/>
      <c r="J14" s="79">
        <f t="shared" si="0"/>
        <v>0.14228479858290285</v>
      </c>
      <c r="K14" s="79">
        <v>0.10166666666666667</v>
      </c>
      <c r="L14" s="79">
        <v>4.0618131916236186E-2</v>
      </c>
      <c r="N14" s="79">
        <f t="shared" si="1"/>
        <v>2.8299373517881836</v>
      </c>
      <c r="O14" s="79">
        <v>1.3260000000000001</v>
      </c>
      <c r="P14" s="79">
        <v>1.5039373517881833</v>
      </c>
      <c r="R14" s="79">
        <f t="shared" si="2"/>
        <v>0.82779027309620856</v>
      </c>
      <c r="S14" s="79">
        <v>0.47031999999999968</v>
      </c>
      <c r="T14" s="79">
        <v>0.35747027309620882</v>
      </c>
      <c r="V14" s="79">
        <f t="shared" si="3"/>
        <v>0.47399114873762865</v>
      </c>
      <c r="W14" s="79">
        <v>0.26</v>
      </c>
      <c r="X14" s="79">
        <v>0.21399114873762864</v>
      </c>
      <c r="Z14" s="79">
        <f t="shared" si="4"/>
        <v>0.14782425097319113</v>
      </c>
      <c r="AA14" s="79">
        <v>6.7000000000000004E-2</v>
      </c>
      <c r="AB14" s="79">
        <v>8.0824250973191111E-2</v>
      </c>
    </row>
    <row r="15" spans="1:28" ht="11.25" customHeight="1" x14ac:dyDescent="0.2">
      <c r="A15" s="77" t="s">
        <v>43</v>
      </c>
      <c r="B15" s="79">
        <f t="shared" si="5"/>
        <v>0.13569566781183501</v>
      </c>
      <c r="C15" s="79">
        <v>7.3999999999999996E-2</v>
      </c>
      <c r="D15" s="79">
        <v>6.1695667811835005E-2</v>
      </c>
      <c r="E15" s="47"/>
      <c r="F15" s="79">
        <f t="shared" si="6"/>
        <v>0</v>
      </c>
      <c r="G15" s="79">
        <v>0</v>
      </c>
      <c r="H15" s="79">
        <v>0</v>
      </c>
      <c r="I15" s="79"/>
      <c r="J15" s="79">
        <f t="shared" si="0"/>
        <v>0</v>
      </c>
      <c r="K15" s="79">
        <v>0</v>
      </c>
      <c r="L15" s="79">
        <v>0</v>
      </c>
      <c r="N15" s="79">
        <f t="shared" si="1"/>
        <v>0</v>
      </c>
      <c r="O15" s="79">
        <v>0</v>
      </c>
      <c r="P15" s="79">
        <v>0</v>
      </c>
      <c r="R15" s="79">
        <f t="shared" si="2"/>
        <v>0.13569566781183501</v>
      </c>
      <c r="S15" s="79">
        <v>7.3999999999999996E-2</v>
      </c>
      <c r="T15" s="79">
        <v>6.1695667811835005E-2</v>
      </c>
      <c r="V15" s="79">
        <f t="shared" si="3"/>
        <v>0</v>
      </c>
      <c r="W15" s="79">
        <v>0</v>
      </c>
      <c r="X15" s="79">
        <v>0</v>
      </c>
      <c r="Z15" s="79">
        <f t="shared" si="4"/>
        <v>0</v>
      </c>
      <c r="AA15" s="79">
        <v>0</v>
      </c>
      <c r="AB15" s="79">
        <v>0</v>
      </c>
    </row>
    <row r="16" spans="1:28" ht="11.25" customHeight="1" x14ac:dyDescent="0.2">
      <c r="A16" s="77" t="s">
        <v>44</v>
      </c>
      <c r="B16" s="79">
        <f t="shared" si="5"/>
        <v>0</v>
      </c>
      <c r="C16" s="79">
        <v>0</v>
      </c>
      <c r="D16" s="79">
        <v>0</v>
      </c>
      <c r="E16" s="47"/>
      <c r="F16" s="79">
        <f t="shared" si="6"/>
        <v>0</v>
      </c>
      <c r="G16" s="79">
        <v>0</v>
      </c>
      <c r="H16" s="79">
        <v>0</v>
      </c>
      <c r="I16" s="79"/>
      <c r="J16" s="79">
        <f t="shared" si="0"/>
        <v>0</v>
      </c>
      <c r="K16" s="79">
        <v>0</v>
      </c>
      <c r="L16" s="79">
        <v>0</v>
      </c>
      <c r="N16" s="79">
        <f t="shared" si="1"/>
        <v>0</v>
      </c>
      <c r="O16" s="79">
        <v>0</v>
      </c>
      <c r="P16" s="79">
        <v>0</v>
      </c>
      <c r="R16" s="79">
        <f t="shared" si="2"/>
        <v>0</v>
      </c>
      <c r="S16" s="79">
        <v>0</v>
      </c>
      <c r="T16" s="79">
        <v>0</v>
      </c>
      <c r="V16" s="79">
        <f t="shared" si="3"/>
        <v>0</v>
      </c>
      <c r="W16" s="79">
        <v>0</v>
      </c>
      <c r="X16" s="79">
        <v>0</v>
      </c>
      <c r="Z16" s="79">
        <f t="shared" si="4"/>
        <v>0</v>
      </c>
      <c r="AA16" s="79">
        <v>0</v>
      </c>
      <c r="AB16" s="79">
        <v>0</v>
      </c>
    </row>
    <row r="17" spans="1:28" ht="11.25" customHeight="1" x14ac:dyDescent="0.2">
      <c r="A17" s="77" t="s">
        <v>45</v>
      </c>
      <c r="B17" s="79">
        <f t="shared" si="5"/>
        <v>0</v>
      </c>
      <c r="C17" s="79">
        <v>0</v>
      </c>
      <c r="D17" s="79">
        <v>0</v>
      </c>
      <c r="E17" s="47"/>
      <c r="F17" s="79">
        <f t="shared" si="6"/>
        <v>0</v>
      </c>
      <c r="G17" s="79">
        <v>0</v>
      </c>
      <c r="H17" s="79">
        <v>0</v>
      </c>
      <c r="I17" s="79"/>
      <c r="J17" s="79">
        <f t="shared" si="0"/>
        <v>0</v>
      </c>
      <c r="K17" s="79">
        <v>0</v>
      </c>
      <c r="L17" s="79">
        <v>0</v>
      </c>
      <c r="N17" s="79">
        <f t="shared" si="1"/>
        <v>0</v>
      </c>
      <c r="O17" s="79">
        <v>0</v>
      </c>
      <c r="P17" s="79">
        <v>0</v>
      </c>
      <c r="R17" s="79">
        <f t="shared" si="2"/>
        <v>0</v>
      </c>
      <c r="S17" s="79">
        <v>0</v>
      </c>
      <c r="T17" s="79">
        <v>0</v>
      </c>
      <c r="V17" s="79">
        <f t="shared" si="3"/>
        <v>0</v>
      </c>
      <c r="W17" s="79">
        <v>0</v>
      </c>
      <c r="X17" s="79">
        <v>0</v>
      </c>
      <c r="Z17" s="79">
        <f t="shared" si="4"/>
        <v>0</v>
      </c>
      <c r="AA17" s="79">
        <v>0</v>
      </c>
      <c r="AB17" s="79">
        <v>0</v>
      </c>
    </row>
    <row r="18" spans="1:28" ht="11.25" customHeight="1" x14ac:dyDescent="0.2">
      <c r="A18" s="77" t="s">
        <v>46</v>
      </c>
      <c r="B18" s="79">
        <f t="shared" si="5"/>
        <v>2.5774647887323941E-2</v>
      </c>
      <c r="C18" s="79">
        <v>1.7999999999999999E-2</v>
      </c>
      <c r="D18" s="79">
        <v>7.7746478873239443E-3</v>
      </c>
      <c r="E18" s="47"/>
      <c r="F18" s="79">
        <f t="shared" si="6"/>
        <v>0</v>
      </c>
      <c r="G18" s="79">
        <v>0</v>
      </c>
      <c r="H18" s="79">
        <v>0</v>
      </c>
      <c r="I18" s="79"/>
      <c r="J18" s="79">
        <f t="shared" si="0"/>
        <v>0</v>
      </c>
      <c r="K18" s="79">
        <v>0</v>
      </c>
      <c r="L18" s="79">
        <v>0</v>
      </c>
      <c r="N18" s="79">
        <f t="shared" si="1"/>
        <v>0</v>
      </c>
      <c r="O18" s="79">
        <v>0</v>
      </c>
      <c r="P18" s="79">
        <v>0</v>
      </c>
      <c r="R18" s="79">
        <f t="shared" si="2"/>
        <v>0</v>
      </c>
      <c r="S18" s="79">
        <v>0</v>
      </c>
      <c r="T18" s="79">
        <v>0</v>
      </c>
      <c r="V18" s="79">
        <f t="shared" si="3"/>
        <v>2.5774647887323941E-2</v>
      </c>
      <c r="W18" s="79">
        <v>1.7999999999999999E-2</v>
      </c>
      <c r="X18" s="79">
        <v>7.7746478873239443E-3</v>
      </c>
      <c r="Z18" s="79">
        <f t="shared" si="4"/>
        <v>0</v>
      </c>
      <c r="AA18" s="79">
        <v>0</v>
      </c>
      <c r="AB18" s="79">
        <v>0</v>
      </c>
    </row>
    <row r="19" spans="1:28" ht="11.25" customHeight="1" x14ac:dyDescent="0.2">
      <c r="A19" s="77" t="s">
        <v>47</v>
      </c>
      <c r="B19" s="79">
        <f t="shared" si="5"/>
        <v>0</v>
      </c>
      <c r="C19" s="79">
        <v>0</v>
      </c>
      <c r="D19" s="79">
        <v>0</v>
      </c>
      <c r="E19" s="47"/>
      <c r="F19" s="79">
        <f t="shared" si="6"/>
        <v>0</v>
      </c>
      <c r="G19" s="79">
        <v>0</v>
      </c>
      <c r="H19" s="79">
        <v>0</v>
      </c>
      <c r="I19" s="79"/>
      <c r="J19" s="79">
        <f t="shared" si="0"/>
        <v>0</v>
      </c>
      <c r="K19" s="79">
        <v>0</v>
      </c>
      <c r="L19" s="79">
        <v>0</v>
      </c>
      <c r="N19" s="79">
        <f t="shared" si="1"/>
        <v>0</v>
      </c>
      <c r="O19" s="79">
        <v>0</v>
      </c>
      <c r="P19" s="79">
        <v>0</v>
      </c>
      <c r="R19" s="79">
        <f t="shared" si="2"/>
        <v>0</v>
      </c>
      <c r="S19" s="79">
        <v>0</v>
      </c>
      <c r="T19" s="79">
        <v>0</v>
      </c>
      <c r="V19" s="79">
        <f t="shared" si="3"/>
        <v>0</v>
      </c>
      <c r="W19" s="79">
        <v>0</v>
      </c>
      <c r="X19" s="79">
        <v>0</v>
      </c>
      <c r="Z19" s="79">
        <f t="shared" si="4"/>
        <v>0</v>
      </c>
      <c r="AA19" s="79">
        <v>0</v>
      </c>
      <c r="AB19" s="79">
        <v>0</v>
      </c>
    </row>
    <row r="20" spans="1:28" ht="11.25" customHeight="1" x14ac:dyDescent="0.2">
      <c r="A20" s="77" t="s">
        <v>48</v>
      </c>
      <c r="B20" s="79">
        <f t="shared" si="5"/>
        <v>0</v>
      </c>
      <c r="C20" s="79">
        <v>0</v>
      </c>
      <c r="D20" s="79">
        <v>0</v>
      </c>
      <c r="E20" s="47"/>
      <c r="F20" s="79">
        <f t="shared" si="6"/>
        <v>0</v>
      </c>
      <c r="G20" s="79">
        <v>0</v>
      </c>
      <c r="H20" s="79">
        <v>0</v>
      </c>
      <c r="I20" s="79"/>
      <c r="J20" s="79">
        <f t="shared" si="0"/>
        <v>0</v>
      </c>
      <c r="K20" s="79">
        <v>0</v>
      </c>
      <c r="L20" s="79">
        <v>0</v>
      </c>
      <c r="N20" s="79">
        <f t="shared" si="1"/>
        <v>0</v>
      </c>
      <c r="O20" s="79">
        <v>0</v>
      </c>
      <c r="P20" s="79">
        <v>0</v>
      </c>
      <c r="R20" s="79">
        <f t="shared" si="2"/>
        <v>0</v>
      </c>
      <c r="S20" s="79">
        <v>0</v>
      </c>
      <c r="T20" s="79">
        <v>0</v>
      </c>
      <c r="V20" s="79">
        <f t="shared" si="3"/>
        <v>0</v>
      </c>
      <c r="W20" s="79">
        <v>0</v>
      </c>
      <c r="X20" s="79">
        <v>0</v>
      </c>
      <c r="Z20" s="79">
        <f t="shared" si="4"/>
        <v>0</v>
      </c>
      <c r="AA20" s="79">
        <v>0</v>
      </c>
      <c r="AB20" s="79">
        <v>0</v>
      </c>
    </row>
    <row r="21" spans="1:28" ht="11.25" customHeight="1" x14ac:dyDescent="0.2">
      <c r="A21" s="77" t="s">
        <v>49</v>
      </c>
      <c r="B21" s="79">
        <f t="shared" si="5"/>
        <v>1.7952042709071532</v>
      </c>
      <c r="C21" s="79">
        <v>0.94399999999999995</v>
      </c>
      <c r="D21" s="79">
        <v>0.85120427090715323</v>
      </c>
      <c r="E21" s="47"/>
      <c r="F21" s="79">
        <f t="shared" si="6"/>
        <v>0</v>
      </c>
      <c r="G21" s="79">
        <v>0</v>
      </c>
      <c r="H21" s="79">
        <v>0</v>
      </c>
      <c r="I21" s="79"/>
      <c r="J21" s="79">
        <f t="shared" si="0"/>
        <v>0</v>
      </c>
      <c r="K21" s="79">
        <v>0</v>
      </c>
      <c r="L21" s="79">
        <v>0</v>
      </c>
      <c r="N21" s="79">
        <f t="shared" si="1"/>
        <v>0</v>
      </c>
      <c r="O21" s="79">
        <v>0</v>
      </c>
      <c r="P21" s="79">
        <v>0</v>
      </c>
      <c r="R21" s="79">
        <f t="shared" si="2"/>
        <v>0.76125490916180683</v>
      </c>
      <c r="S21" s="79">
        <v>0.48899999999999999</v>
      </c>
      <c r="T21" s="79">
        <v>0.27225490916180689</v>
      </c>
      <c r="V21" s="79">
        <f t="shared" si="3"/>
        <v>9.9334695708995849E-2</v>
      </c>
      <c r="W21" s="79">
        <v>0.04</v>
      </c>
      <c r="X21" s="79">
        <v>5.9334695708995848E-2</v>
      </c>
      <c r="Z21" s="79">
        <f t="shared" si="4"/>
        <v>0.93461466603635057</v>
      </c>
      <c r="AA21" s="79">
        <v>0.41499999999999998</v>
      </c>
      <c r="AB21" s="79">
        <v>0.51961466603635054</v>
      </c>
    </row>
    <row r="22" spans="1:28" ht="11.25" customHeight="1" x14ac:dyDescent="0.2">
      <c r="A22" s="66" t="s">
        <v>50</v>
      </c>
      <c r="B22" s="79">
        <f t="shared" si="5"/>
        <v>0</v>
      </c>
      <c r="C22" s="79">
        <v>0</v>
      </c>
      <c r="D22" s="79">
        <v>0</v>
      </c>
      <c r="E22" s="47"/>
      <c r="F22" s="79">
        <f t="shared" si="6"/>
        <v>0</v>
      </c>
      <c r="G22" s="79">
        <v>0</v>
      </c>
      <c r="H22" s="79">
        <v>0</v>
      </c>
      <c r="I22" s="79"/>
      <c r="J22" s="79">
        <f t="shared" si="0"/>
        <v>0</v>
      </c>
      <c r="K22" s="79">
        <v>0</v>
      </c>
      <c r="L22" s="79">
        <v>0</v>
      </c>
      <c r="N22" s="79">
        <f t="shared" si="1"/>
        <v>0</v>
      </c>
      <c r="O22" s="79">
        <v>0</v>
      </c>
      <c r="P22" s="79">
        <v>0</v>
      </c>
      <c r="R22" s="79">
        <f t="shared" si="2"/>
        <v>0</v>
      </c>
      <c r="S22" s="79">
        <v>0</v>
      </c>
      <c r="T22" s="79">
        <v>0</v>
      </c>
      <c r="V22" s="79">
        <f t="shared" si="3"/>
        <v>0</v>
      </c>
      <c r="W22" s="79">
        <v>0</v>
      </c>
      <c r="X22" s="79">
        <v>0</v>
      </c>
      <c r="Z22" s="79">
        <f t="shared" si="4"/>
        <v>0</v>
      </c>
      <c r="AA22" s="79">
        <v>0</v>
      </c>
      <c r="AB22" s="79">
        <v>0</v>
      </c>
    </row>
    <row r="23" spans="1:28" ht="11.25" customHeight="1" x14ac:dyDescent="0.2">
      <c r="A23" s="66" t="s">
        <v>51</v>
      </c>
      <c r="B23" s="79">
        <f t="shared" si="5"/>
        <v>0</v>
      </c>
      <c r="C23" s="79">
        <v>0</v>
      </c>
      <c r="D23" s="79">
        <v>0</v>
      </c>
      <c r="E23" s="47"/>
      <c r="F23" s="79">
        <f t="shared" si="6"/>
        <v>0</v>
      </c>
      <c r="G23" s="79">
        <v>0</v>
      </c>
      <c r="H23" s="79">
        <v>0</v>
      </c>
      <c r="I23" s="79"/>
      <c r="J23" s="79">
        <f t="shared" si="0"/>
        <v>0</v>
      </c>
      <c r="K23" s="79">
        <v>0</v>
      </c>
      <c r="L23" s="79">
        <v>0</v>
      </c>
      <c r="N23" s="79">
        <f t="shared" si="1"/>
        <v>0</v>
      </c>
      <c r="O23" s="79">
        <v>0</v>
      </c>
      <c r="P23" s="79">
        <v>0</v>
      </c>
      <c r="R23" s="79">
        <f t="shared" si="2"/>
        <v>0</v>
      </c>
      <c r="S23" s="79">
        <v>0</v>
      </c>
      <c r="T23" s="79">
        <v>0</v>
      </c>
      <c r="V23" s="79">
        <f t="shared" si="3"/>
        <v>0</v>
      </c>
      <c r="W23" s="79">
        <v>0</v>
      </c>
      <c r="X23" s="79">
        <v>0</v>
      </c>
      <c r="Z23" s="79">
        <f t="shared" si="4"/>
        <v>0</v>
      </c>
      <c r="AA23" s="79">
        <v>0</v>
      </c>
      <c r="AB23" s="79">
        <v>0</v>
      </c>
    </row>
    <row r="24" spans="1:28" ht="11.25" customHeight="1" x14ac:dyDescent="0.2">
      <c r="A24" s="66" t="s">
        <v>52</v>
      </c>
      <c r="B24" s="79">
        <f t="shared" si="5"/>
        <v>0</v>
      </c>
      <c r="C24" s="79">
        <v>0</v>
      </c>
      <c r="D24" s="79">
        <v>0</v>
      </c>
      <c r="E24" s="47"/>
      <c r="F24" s="79">
        <f t="shared" si="6"/>
        <v>0</v>
      </c>
      <c r="G24" s="79">
        <v>0</v>
      </c>
      <c r="H24" s="79">
        <v>0</v>
      </c>
      <c r="I24" s="79"/>
      <c r="J24" s="79">
        <f t="shared" si="0"/>
        <v>0</v>
      </c>
      <c r="K24" s="79">
        <v>0</v>
      </c>
      <c r="L24" s="79">
        <v>0</v>
      </c>
      <c r="N24" s="79">
        <f t="shared" si="1"/>
        <v>0</v>
      </c>
      <c r="O24" s="79">
        <v>0</v>
      </c>
      <c r="P24" s="79">
        <v>0</v>
      </c>
      <c r="R24" s="79">
        <f t="shared" si="2"/>
        <v>0</v>
      </c>
      <c r="S24" s="79">
        <v>0</v>
      </c>
      <c r="T24" s="79">
        <v>0</v>
      </c>
      <c r="V24" s="79">
        <f t="shared" si="3"/>
        <v>0</v>
      </c>
      <c r="W24" s="79">
        <v>0</v>
      </c>
      <c r="X24" s="79">
        <v>0</v>
      </c>
      <c r="Z24" s="79">
        <f t="shared" si="4"/>
        <v>0</v>
      </c>
      <c r="AA24" s="79">
        <v>0</v>
      </c>
      <c r="AB24" s="79">
        <v>0</v>
      </c>
    </row>
    <row r="25" spans="1:28" ht="12" customHeight="1" x14ac:dyDescent="0.2">
      <c r="A25" s="66"/>
      <c r="B25" s="79"/>
      <c r="C25" s="79"/>
      <c r="D25" s="79"/>
      <c r="E25" s="47"/>
      <c r="F25" s="79"/>
      <c r="G25" s="79"/>
      <c r="H25" s="79"/>
      <c r="I25" s="79"/>
      <c r="J25" s="79"/>
      <c r="K25" s="79"/>
      <c r="L25" s="79"/>
      <c r="N25" s="79"/>
      <c r="O25" s="79"/>
      <c r="P25" s="79"/>
      <c r="R25" s="79"/>
      <c r="S25" s="79"/>
      <c r="T25" s="79"/>
      <c r="V25" s="79"/>
      <c r="W25" s="79"/>
      <c r="X25" s="79"/>
      <c r="Z25" s="79"/>
      <c r="AA25" s="79"/>
      <c r="AB25" s="79"/>
    </row>
    <row r="26" spans="1:28" s="35" customFormat="1" ht="11.25" customHeight="1" x14ac:dyDescent="0.2">
      <c r="A26" s="67" t="s">
        <v>60</v>
      </c>
      <c r="B26" s="80">
        <f>SUM(C26:D26)</f>
        <v>0.15692947187479778</v>
      </c>
      <c r="C26" s="80">
        <f>SUM(C27:C28)</f>
        <v>9.9333333333333343E-2</v>
      </c>
      <c r="D26" s="80">
        <f>SUM(D27:D28)</f>
        <v>5.7596138541464427E-2</v>
      </c>
      <c r="E26" s="78"/>
      <c r="F26" s="80">
        <f>SUM(G26:H26)</f>
        <v>0</v>
      </c>
      <c r="G26" s="80">
        <f>SUM(G27:G28)</f>
        <v>0</v>
      </c>
      <c r="H26" s="80">
        <f>SUM(H27:H28)</f>
        <v>0</v>
      </c>
      <c r="I26" s="80"/>
      <c r="J26" s="80">
        <f>SUM(K26:L26)</f>
        <v>8.3077249611530637E-2</v>
      </c>
      <c r="K26" s="80">
        <f>SUM(K27:K28)</f>
        <v>5.9333333333333335E-2</v>
      </c>
      <c r="L26" s="80">
        <f>SUM(L27:L28)</f>
        <v>2.3743916278197299E-2</v>
      </c>
      <c r="N26" s="80">
        <f>SUM(O26:P26)</f>
        <v>1.8098558601380016E-3</v>
      </c>
      <c r="O26" s="80">
        <f>SUM(O27:O28)</f>
        <v>1E-3</v>
      </c>
      <c r="P26" s="80">
        <f>SUM(P27:P28)</f>
        <v>8.0985586013800146E-4</v>
      </c>
      <c r="R26" s="80">
        <f>SUM(S26:T26)</f>
        <v>0</v>
      </c>
      <c r="S26" s="80">
        <f>SUM(S27:S28)</f>
        <v>0</v>
      </c>
      <c r="T26" s="80">
        <f>SUM(T27:T28)</f>
        <v>0</v>
      </c>
      <c r="V26" s="80">
        <f>SUM(W26:X26)</f>
        <v>6.7999673099703173E-2</v>
      </c>
      <c r="W26" s="80">
        <f>SUM(W27:W28)</f>
        <v>3.6999999999999998E-2</v>
      </c>
      <c r="X26" s="80">
        <f>SUM(X27:X28)</f>
        <v>3.0999673099703178E-2</v>
      </c>
      <c r="Z26" s="80">
        <f>SUM(AA26:AB26)</f>
        <v>4.0426933034259493E-3</v>
      </c>
      <c r="AA26" s="80">
        <f>SUM(AA27:AA28)</f>
        <v>2E-3</v>
      </c>
      <c r="AB26" s="80">
        <f>SUM(AB27:AB28)</f>
        <v>2.0426933034259488E-3</v>
      </c>
    </row>
    <row r="27" spans="1:28" ht="11.25" customHeight="1" x14ac:dyDescent="0.2">
      <c r="A27" s="77" t="s">
        <v>61</v>
      </c>
      <c r="B27" s="79">
        <f t="shared" ref="B27:B28" si="7">SUM(C27:D27)</f>
        <v>0</v>
      </c>
      <c r="C27" s="79">
        <v>0</v>
      </c>
      <c r="D27" s="79">
        <v>0</v>
      </c>
      <c r="E27" s="47"/>
      <c r="F27" s="79">
        <f t="shared" ref="F27:F28" si="8">SUM(G27:H27)</f>
        <v>0</v>
      </c>
      <c r="G27" s="79">
        <v>0</v>
      </c>
      <c r="H27" s="79">
        <v>0</v>
      </c>
      <c r="I27" s="79"/>
      <c r="J27" s="79">
        <f t="shared" ref="J27:J28" si="9">SUM(K27:L27)</f>
        <v>0</v>
      </c>
      <c r="K27" s="79">
        <v>0</v>
      </c>
      <c r="L27" s="79">
        <v>0</v>
      </c>
      <c r="N27" s="79">
        <f t="shared" ref="N27:N28" si="10">SUM(O27:P27)</f>
        <v>0</v>
      </c>
      <c r="O27" s="79">
        <v>0</v>
      </c>
      <c r="P27" s="79">
        <v>0</v>
      </c>
      <c r="R27" s="79">
        <f t="shared" ref="R27:R28" si="11">SUM(S27:T27)</f>
        <v>0</v>
      </c>
      <c r="S27" s="79">
        <v>0</v>
      </c>
      <c r="T27" s="79">
        <v>0</v>
      </c>
      <c r="V27" s="79">
        <f t="shared" ref="V27:V28" si="12">SUM(W27:X27)</f>
        <v>0</v>
      </c>
      <c r="W27" s="79">
        <v>0</v>
      </c>
      <c r="X27" s="79">
        <v>0</v>
      </c>
      <c r="Z27" s="79">
        <f t="shared" ref="Z27:Z28" si="13">SUM(AA27:AB27)</f>
        <v>0</v>
      </c>
      <c r="AA27" s="79">
        <v>0</v>
      </c>
      <c r="AB27" s="79">
        <v>0</v>
      </c>
    </row>
    <row r="28" spans="1:28" ht="11.25" customHeight="1" x14ac:dyDescent="0.2">
      <c r="A28" s="77" t="s">
        <v>62</v>
      </c>
      <c r="B28" s="79">
        <f t="shared" si="7"/>
        <v>0.15692947187479778</v>
      </c>
      <c r="C28" s="79">
        <v>9.9333333333333343E-2</v>
      </c>
      <c r="D28" s="79">
        <v>5.7596138541464427E-2</v>
      </c>
      <c r="E28" s="47"/>
      <c r="F28" s="79">
        <f t="shared" si="8"/>
        <v>0</v>
      </c>
      <c r="G28" s="79">
        <v>0</v>
      </c>
      <c r="H28" s="79">
        <v>0</v>
      </c>
      <c r="I28" s="79"/>
      <c r="J28" s="79">
        <f t="shared" si="9"/>
        <v>8.3077249611530637E-2</v>
      </c>
      <c r="K28" s="79">
        <v>5.9333333333333335E-2</v>
      </c>
      <c r="L28" s="79">
        <v>2.3743916278197299E-2</v>
      </c>
      <c r="N28" s="79">
        <f t="shared" si="10"/>
        <v>1.8098558601380016E-3</v>
      </c>
      <c r="O28" s="79">
        <v>1E-3</v>
      </c>
      <c r="P28" s="79">
        <v>8.0985586013800146E-4</v>
      </c>
      <c r="R28" s="79">
        <f t="shared" si="11"/>
        <v>0</v>
      </c>
      <c r="S28" s="79">
        <v>0</v>
      </c>
      <c r="T28" s="79">
        <v>0</v>
      </c>
      <c r="V28" s="79">
        <f t="shared" si="12"/>
        <v>6.7999673099703173E-2</v>
      </c>
      <c r="W28" s="79">
        <v>3.6999999999999998E-2</v>
      </c>
      <c r="X28" s="79">
        <v>3.0999673099703178E-2</v>
      </c>
      <c r="Z28" s="79">
        <f t="shared" si="13"/>
        <v>4.0426933034259493E-3</v>
      </c>
      <c r="AA28" s="79">
        <v>2E-3</v>
      </c>
      <c r="AB28" s="79">
        <v>2.0426933034259488E-3</v>
      </c>
    </row>
    <row r="29" spans="1:28" ht="11.25" customHeight="1" x14ac:dyDescent="0.2">
      <c r="A29" s="77"/>
      <c r="B29" s="79"/>
      <c r="C29" s="79"/>
      <c r="D29" s="79"/>
      <c r="E29" s="47"/>
      <c r="F29" s="79"/>
      <c r="G29" s="79"/>
      <c r="H29" s="79"/>
      <c r="I29" s="79"/>
      <c r="J29" s="79"/>
      <c r="K29" s="79"/>
      <c r="L29" s="79"/>
      <c r="N29" s="79"/>
      <c r="O29" s="79"/>
      <c r="P29" s="79"/>
      <c r="R29" s="79"/>
      <c r="S29" s="79"/>
      <c r="T29" s="79"/>
      <c r="V29" s="79"/>
      <c r="W29" s="79"/>
      <c r="X29" s="79"/>
      <c r="Z29" s="79"/>
      <c r="AA29" s="79"/>
      <c r="AB29" s="79"/>
    </row>
    <row r="30" spans="1:28" s="35" customFormat="1" ht="11.25" customHeight="1" x14ac:dyDescent="0.2">
      <c r="A30" s="67" t="s">
        <v>63</v>
      </c>
      <c r="B30" s="80">
        <f>SUM(C30:D30)</f>
        <v>2.0660178082456526</v>
      </c>
      <c r="C30" s="80">
        <f>SUM(C31:C35)</f>
        <v>1.2406669999999866</v>
      </c>
      <c r="D30" s="80">
        <f>SUM(D31:D35)</f>
        <v>0.82535080824566598</v>
      </c>
      <c r="E30" s="78"/>
      <c r="F30" s="80">
        <f>SUM(G30:H30)</f>
        <v>0.1</v>
      </c>
      <c r="G30" s="80">
        <f>SUM(G31:G35)</f>
        <v>0.1</v>
      </c>
      <c r="H30" s="80">
        <f>SUM(H31:H35)</f>
        <v>0</v>
      </c>
      <c r="I30" s="80"/>
      <c r="J30" s="80">
        <f>SUM(K30:L30)</f>
        <v>0.17805828542989841</v>
      </c>
      <c r="K30" s="80">
        <f>SUM(K31:K35)</f>
        <v>0.13500000000000001</v>
      </c>
      <c r="L30" s="80">
        <f>SUM(L31:L35)</f>
        <v>4.3058285429898396E-2</v>
      </c>
      <c r="N30" s="80">
        <f>SUM(O30:P30)</f>
        <v>0.43855203554184818</v>
      </c>
      <c r="O30" s="80">
        <f>SUM(O31:O35)</f>
        <v>0.26400000000000001</v>
      </c>
      <c r="P30" s="80">
        <f>SUM(P31:P35)</f>
        <v>0.1745520355418482</v>
      </c>
      <c r="R30" s="80">
        <f>SUM(S30:T30)</f>
        <v>2.4769145095573424E-2</v>
      </c>
      <c r="S30" s="80">
        <f>SUM(S31:S35)</f>
        <v>1.4999999999999999E-2</v>
      </c>
      <c r="T30" s="80">
        <f>SUM(T31:T35)</f>
        <v>9.7691450955734258E-3</v>
      </c>
      <c r="V30" s="80">
        <f>SUM(W30:X30)</f>
        <v>1.3150378781511787</v>
      </c>
      <c r="W30" s="80">
        <f>SUM(W31:W35)</f>
        <v>0.71866699999998684</v>
      </c>
      <c r="X30" s="80">
        <f>SUM(X31:X35)</f>
        <v>0.59637087815119183</v>
      </c>
      <c r="Z30" s="80">
        <f>SUM(AA30:AB30)</f>
        <v>9.6004640271541812E-3</v>
      </c>
      <c r="AA30" s="80">
        <f>SUM(AA31:AA35)</f>
        <v>8.0000000000000002E-3</v>
      </c>
      <c r="AB30" s="80">
        <f>SUM(AB31:AB35)</f>
        <v>1.6004640271541815E-3</v>
      </c>
    </row>
    <row r="31" spans="1:28" ht="11.25" customHeight="1" x14ac:dyDescent="0.2">
      <c r="A31" s="77" t="s">
        <v>64</v>
      </c>
      <c r="B31" s="79">
        <f t="shared" ref="B31:B35" si="14">SUM(C31:D31)</f>
        <v>0.97235425671794773</v>
      </c>
      <c r="C31" s="79">
        <v>0.56699999999999995</v>
      </c>
      <c r="D31" s="79">
        <v>0.40535425671794778</v>
      </c>
      <c r="E31" s="47"/>
      <c r="F31" s="79">
        <f t="shared" ref="F31:F35" si="15">SUM(G31:H31)</f>
        <v>0</v>
      </c>
      <c r="G31" s="79">
        <v>0</v>
      </c>
      <c r="H31" s="79">
        <v>0</v>
      </c>
      <c r="I31" s="79"/>
      <c r="J31" s="79">
        <f t="shared" ref="J31:J35" si="16">SUM(K31:L31)</f>
        <v>0.1724933678054596</v>
      </c>
      <c r="K31" s="79">
        <v>0.13</v>
      </c>
      <c r="L31" s="79">
        <v>4.2493367805459599E-2</v>
      </c>
      <c r="N31" s="79">
        <f t="shared" ref="N31:N35" si="17">SUM(O31:P31)</f>
        <v>9.8971352665718965E-2</v>
      </c>
      <c r="O31" s="79">
        <v>0.05</v>
      </c>
      <c r="P31" s="79">
        <v>4.8971352665718955E-2</v>
      </c>
      <c r="R31" s="79">
        <f t="shared" ref="R31:R35" si="18">SUM(S31:T31)</f>
        <v>2.4769145095573424E-2</v>
      </c>
      <c r="S31" s="79">
        <v>1.4999999999999999E-2</v>
      </c>
      <c r="T31" s="79">
        <v>9.7691450955734258E-3</v>
      </c>
      <c r="V31" s="79">
        <f t="shared" ref="V31:V35" si="19">SUM(W31:X31)</f>
        <v>0.67612039115119593</v>
      </c>
      <c r="W31" s="79">
        <v>0.372</v>
      </c>
      <c r="X31" s="79">
        <v>0.30412039115119588</v>
      </c>
      <c r="Z31" s="79">
        <f t="shared" ref="Z31:Z35" si="20">SUM(AA31:AB31)</f>
        <v>0</v>
      </c>
      <c r="AA31" s="79">
        <v>0</v>
      </c>
      <c r="AB31" s="79">
        <v>0</v>
      </c>
    </row>
    <row r="32" spans="1:28" ht="11.25" customHeight="1" x14ac:dyDescent="0.2">
      <c r="A32" s="77" t="s">
        <v>65</v>
      </c>
      <c r="B32" s="79">
        <f t="shared" si="14"/>
        <v>0.91599949180974549</v>
      </c>
      <c r="C32" s="79">
        <v>0.52200000000000002</v>
      </c>
      <c r="D32" s="79">
        <v>0.39399949180974547</v>
      </c>
      <c r="E32" s="47"/>
      <c r="F32" s="79">
        <f t="shared" si="15"/>
        <v>0.1</v>
      </c>
      <c r="G32" s="79">
        <v>0.1</v>
      </c>
      <c r="H32" s="79">
        <v>0</v>
      </c>
      <c r="I32" s="79"/>
      <c r="J32" s="79">
        <f t="shared" si="16"/>
        <v>0</v>
      </c>
      <c r="K32" s="79">
        <v>0</v>
      </c>
      <c r="L32" s="79">
        <v>0</v>
      </c>
      <c r="N32" s="79">
        <f t="shared" si="17"/>
        <v>0.33958068287612925</v>
      </c>
      <c r="O32" s="79">
        <v>0.214</v>
      </c>
      <c r="P32" s="79">
        <v>0.12558068287612925</v>
      </c>
      <c r="R32" s="79">
        <f t="shared" si="18"/>
        <v>0</v>
      </c>
      <c r="S32" s="79">
        <v>0</v>
      </c>
      <c r="T32" s="79">
        <v>0</v>
      </c>
      <c r="V32" s="79">
        <f t="shared" si="19"/>
        <v>0.46681834490646196</v>
      </c>
      <c r="W32" s="79">
        <v>0.2</v>
      </c>
      <c r="X32" s="79">
        <v>0.26681834490646195</v>
      </c>
      <c r="Z32" s="79">
        <f t="shared" si="20"/>
        <v>9.6004640271541812E-3</v>
      </c>
      <c r="AA32" s="79">
        <v>8.0000000000000002E-3</v>
      </c>
      <c r="AB32" s="79">
        <v>1.6004640271541815E-3</v>
      </c>
    </row>
    <row r="33" spans="1:28" ht="11.25" customHeight="1" x14ac:dyDescent="0.2">
      <c r="A33" s="77" t="s">
        <v>66</v>
      </c>
      <c r="B33" s="79">
        <f t="shared" si="14"/>
        <v>1.1478831392405063E-2</v>
      </c>
      <c r="C33" s="79">
        <v>8.0000000000000002E-3</v>
      </c>
      <c r="D33" s="79">
        <v>3.4788313924050637E-3</v>
      </c>
      <c r="E33" s="47"/>
      <c r="F33" s="79">
        <f t="shared" si="15"/>
        <v>0</v>
      </c>
      <c r="G33" s="79">
        <v>0</v>
      </c>
      <c r="H33" s="79">
        <v>0</v>
      </c>
      <c r="I33" s="79"/>
      <c r="J33" s="79">
        <f t="shared" si="16"/>
        <v>0</v>
      </c>
      <c r="K33" s="79">
        <v>0</v>
      </c>
      <c r="L33" s="79">
        <v>0</v>
      </c>
      <c r="N33" s="79">
        <f t="shared" si="17"/>
        <v>0</v>
      </c>
      <c r="O33" s="79">
        <v>0</v>
      </c>
      <c r="P33" s="79">
        <v>0</v>
      </c>
      <c r="R33" s="79">
        <f t="shared" si="18"/>
        <v>0</v>
      </c>
      <c r="S33" s="79">
        <v>0</v>
      </c>
      <c r="T33" s="79">
        <v>0</v>
      </c>
      <c r="V33" s="79">
        <f t="shared" si="19"/>
        <v>1.1478831392405063E-2</v>
      </c>
      <c r="W33" s="79">
        <v>8.0000000000000002E-3</v>
      </c>
      <c r="X33" s="79">
        <v>3.4788313924050637E-3</v>
      </c>
      <c r="Z33" s="79">
        <f t="shared" si="20"/>
        <v>0</v>
      </c>
      <c r="AA33" s="79">
        <v>0</v>
      </c>
      <c r="AB33" s="79">
        <v>0</v>
      </c>
    </row>
    <row r="34" spans="1:28" ht="11.25" customHeight="1" x14ac:dyDescent="0.2">
      <c r="A34" s="77" t="s">
        <v>67</v>
      </c>
      <c r="B34" s="79">
        <f t="shared" si="14"/>
        <v>5.5649176244387992E-3</v>
      </c>
      <c r="C34" s="79">
        <v>5.0000000000000001E-3</v>
      </c>
      <c r="D34" s="79">
        <v>5.6491762443879891E-4</v>
      </c>
      <c r="E34" s="47"/>
      <c r="F34" s="79">
        <f t="shared" si="15"/>
        <v>0</v>
      </c>
      <c r="G34" s="79">
        <v>0</v>
      </c>
      <c r="H34" s="79">
        <v>0</v>
      </c>
      <c r="I34" s="79"/>
      <c r="J34" s="79">
        <f t="shared" si="16"/>
        <v>5.5649176244387992E-3</v>
      </c>
      <c r="K34" s="79">
        <v>5.0000000000000001E-3</v>
      </c>
      <c r="L34" s="79">
        <v>5.6491762443879891E-4</v>
      </c>
      <c r="N34" s="79">
        <f t="shared" si="17"/>
        <v>0</v>
      </c>
      <c r="O34" s="79">
        <v>0</v>
      </c>
      <c r="P34" s="79">
        <v>0</v>
      </c>
      <c r="R34" s="79">
        <f t="shared" si="18"/>
        <v>0</v>
      </c>
      <c r="S34" s="79">
        <v>0</v>
      </c>
      <c r="T34" s="79">
        <v>0</v>
      </c>
      <c r="V34" s="79">
        <f t="shared" si="19"/>
        <v>0</v>
      </c>
      <c r="W34" s="79">
        <v>0</v>
      </c>
      <c r="X34" s="79">
        <v>0</v>
      </c>
      <c r="Z34" s="79">
        <f t="shared" si="20"/>
        <v>0</v>
      </c>
      <c r="AA34" s="79">
        <v>0</v>
      </c>
      <c r="AB34" s="79">
        <v>0</v>
      </c>
    </row>
    <row r="35" spans="1:28" ht="11.25" customHeight="1" x14ac:dyDescent="0.2">
      <c r="A35" s="77" t="s">
        <v>68</v>
      </c>
      <c r="B35" s="79">
        <f t="shared" si="14"/>
        <v>0.16062031070111568</v>
      </c>
      <c r="C35" s="79">
        <v>0.13866699999998672</v>
      </c>
      <c r="D35" s="79">
        <v>2.1953310701128975E-2</v>
      </c>
      <c r="E35" s="47"/>
      <c r="F35" s="79">
        <f t="shared" si="15"/>
        <v>0</v>
      </c>
      <c r="G35" s="79">
        <v>0</v>
      </c>
      <c r="H35" s="79">
        <v>0</v>
      </c>
      <c r="I35" s="79"/>
      <c r="J35" s="79">
        <f t="shared" si="16"/>
        <v>0</v>
      </c>
      <c r="K35" s="79">
        <v>0</v>
      </c>
      <c r="L35" s="79">
        <v>0</v>
      </c>
      <c r="N35" s="79">
        <f t="shared" si="17"/>
        <v>0</v>
      </c>
      <c r="O35" s="79">
        <v>0</v>
      </c>
      <c r="P35" s="79">
        <v>0</v>
      </c>
      <c r="R35" s="79">
        <f t="shared" si="18"/>
        <v>0</v>
      </c>
      <c r="S35" s="79">
        <v>0</v>
      </c>
      <c r="T35" s="79">
        <v>0</v>
      </c>
      <c r="V35" s="79">
        <f t="shared" si="19"/>
        <v>0.16062031070111568</v>
      </c>
      <c r="W35" s="79">
        <v>0.13866699999998672</v>
      </c>
      <c r="X35" s="79">
        <v>2.1953310701128975E-2</v>
      </c>
      <c r="Z35" s="79">
        <f t="shared" si="20"/>
        <v>0</v>
      </c>
      <c r="AA35" s="79">
        <v>0</v>
      </c>
      <c r="AB35" s="79">
        <v>0</v>
      </c>
    </row>
    <row r="36" spans="1:28" ht="11.25" customHeight="1" x14ac:dyDescent="0.2">
      <c r="A36" s="77"/>
      <c r="B36" s="79"/>
      <c r="C36" s="79"/>
      <c r="D36" s="79"/>
      <c r="E36" s="47"/>
      <c r="F36" s="79"/>
      <c r="G36" s="79"/>
      <c r="H36" s="79"/>
      <c r="I36" s="79"/>
      <c r="J36" s="79"/>
      <c r="K36" s="79"/>
      <c r="L36" s="79"/>
      <c r="N36" s="79"/>
      <c r="O36" s="79"/>
      <c r="P36" s="79"/>
      <c r="R36" s="79"/>
      <c r="S36" s="79"/>
      <c r="T36" s="79"/>
      <c r="V36" s="79"/>
      <c r="W36" s="79"/>
      <c r="X36" s="79"/>
      <c r="Z36" s="79"/>
      <c r="AA36" s="79"/>
      <c r="AB36" s="79"/>
    </row>
    <row r="37" spans="1:28" s="35" customFormat="1" ht="11.25" customHeight="1" x14ac:dyDescent="0.2">
      <c r="A37" s="67" t="s">
        <v>69</v>
      </c>
      <c r="B37" s="80">
        <f>SUM(C37:D37)</f>
        <v>5.284700999958579</v>
      </c>
      <c r="C37" s="80">
        <f>SUM(C38:C41)</f>
        <v>3.7603333333333335</v>
      </c>
      <c r="D37" s="80">
        <f>SUM(D38:D41)</f>
        <v>1.5243676666252459</v>
      </c>
      <c r="E37" s="78"/>
      <c r="F37" s="80">
        <f>SUM(G37:H37)</f>
        <v>1.75</v>
      </c>
      <c r="G37" s="80">
        <f>SUM(G38:G41)</f>
        <v>1.75</v>
      </c>
      <c r="H37" s="80">
        <f>SUM(H38:H41)</f>
        <v>0</v>
      </c>
      <c r="I37" s="80"/>
      <c r="J37" s="80">
        <f>SUM(K37:L37)</f>
        <v>6.5724173794577984E-2</v>
      </c>
      <c r="K37" s="80">
        <f>SUM(K38:K41)</f>
        <v>5.4333333333333331E-2</v>
      </c>
      <c r="L37" s="80">
        <f>SUM(L38:L41)</f>
        <v>1.139084046124466E-2</v>
      </c>
      <c r="N37" s="80">
        <f>SUM(O37:P37)</f>
        <v>0.33440455906319272</v>
      </c>
      <c r="O37" s="80">
        <f>SUM(O38:O41)</f>
        <v>0.17599999999999999</v>
      </c>
      <c r="P37" s="80">
        <f>SUM(P38:P41)</f>
        <v>0.15840455906319273</v>
      </c>
      <c r="R37" s="80">
        <f>SUM(S37:T37)</f>
        <v>1.3849211362952452</v>
      </c>
      <c r="S37" s="80">
        <f>SUM(S38:S41)</f>
        <v>0.76100000000000001</v>
      </c>
      <c r="T37" s="80">
        <f>SUM(T38:T41)</f>
        <v>0.62392113629524515</v>
      </c>
      <c r="V37" s="80">
        <f>SUM(W37:X37)</f>
        <v>1.662666214212388</v>
      </c>
      <c r="W37" s="80">
        <f>SUM(W38:W41)</f>
        <v>0.97</v>
      </c>
      <c r="X37" s="80">
        <f>SUM(X38:X41)</f>
        <v>0.69266621421238805</v>
      </c>
      <c r="Z37" s="80">
        <f>SUM(AA37:AB37)</f>
        <v>8.6984916593175282E-2</v>
      </c>
      <c r="AA37" s="80">
        <f>SUM(AA38:AA41)</f>
        <v>4.9000000000000002E-2</v>
      </c>
      <c r="AB37" s="80">
        <f>SUM(AB38:AB41)</f>
        <v>3.7984916593175287E-2</v>
      </c>
    </row>
    <row r="38" spans="1:28" ht="11.25" customHeight="1" x14ac:dyDescent="0.2">
      <c r="A38" s="77" t="s">
        <v>70</v>
      </c>
      <c r="B38" s="79">
        <f t="shared" ref="B38:B40" si="21">SUM(C38:D38)</f>
        <v>0.89675920298849787</v>
      </c>
      <c r="C38" s="79">
        <v>0.51</v>
      </c>
      <c r="D38" s="79">
        <v>0.38675920298849781</v>
      </c>
      <c r="E38" s="47"/>
      <c r="F38" s="79">
        <f t="shared" ref="F38:F40" si="22">SUM(G38:H38)</f>
        <v>0</v>
      </c>
      <c r="G38" s="79">
        <v>0</v>
      </c>
      <c r="H38" s="79">
        <v>0</v>
      </c>
      <c r="I38" s="79"/>
      <c r="J38" s="79">
        <f t="shared" ref="J38:J40" si="23">SUM(K38:L38)</f>
        <v>1.9831247179429034E-2</v>
      </c>
      <c r="K38" s="79">
        <v>1.4999999999999999E-2</v>
      </c>
      <c r="L38" s="79">
        <v>4.8312471794290336E-3</v>
      </c>
      <c r="N38" s="79">
        <f t="shared" ref="N38:N40" si="24">SUM(O38:P38)</f>
        <v>0.12374411577387485</v>
      </c>
      <c r="O38" s="79">
        <v>0.05</v>
      </c>
      <c r="P38" s="79">
        <v>7.3744115773874852E-2</v>
      </c>
      <c r="R38" s="79">
        <f t="shared" ref="R38:R40" si="25">SUM(S38:T38)</f>
        <v>5.5845821518552968E-2</v>
      </c>
      <c r="S38" s="79">
        <v>3.5000000000000003E-2</v>
      </c>
      <c r="T38" s="79">
        <v>2.0845821518552961E-2</v>
      </c>
      <c r="V38" s="79">
        <f t="shared" ref="V38:V40" si="26">SUM(W38:X38)</f>
        <v>0.67432303743194832</v>
      </c>
      <c r="W38" s="79">
        <v>0.4</v>
      </c>
      <c r="X38" s="79">
        <v>0.2743230374319483</v>
      </c>
      <c r="Z38" s="79">
        <f t="shared" ref="Z38:Z40" si="27">SUM(AA38:AB38)</f>
        <v>2.3014981084692611E-2</v>
      </c>
      <c r="AA38" s="79">
        <v>0.01</v>
      </c>
      <c r="AB38" s="79">
        <v>1.3014981084692611E-2</v>
      </c>
    </row>
    <row r="39" spans="1:28" ht="11.25" customHeight="1" x14ac:dyDescent="0.2">
      <c r="A39" s="77" t="s">
        <v>71</v>
      </c>
      <c r="B39" s="79">
        <f t="shared" si="21"/>
        <v>3.5384669178387548E-2</v>
      </c>
      <c r="C39" s="79">
        <v>3.3333333333333333E-2</v>
      </c>
      <c r="D39" s="79">
        <v>2.051335845054212E-3</v>
      </c>
      <c r="E39" s="47"/>
      <c r="F39" s="79">
        <f t="shared" si="22"/>
        <v>0</v>
      </c>
      <c r="G39" s="79">
        <v>0</v>
      </c>
      <c r="H39" s="79">
        <v>0</v>
      </c>
      <c r="I39" s="79"/>
      <c r="J39" s="79">
        <f t="shared" si="23"/>
        <v>3.5384669178387548E-2</v>
      </c>
      <c r="K39" s="79">
        <v>3.3333333333333333E-2</v>
      </c>
      <c r="L39" s="79">
        <v>2.051335845054212E-3</v>
      </c>
      <c r="N39" s="79">
        <f t="shared" si="24"/>
        <v>0</v>
      </c>
      <c r="O39" s="79">
        <v>0</v>
      </c>
      <c r="P39" s="79">
        <v>0</v>
      </c>
      <c r="R39" s="79">
        <f t="shared" si="25"/>
        <v>0</v>
      </c>
      <c r="S39" s="79">
        <v>0</v>
      </c>
      <c r="T39" s="79">
        <v>0</v>
      </c>
      <c r="V39" s="79">
        <f t="shared" si="26"/>
        <v>0</v>
      </c>
      <c r="W39" s="79">
        <v>0</v>
      </c>
      <c r="X39" s="79">
        <v>0</v>
      </c>
      <c r="Z39" s="79">
        <f t="shared" si="27"/>
        <v>0</v>
      </c>
      <c r="AA39" s="79">
        <v>0</v>
      </c>
      <c r="AB39" s="79">
        <v>0</v>
      </c>
    </row>
    <row r="40" spans="1:28" ht="11.25" customHeight="1" x14ac:dyDescent="0.2">
      <c r="A40" s="77" t="s">
        <v>72</v>
      </c>
      <c r="B40" s="79">
        <f t="shared" si="21"/>
        <v>0.34148882560107496</v>
      </c>
      <c r="C40" s="79">
        <v>0.26100000000000001</v>
      </c>
      <c r="D40" s="79">
        <v>8.0488825601074981E-2</v>
      </c>
      <c r="E40" s="47"/>
      <c r="F40" s="79">
        <f t="shared" si="22"/>
        <v>0.15</v>
      </c>
      <c r="G40" s="79">
        <v>0.15</v>
      </c>
      <c r="H40" s="79">
        <v>0</v>
      </c>
      <c r="I40" s="79"/>
      <c r="J40" s="79">
        <f t="shared" si="23"/>
        <v>0</v>
      </c>
      <c r="K40" s="79">
        <v>0</v>
      </c>
      <c r="L40" s="79">
        <v>0</v>
      </c>
      <c r="N40" s="79">
        <f t="shared" si="24"/>
        <v>0</v>
      </c>
      <c r="O40" s="79">
        <v>0</v>
      </c>
      <c r="P40" s="79">
        <v>0</v>
      </c>
      <c r="R40" s="79">
        <f t="shared" si="25"/>
        <v>3.265065268675707E-2</v>
      </c>
      <c r="S40" s="79">
        <v>2.1000000000000001E-2</v>
      </c>
      <c r="T40" s="79">
        <v>1.1650652686757072E-2</v>
      </c>
      <c r="V40" s="79">
        <f t="shared" si="26"/>
        <v>0.1588381729143179</v>
      </c>
      <c r="W40" s="79">
        <v>0.09</v>
      </c>
      <c r="X40" s="79">
        <v>6.8838172914317902E-2</v>
      </c>
      <c r="Z40" s="79">
        <f t="shared" si="27"/>
        <v>0</v>
      </c>
      <c r="AA40" s="79">
        <v>0</v>
      </c>
      <c r="AB40" s="79">
        <v>0</v>
      </c>
    </row>
    <row r="41" spans="1:28" ht="11.25" customHeight="1" x14ac:dyDescent="0.2">
      <c r="A41" s="77" t="s">
        <v>73</v>
      </c>
      <c r="B41" s="79">
        <f t="shared" ref="B41" si="28">SUM(C41:D41)</f>
        <v>4.0110683021906191</v>
      </c>
      <c r="C41" s="79">
        <v>2.956</v>
      </c>
      <c r="D41" s="79">
        <v>1.0550683021906189</v>
      </c>
      <c r="E41" s="47"/>
      <c r="F41" s="79">
        <f t="shared" ref="F41" si="29">SUM(G41:H41)</f>
        <v>1.6</v>
      </c>
      <c r="G41" s="79">
        <v>1.6</v>
      </c>
      <c r="H41" s="79">
        <v>0</v>
      </c>
      <c r="I41" s="79"/>
      <c r="J41" s="79">
        <f t="shared" ref="J41" si="30">SUM(K41:L41)</f>
        <v>1.0508257436761415E-2</v>
      </c>
      <c r="K41" s="79">
        <v>6.0000000000000001E-3</v>
      </c>
      <c r="L41" s="79">
        <v>4.5082574367614151E-3</v>
      </c>
      <c r="N41" s="79">
        <f t="shared" ref="N41" si="31">SUM(O41:P41)</f>
        <v>0.21066044328931788</v>
      </c>
      <c r="O41" s="79">
        <v>0.126</v>
      </c>
      <c r="P41" s="79">
        <v>8.4660443289317891E-2</v>
      </c>
      <c r="R41" s="79">
        <f t="shared" ref="R41" si="32">SUM(S41:T41)</f>
        <v>1.2964246620899351</v>
      </c>
      <c r="S41" s="79">
        <v>0.70499999999999996</v>
      </c>
      <c r="T41" s="79">
        <v>0.59142466208993516</v>
      </c>
      <c r="V41" s="79">
        <f t="shared" ref="V41" si="33">SUM(W41:X41)</f>
        <v>0.8295050038661218</v>
      </c>
      <c r="W41" s="79">
        <v>0.48</v>
      </c>
      <c r="X41" s="79">
        <v>0.34950500386612177</v>
      </c>
      <c r="Z41" s="79">
        <f t="shared" ref="Z41" si="34">SUM(AA41:AB41)</f>
        <v>6.3969935508482678E-2</v>
      </c>
      <c r="AA41" s="79">
        <v>3.9E-2</v>
      </c>
      <c r="AB41" s="79">
        <v>2.4969935508482678E-2</v>
      </c>
    </row>
    <row r="42" spans="1:28" ht="11.25" customHeight="1" x14ac:dyDescent="0.2">
      <c r="A42" s="77"/>
      <c r="B42" s="79"/>
      <c r="C42" s="79"/>
      <c r="D42" s="79"/>
      <c r="E42" s="47"/>
      <c r="F42" s="79"/>
      <c r="G42" s="79"/>
      <c r="H42" s="79"/>
      <c r="I42" s="79"/>
      <c r="J42" s="79"/>
      <c r="K42" s="79"/>
      <c r="L42" s="79"/>
      <c r="N42" s="79"/>
      <c r="O42" s="79"/>
      <c r="P42" s="79"/>
      <c r="R42" s="79"/>
      <c r="S42" s="79"/>
      <c r="T42" s="79"/>
      <c r="V42" s="79"/>
      <c r="W42" s="79"/>
      <c r="X42" s="79"/>
      <c r="Z42" s="79"/>
      <c r="AA42" s="79"/>
      <c r="AB42" s="79"/>
    </row>
    <row r="43" spans="1:28" s="35" customFormat="1" ht="11.25" customHeight="1" x14ac:dyDescent="0.2">
      <c r="A43" s="67" t="s">
        <v>74</v>
      </c>
      <c r="B43" s="80">
        <f>SUM(C43:D43)</f>
        <v>2.855600721857289</v>
      </c>
      <c r="C43" s="80">
        <f>SUM(C44:C46)</f>
        <v>1.6254949999999981</v>
      </c>
      <c r="D43" s="80">
        <f>SUM(D44:D46)</f>
        <v>1.2301057218572908</v>
      </c>
      <c r="E43" s="78"/>
      <c r="F43" s="80">
        <f>SUM(G43:H43)</f>
        <v>0.14019999999999999</v>
      </c>
      <c r="G43" s="80">
        <f>SUM(G44:G46)</f>
        <v>0.14019999999999999</v>
      </c>
      <c r="H43" s="80">
        <f>SUM(H44:H46)</f>
        <v>0</v>
      </c>
      <c r="I43" s="80"/>
      <c r="J43" s="80">
        <f>SUM(K43:L43)</f>
        <v>5.1824176158811373E-2</v>
      </c>
      <c r="K43" s="80">
        <f>SUM(K44:K46)</f>
        <v>0.04</v>
      </c>
      <c r="L43" s="80">
        <f>SUM(L44:L46)</f>
        <v>1.1824176158811374E-2</v>
      </c>
      <c r="N43" s="80">
        <f>SUM(O43:P43)</f>
        <v>0</v>
      </c>
      <c r="O43" s="80">
        <f>SUM(O44:O46)</f>
        <v>0</v>
      </c>
      <c r="P43" s="80">
        <f>SUM(P44:P46)</f>
        <v>0</v>
      </c>
      <c r="R43" s="80">
        <f>SUM(S43:T43)</f>
        <v>0.63990940522682749</v>
      </c>
      <c r="S43" s="80">
        <f>SUM(S44:S46)</f>
        <v>0.35476499999999944</v>
      </c>
      <c r="T43" s="80">
        <f>SUM(T44:T46)</f>
        <v>0.2851444052268281</v>
      </c>
      <c r="V43" s="80">
        <f>SUM(W43:X43)</f>
        <v>1.7260741925988246</v>
      </c>
      <c r="W43" s="80">
        <f>SUM(W44:W46)</f>
        <v>0.93784999999999852</v>
      </c>
      <c r="X43" s="80">
        <f>SUM(X44:X46)</f>
        <v>0.78822419259882592</v>
      </c>
      <c r="Z43" s="80">
        <f>SUM(AA43:AB43)</f>
        <v>0.2975929478728252</v>
      </c>
      <c r="AA43" s="80">
        <f>SUM(AA44:AA46)</f>
        <v>0.15268000000000001</v>
      </c>
      <c r="AB43" s="80">
        <f>SUM(AB44:AB46)</f>
        <v>0.14491294787282522</v>
      </c>
    </row>
    <row r="44" spans="1:28" ht="11.25" customHeight="1" x14ac:dyDescent="0.2">
      <c r="A44" s="77" t="s">
        <v>75</v>
      </c>
      <c r="B44" s="79">
        <f t="shared" ref="B44:B46" si="35">SUM(C44:D44)</f>
        <v>0</v>
      </c>
      <c r="C44" s="79">
        <v>0</v>
      </c>
      <c r="D44" s="79">
        <v>0</v>
      </c>
      <c r="E44" s="47"/>
      <c r="F44" s="79">
        <f t="shared" ref="F44:F46" si="36">SUM(G44:H44)</f>
        <v>0</v>
      </c>
      <c r="G44" s="79">
        <v>0</v>
      </c>
      <c r="H44" s="79">
        <v>0</v>
      </c>
      <c r="I44" s="79"/>
      <c r="J44" s="79">
        <f t="shared" ref="J44:J45" si="37">SUM(K44:L44)</f>
        <v>0</v>
      </c>
      <c r="K44" s="79">
        <v>0</v>
      </c>
      <c r="L44" s="79">
        <v>0</v>
      </c>
      <c r="N44" s="79">
        <f t="shared" ref="N44:N45" si="38">SUM(O44:P44)</f>
        <v>0</v>
      </c>
      <c r="O44" s="79">
        <v>0</v>
      </c>
      <c r="P44" s="79">
        <v>0</v>
      </c>
      <c r="R44" s="79">
        <f t="shared" ref="R44:R45" si="39">SUM(S44:T44)</f>
        <v>0</v>
      </c>
      <c r="S44" s="79">
        <v>0</v>
      </c>
      <c r="T44" s="79">
        <v>0</v>
      </c>
      <c r="V44" s="79">
        <f t="shared" ref="V44:V45" si="40">SUM(W44:X44)</f>
        <v>0</v>
      </c>
      <c r="W44" s="79">
        <v>0</v>
      </c>
      <c r="X44" s="79">
        <v>0</v>
      </c>
      <c r="Z44" s="79">
        <f t="shared" ref="Z44:Z45" si="41">SUM(AA44:AB44)</f>
        <v>0</v>
      </c>
      <c r="AA44" s="79">
        <v>0</v>
      </c>
      <c r="AB44" s="79">
        <v>0</v>
      </c>
    </row>
    <row r="45" spans="1:28" ht="11.25" customHeight="1" x14ac:dyDescent="0.2">
      <c r="A45" s="77" t="s">
        <v>76</v>
      </c>
      <c r="B45" s="79">
        <f t="shared" si="35"/>
        <v>0</v>
      </c>
      <c r="C45" s="79">
        <v>0</v>
      </c>
      <c r="D45" s="79">
        <v>0</v>
      </c>
      <c r="E45" s="47"/>
      <c r="F45" s="79">
        <f t="shared" si="36"/>
        <v>0</v>
      </c>
      <c r="G45" s="79">
        <v>0</v>
      </c>
      <c r="H45" s="79">
        <v>0</v>
      </c>
      <c r="I45" s="79"/>
      <c r="J45" s="79">
        <f t="shared" si="37"/>
        <v>0</v>
      </c>
      <c r="K45" s="79">
        <v>0</v>
      </c>
      <c r="L45" s="79">
        <v>0</v>
      </c>
      <c r="N45" s="79">
        <f t="shared" si="38"/>
        <v>0</v>
      </c>
      <c r="O45" s="79">
        <v>0</v>
      </c>
      <c r="P45" s="79">
        <v>0</v>
      </c>
      <c r="R45" s="79">
        <f t="shared" si="39"/>
        <v>0</v>
      </c>
      <c r="S45" s="79">
        <v>0</v>
      </c>
      <c r="T45" s="79">
        <v>0</v>
      </c>
      <c r="V45" s="79">
        <f t="shared" si="40"/>
        <v>0</v>
      </c>
      <c r="W45" s="79">
        <v>0</v>
      </c>
      <c r="X45" s="79">
        <v>0</v>
      </c>
      <c r="Z45" s="79">
        <f t="shared" si="41"/>
        <v>0</v>
      </c>
      <c r="AA45" s="79">
        <v>0</v>
      </c>
      <c r="AB45" s="79">
        <v>0</v>
      </c>
    </row>
    <row r="46" spans="1:28" ht="11.25" customHeight="1" x14ac:dyDescent="0.2">
      <c r="A46" s="77" t="s">
        <v>77</v>
      </c>
      <c r="B46" s="79">
        <f t="shared" si="35"/>
        <v>2.855600721857289</v>
      </c>
      <c r="C46" s="79">
        <v>1.6254949999999981</v>
      </c>
      <c r="D46" s="79">
        <v>1.2301057218572908</v>
      </c>
      <c r="E46" s="47"/>
      <c r="F46" s="79">
        <f t="shared" si="36"/>
        <v>0.14019999999999999</v>
      </c>
      <c r="G46" s="79">
        <v>0.14019999999999999</v>
      </c>
      <c r="H46" s="79">
        <v>0</v>
      </c>
      <c r="I46" s="79"/>
      <c r="J46" s="79">
        <f>SUM(K46:L46)</f>
        <v>5.1824176158811373E-2</v>
      </c>
      <c r="K46" s="79">
        <v>0.04</v>
      </c>
      <c r="L46" s="79">
        <v>1.1824176158811374E-2</v>
      </c>
      <c r="N46" s="79">
        <f>SUM(O46:P46)</f>
        <v>0</v>
      </c>
      <c r="O46" s="79">
        <v>0</v>
      </c>
      <c r="P46" s="79">
        <v>0</v>
      </c>
      <c r="R46" s="79">
        <f>SUM(S46:T46)</f>
        <v>0.63990940522682749</v>
      </c>
      <c r="S46" s="79">
        <v>0.35476499999999944</v>
      </c>
      <c r="T46" s="79">
        <v>0.2851444052268281</v>
      </c>
      <c r="V46" s="79">
        <f>SUM(W46:X46)</f>
        <v>1.7260741925988246</v>
      </c>
      <c r="W46" s="79">
        <v>0.93784999999999852</v>
      </c>
      <c r="X46" s="79">
        <v>0.78822419259882592</v>
      </c>
      <c r="Z46" s="79">
        <f>SUM(AA46:AB46)</f>
        <v>0.2975929478728252</v>
      </c>
      <c r="AA46" s="79">
        <v>0.15268000000000001</v>
      </c>
      <c r="AB46" s="79">
        <v>0.14491294787282522</v>
      </c>
    </row>
    <row r="47" spans="1:28" ht="11.25" customHeight="1" x14ac:dyDescent="0.2">
      <c r="A47" s="77"/>
      <c r="B47" s="79"/>
      <c r="C47" s="79"/>
      <c r="D47" s="79"/>
      <c r="E47" s="47"/>
      <c r="F47" s="79"/>
      <c r="G47" s="79"/>
      <c r="H47" s="79"/>
      <c r="I47" s="79"/>
      <c r="J47" s="79"/>
      <c r="K47" s="79"/>
      <c r="L47" s="79"/>
      <c r="N47" s="79"/>
      <c r="O47" s="79"/>
      <c r="P47" s="79"/>
      <c r="R47" s="79"/>
      <c r="S47" s="79"/>
      <c r="T47" s="79"/>
      <c r="V47" s="79"/>
      <c r="W47" s="79"/>
      <c r="X47" s="79"/>
      <c r="Z47" s="79"/>
      <c r="AA47" s="79"/>
      <c r="AB47" s="79"/>
    </row>
    <row r="48" spans="1:28" s="35" customFormat="1" ht="11.25" customHeight="1" x14ac:dyDescent="0.2">
      <c r="A48" s="67" t="s">
        <v>78</v>
      </c>
      <c r="B48" s="80">
        <f>SUM(C48:D48)</f>
        <v>6.2707725088768136</v>
      </c>
      <c r="C48" s="80">
        <f>SUM(C49:C55)</f>
        <v>4.1347229999999984</v>
      </c>
      <c r="D48" s="80">
        <f>SUM(D49:D55)</f>
        <v>2.1360495088768152</v>
      </c>
      <c r="E48" s="78"/>
      <c r="F48" s="80">
        <f>SUM(G48:H48)</f>
        <v>0.221</v>
      </c>
      <c r="G48" s="80">
        <f>SUM(G49:G55)</f>
        <v>0.221</v>
      </c>
      <c r="H48" s="80">
        <f>SUM(H49:H55)</f>
        <v>0</v>
      </c>
      <c r="I48" s="80"/>
      <c r="J48" s="80">
        <f>SUM(K48:L48)</f>
        <v>2.9395003689725758</v>
      </c>
      <c r="K48" s="80">
        <f>SUM(K49:K55)</f>
        <v>2.177</v>
      </c>
      <c r="L48" s="80">
        <f>SUM(L49:L55)</f>
        <v>0.76250036897257556</v>
      </c>
      <c r="N48" s="80">
        <f>SUM(O48:P48)</f>
        <v>8.9038193197896909E-2</v>
      </c>
      <c r="O48" s="80">
        <f>SUM(O49:O55)</f>
        <v>4.9000000000000002E-2</v>
      </c>
      <c r="P48" s="80">
        <f>SUM(P49:P55)</f>
        <v>4.00381931978969E-2</v>
      </c>
      <c r="R48" s="80">
        <f>SUM(S48:T48)</f>
        <v>1.2685967414429522</v>
      </c>
      <c r="S48" s="80">
        <f>SUM(S49:S55)</f>
        <v>0.77497299999999814</v>
      </c>
      <c r="T48" s="80">
        <f>SUM(T49:T55)</f>
        <v>0.49362374144295407</v>
      </c>
      <c r="V48" s="80">
        <f>SUM(W48:X48)</f>
        <v>1.4450875124305607</v>
      </c>
      <c r="W48" s="80">
        <f>SUM(W49:W55)</f>
        <v>0.76224999999999998</v>
      </c>
      <c r="X48" s="80">
        <f>SUM(X49:X55)</f>
        <v>0.68283751243056057</v>
      </c>
      <c r="Z48" s="80">
        <f>SUM(AA48:AB48)</f>
        <v>0.30754969283282796</v>
      </c>
      <c r="AA48" s="80">
        <f>SUM(AA49:AA55)</f>
        <v>0.15049999999999999</v>
      </c>
      <c r="AB48" s="80">
        <f>SUM(AB49:AB55)</f>
        <v>0.15704969283282796</v>
      </c>
    </row>
    <row r="49" spans="1:28" ht="11.25" customHeight="1" x14ac:dyDescent="0.2">
      <c r="A49" s="77" t="s">
        <v>79</v>
      </c>
      <c r="B49" s="79">
        <f t="shared" ref="B49:B55" si="42">SUM(C49:D49)</f>
        <v>0.44687774962759957</v>
      </c>
      <c r="C49" s="79">
        <v>0.39591666666666669</v>
      </c>
      <c r="D49" s="79">
        <v>5.0961082960932859E-2</v>
      </c>
      <c r="E49" s="47"/>
      <c r="F49" s="79">
        <f t="shared" ref="F49:F55" si="43">SUM(G49:H49)</f>
        <v>0</v>
      </c>
      <c r="G49" s="79">
        <v>0</v>
      </c>
      <c r="H49" s="79">
        <v>0</v>
      </c>
      <c r="I49" s="79"/>
      <c r="J49" s="79">
        <f t="shared" ref="J49:J55" si="44">SUM(K49:L49)</f>
        <v>0.40864706529003653</v>
      </c>
      <c r="K49" s="79">
        <v>0.3726666666666667</v>
      </c>
      <c r="L49" s="79">
        <v>3.5980398623369804E-2</v>
      </c>
      <c r="N49" s="79">
        <f t="shared" ref="N49:N55" si="45">SUM(O49:P49)</f>
        <v>0</v>
      </c>
      <c r="O49" s="79">
        <v>0</v>
      </c>
      <c r="P49" s="79">
        <v>0</v>
      </c>
      <c r="R49" s="79">
        <f t="shared" ref="R49:R55" si="46">SUM(S49:T49)</f>
        <v>0</v>
      </c>
      <c r="S49" s="79">
        <v>0</v>
      </c>
      <c r="T49" s="79">
        <v>0</v>
      </c>
      <c r="V49" s="79">
        <f t="shared" ref="V49:V55" si="47">SUM(W49:X49)</f>
        <v>3.8230684337563048E-2</v>
      </c>
      <c r="W49" s="79">
        <v>2.325E-2</v>
      </c>
      <c r="X49" s="79">
        <v>1.4980684337563051E-2</v>
      </c>
      <c r="Z49" s="79">
        <f t="shared" ref="Z49:Z55" si="48">SUM(AA49:AB49)</f>
        <v>0</v>
      </c>
      <c r="AA49" s="79">
        <v>0</v>
      </c>
      <c r="AB49" s="79">
        <v>0</v>
      </c>
    </row>
    <row r="50" spans="1:28" ht="11.25" customHeight="1" x14ac:dyDescent="0.2">
      <c r="A50" s="77" t="s">
        <v>80</v>
      </c>
      <c r="B50" s="79">
        <f t="shared" si="42"/>
        <v>0.99734117100548514</v>
      </c>
      <c r="C50" s="79">
        <v>0.55900000000000005</v>
      </c>
      <c r="D50" s="79">
        <v>0.43834117100548503</v>
      </c>
      <c r="E50" s="47"/>
      <c r="F50" s="79">
        <f t="shared" si="43"/>
        <v>0</v>
      </c>
      <c r="G50" s="79">
        <v>0</v>
      </c>
      <c r="H50" s="79">
        <v>0</v>
      </c>
      <c r="I50" s="79"/>
      <c r="J50" s="79">
        <f t="shared" si="44"/>
        <v>0</v>
      </c>
      <c r="K50" s="79">
        <v>0</v>
      </c>
      <c r="L50" s="79">
        <v>0</v>
      </c>
      <c r="N50" s="79">
        <f t="shared" si="45"/>
        <v>4.9687141024319821E-3</v>
      </c>
      <c r="O50" s="79">
        <v>2E-3</v>
      </c>
      <c r="P50" s="79">
        <v>2.9687141024319821E-3</v>
      </c>
      <c r="R50" s="79">
        <f t="shared" si="46"/>
        <v>0.71099462436676342</v>
      </c>
      <c r="S50" s="79">
        <v>0.40899999999999997</v>
      </c>
      <c r="T50" s="79">
        <v>0.30199462436676344</v>
      </c>
      <c r="V50" s="79">
        <f t="shared" si="47"/>
        <v>0.22109291482005738</v>
      </c>
      <c r="W50" s="79">
        <v>0.11899999999999999</v>
      </c>
      <c r="X50" s="79">
        <v>0.1020929148200574</v>
      </c>
      <c r="Z50" s="79">
        <f t="shared" si="48"/>
        <v>6.0284917716232192E-2</v>
      </c>
      <c r="AA50" s="79">
        <v>2.9000000000000001E-2</v>
      </c>
      <c r="AB50" s="79">
        <v>3.1284917716232187E-2</v>
      </c>
    </row>
    <row r="51" spans="1:28" ht="11.25" customHeight="1" x14ac:dyDescent="0.2">
      <c r="A51" s="77" t="s">
        <v>81</v>
      </c>
      <c r="B51" s="79">
        <f t="shared" si="42"/>
        <v>2.7657398491481286</v>
      </c>
      <c r="C51" s="79">
        <v>1.6954729999999982</v>
      </c>
      <c r="D51" s="79">
        <v>1.0702668491481302</v>
      </c>
      <c r="E51" s="47"/>
      <c r="F51" s="79">
        <f t="shared" si="43"/>
        <v>0</v>
      </c>
      <c r="G51" s="79">
        <v>0</v>
      </c>
      <c r="H51" s="79">
        <v>0</v>
      </c>
      <c r="I51" s="79"/>
      <c r="J51" s="79">
        <f t="shared" si="44"/>
        <v>1.0952310938692753</v>
      </c>
      <c r="K51" s="79">
        <v>0.77100000000000002</v>
      </c>
      <c r="L51" s="79">
        <v>0.32423109386927529</v>
      </c>
      <c r="N51" s="79">
        <f t="shared" si="45"/>
        <v>8.4069479095464916E-2</v>
      </c>
      <c r="O51" s="79">
        <v>4.7E-2</v>
      </c>
      <c r="P51" s="79">
        <v>3.7069479095464916E-2</v>
      </c>
      <c r="R51" s="79">
        <f t="shared" si="46"/>
        <v>0.55760211707618879</v>
      </c>
      <c r="S51" s="79">
        <v>0.36597299999999816</v>
      </c>
      <c r="T51" s="79">
        <v>0.19162911707619062</v>
      </c>
      <c r="V51" s="79">
        <f t="shared" si="47"/>
        <v>0.79002609051001427</v>
      </c>
      <c r="W51" s="79">
        <v>0.39400000000000002</v>
      </c>
      <c r="X51" s="79">
        <v>0.39602609051001425</v>
      </c>
      <c r="Z51" s="79">
        <f t="shared" si="48"/>
        <v>0.23881106859718504</v>
      </c>
      <c r="AA51" s="79">
        <v>0.11749999999999999</v>
      </c>
      <c r="AB51" s="79">
        <v>0.12131106859718505</v>
      </c>
    </row>
    <row r="52" spans="1:28" ht="11.25" customHeight="1" x14ac:dyDescent="0.2">
      <c r="A52" s="77" t="s">
        <v>82</v>
      </c>
      <c r="B52" s="79">
        <f t="shared" si="42"/>
        <v>2.9059521803269813E-2</v>
      </c>
      <c r="C52" s="79">
        <v>2.5499999999999998E-2</v>
      </c>
      <c r="D52" s="79">
        <v>3.5595218032698135E-3</v>
      </c>
      <c r="E52" s="47"/>
      <c r="F52" s="79">
        <f t="shared" si="43"/>
        <v>2.1000000000000001E-2</v>
      </c>
      <c r="G52" s="79">
        <v>2.1000000000000001E-2</v>
      </c>
      <c r="H52" s="79">
        <v>0</v>
      </c>
      <c r="I52" s="79"/>
      <c r="J52" s="79">
        <f t="shared" si="44"/>
        <v>0</v>
      </c>
      <c r="K52" s="79">
        <v>0</v>
      </c>
      <c r="L52" s="79">
        <v>0</v>
      </c>
      <c r="N52" s="79">
        <f t="shared" si="45"/>
        <v>0</v>
      </c>
      <c r="O52" s="79">
        <v>0</v>
      </c>
      <c r="P52" s="79">
        <v>0</v>
      </c>
      <c r="R52" s="79">
        <f t="shared" si="46"/>
        <v>0</v>
      </c>
      <c r="S52" s="79">
        <v>0</v>
      </c>
      <c r="T52" s="79">
        <v>0</v>
      </c>
      <c r="V52" s="79">
        <f t="shared" si="47"/>
        <v>8.0595218032698136E-3</v>
      </c>
      <c r="W52" s="79">
        <v>4.4999999999999997E-3</v>
      </c>
      <c r="X52" s="79">
        <v>3.5595218032698135E-3</v>
      </c>
      <c r="Z52" s="79">
        <f t="shared" si="48"/>
        <v>0</v>
      </c>
      <c r="AA52" s="79">
        <v>0</v>
      </c>
      <c r="AB52" s="79">
        <v>0</v>
      </c>
    </row>
    <row r="53" spans="1:28" ht="11.25" customHeight="1" x14ac:dyDescent="0.2">
      <c r="A53" s="77" t="s">
        <v>83</v>
      </c>
      <c r="B53" s="79">
        <f t="shared" si="42"/>
        <v>0.2</v>
      </c>
      <c r="C53" s="79">
        <v>0.2</v>
      </c>
      <c r="D53" s="79">
        <v>0</v>
      </c>
      <c r="E53" s="47"/>
      <c r="F53" s="79">
        <f t="shared" si="43"/>
        <v>0.2</v>
      </c>
      <c r="G53" s="79">
        <v>0.2</v>
      </c>
      <c r="H53" s="79">
        <v>0</v>
      </c>
      <c r="I53" s="79"/>
      <c r="J53" s="79">
        <f t="shared" si="44"/>
        <v>0</v>
      </c>
      <c r="K53" s="79">
        <v>0</v>
      </c>
      <c r="L53" s="79">
        <v>0</v>
      </c>
      <c r="N53" s="79">
        <f t="shared" si="45"/>
        <v>0</v>
      </c>
      <c r="O53" s="79">
        <v>0</v>
      </c>
      <c r="P53" s="79">
        <v>0</v>
      </c>
      <c r="R53" s="79">
        <f t="shared" si="46"/>
        <v>0</v>
      </c>
      <c r="S53" s="79">
        <v>0</v>
      </c>
      <c r="T53" s="79">
        <v>0</v>
      </c>
      <c r="V53" s="79">
        <f t="shared" si="47"/>
        <v>0</v>
      </c>
      <c r="W53" s="79">
        <v>0</v>
      </c>
      <c r="X53" s="79">
        <v>0</v>
      </c>
      <c r="Z53" s="79">
        <f t="shared" si="48"/>
        <v>0</v>
      </c>
      <c r="AA53" s="79">
        <v>0</v>
      </c>
      <c r="AB53" s="79">
        <v>0</v>
      </c>
    </row>
    <row r="54" spans="1:28" ht="11.25" customHeight="1" x14ac:dyDescent="0.2">
      <c r="A54" s="77" t="s">
        <v>84</v>
      </c>
      <c r="B54" s="79">
        <f t="shared" si="42"/>
        <v>9.6753376888026571E-2</v>
      </c>
      <c r="C54" s="79">
        <v>5.45E-2</v>
      </c>
      <c r="D54" s="79">
        <v>4.2253376888026564E-2</v>
      </c>
      <c r="E54" s="47"/>
      <c r="F54" s="79">
        <f t="shared" si="43"/>
        <v>0</v>
      </c>
      <c r="G54" s="79">
        <v>0</v>
      </c>
      <c r="H54" s="79">
        <v>0</v>
      </c>
      <c r="I54" s="79"/>
      <c r="J54" s="79">
        <f t="shared" si="44"/>
        <v>0</v>
      </c>
      <c r="K54" s="79">
        <v>0</v>
      </c>
      <c r="L54" s="79">
        <v>0</v>
      </c>
      <c r="N54" s="79">
        <f t="shared" si="45"/>
        <v>0</v>
      </c>
      <c r="O54" s="79">
        <v>0</v>
      </c>
      <c r="P54" s="79">
        <v>0</v>
      </c>
      <c r="R54" s="79">
        <f t="shared" si="46"/>
        <v>0</v>
      </c>
      <c r="S54" s="79">
        <v>0</v>
      </c>
      <c r="T54" s="79">
        <v>0</v>
      </c>
      <c r="V54" s="79">
        <f t="shared" si="47"/>
        <v>9.6753376888026571E-2</v>
      </c>
      <c r="W54" s="79">
        <v>5.45E-2</v>
      </c>
      <c r="X54" s="79">
        <v>4.2253376888026564E-2</v>
      </c>
      <c r="Z54" s="79">
        <f t="shared" si="48"/>
        <v>0</v>
      </c>
      <c r="AA54" s="79">
        <v>0</v>
      </c>
      <c r="AB54" s="79">
        <v>0</v>
      </c>
    </row>
    <row r="55" spans="1:28" ht="11.25" customHeight="1" x14ac:dyDescent="0.2">
      <c r="A55" s="77" t="s">
        <v>85</v>
      </c>
      <c r="B55" s="79">
        <f t="shared" si="42"/>
        <v>1.7350008404043038</v>
      </c>
      <c r="C55" s="79">
        <v>1.2043333333333333</v>
      </c>
      <c r="D55" s="79">
        <v>0.53066750707097055</v>
      </c>
      <c r="E55" s="47"/>
      <c r="F55" s="79">
        <f t="shared" si="43"/>
        <v>0</v>
      </c>
      <c r="G55" s="79">
        <v>0</v>
      </c>
      <c r="H55" s="79">
        <v>0</v>
      </c>
      <c r="I55" s="79"/>
      <c r="J55" s="79">
        <f t="shared" si="44"/>
        <v>1.4356222098132636</v>
      </c>
      <c r="K55" s="79">
        <v>1.0333333333333332</v>
      </c>
      <c r="L55" s="79">
        <v>0.40228887647993045</v>
      </c>
      <c r="N55" s="79">
        <f t="shared" si="45"/>
        <v>0</v>
      </c>
      <c r="O55" s="79">
        <v>0</v>
      </c>
      <c r="P55" s="79">
        <v>0</v>
      </c>
      <c r="R55" s="79">
        <f t="shared" si="46"/>
        <v>0</v>
      </c>
      <c r="S55" s="79">
        <v>0</v>
      </c>
      <c r="T55" s="79">
        <v>0</v>
      </c>
      <c r="V55" s="79">
        <f t="shared" si="47"/>
        <v>0.29092492407162951</v>
      </c>
      <c r="W55" s="79">
        <v>0.16700000000000001</v>
      </c>
      <c r="X55" s="79">
        <v>0.12392492407162947</v>
      </c>
      <c r="Z55" s="79">
        <f t="shared" si="48"/>
        <v>8.453706519410735E-3</v>
      </c>
      <c r="AA55" s="79">
        <v>4.0000000000000001E-3</v>
      </c>
      <c r="AB55" s="79">
        <v>4.453706519410734E-3</v>
      </c>
    </row>
    <row r="56" spans="1:28" ht="11.25" customHeight="1" x14ac:dyDescent="0.2">
      <c r="A56" s="77"/>
      <c r="B56" s="79"/>
      <c r="C56" s="79"/>
      <c r="D56" s="79"/>
      <c r="E56" s="47"/>
      <c r="F56" s="79"/>
      <c r="G56" s="79"/>
      <c r="H56" s="79"/>
      <c r="I56" s="79"/>
      <c r="J56" s="79"/>
      <c r="K56" s="79"/>
      <c r="L56" s="79"/>
      <c r="N56" s="79"/>
      <c r="O56" s="79"/>
      <c r="P56" s="79"/>
      <c r="R56" s="79"/>
      <c r="S56" s="79"/>
      <c r="T56" s="79"/>
      <c r="V56" s="79"/>
      <c r="W56" s="79"/>
      <c r="X56" s="79"/>
      <c r="Z56" s="79"/>
      <c r="AA56" s="79"/>
      <c r="AB56" s="79"/>
    </row>
    <row r="57" spans="1:28" s="35" customFormat="1" ht="11.25" customHeight="1" x14ac:dyDescent="0.2">
      <c r="A57" s="67" t="s">
        <v>86</v>
      </c>
      <c r="B57" s="80">
        <f>SUM(C57:D57)</f>
        <v>13.761068374113878</v>
      </c>
      <c r="C57" s="80">
        <f>SUM(C58:C67)</f>
        <v>9.7454673333333304</v>
      </c>
      <c r="D57" s="80">
        <f>SUM(D58:D67)</f>
        <v>4.0156010407805471</v>
      </c>
      <c r="E57" s="78"/>
      <c r="F57" s="80">
        <f>SUM(G57:H57)</f>
        <v>3.05</v>
      </c>
      <c r="G57" s="80">
        <f>SUM(G58:G67)</f>
        <v>3.05</v>
      </c>
      <c r="H57" s="80">
        <f>SUM(H58:H67)</f>
        <v>0</v>
      </c>
      <c r="I57" s="80"/>
      <c r="J57" s="80">
        <f>SUM(K57:L57)</f>
        <v>1.9542100529916664</v>
      </c>
      <c r="K57" s="80">
        <f>SUM(K58:K67)</f>
        <v>1.4763333333333333</v>
      </c>
      <c r="L57" s="80">
        <f>SUM(L58:L67)</f>
        <v>0.47787671965833317</v>
      </c>
      <c r="N57" s="80">
        <f>SUM(O57:P57)</f>
        <v>0</v>
      </c>
      <c r="O57" s="80">
        <f>SUM(O58:O67)</f>
        <v>0</v>
      </c>
      <c r="P57" s="80">
        <f>SUM(P58:P67)</f>
        <v>0</v>
      </c>
      <c r="R57" s="80">
        <f>SUM(S57:T57)</f>
        <v>2.4835032596876845</v>
      </c>
      <c r="S57" s="80">
        <f>SUM(S58:S67)</f>
        <v>1.8733539999999973</v>
      </c>
      <c r="T57" s="80">
        <f>SUM(T58:T67)</f>
        <v>0.61014925968768718</v>
      </c>
      <c r="V57" s="80">
        <f>SUM(W57:X57)</f>
        <v>5.1685629415415972</v>
      </c>
      <c r="W57" s="80">
        <f>SUM(W58:W67)</f>
        <v>2.8757800000000007</v>
      </c>
      <c r="X57" s="80">
        <f>SUM(X58:X67)</f>
        <v>2.2927829415415966</v>
      </c>
      <c r="Z57" s="80">
        <f>SUM(AA57:AB57)</f>
        <v>1.1047921198929305</v>
      </c>
      <c r="AA57" s="80">
        <f>SUM(AA58:AA67)</f>
        <v>0.47</v>
      </c>
      <c r="AB57" s="80">
        <f>SUM(AB58:AB67)</f>
        <v>0.6347921198929305</v>
      </c>
    </row>
    <row r="58" spans="1:28" ht="11.25" customHeight="1" x14ac:dyDescent="0.2">
      <c r="A58" s="77" t="s">
        <v>87</v>
      </c>
      <c r="B58" s="79">
        <f t="shared" ref="B58:B67" si="49">SUM(C58:D58)</f>
        <v>2.1200692802156262</v>
      </c>
      <c r="C58" s="79">
        <v>1.6910300000000007</v>
      </c>
      <c r="D58" s="79">
        <v>0.42903928021562554</v>
      </c>
      <c r="E58" s="47"/>
      <c r="F58" s="79">
        <f t="shared" ref="F58:F67" si="50">SUM(G58:H58)</f>
        <v>1.05</v>
      </c>
      <c r="G58" s="79">
        <v>1.05</v>
      </c>
      <c r="H58" s="79">
        <v>0</v>
      </c>
      <c r="I58" s="79"/>
      <c r="J58" s="79">
        <f t="shared" ref="J58:J67" si="51">SUM(K58:L58)</f>
        <v>0.30674123820825283</v>
      </c>
      <c r="K58" s="79">
        <v>0.24099999999999999</v>
      </c>
      <c r="L58" s="79">
        <v>6.5741238208252811E-2</v>
      </c>
      <c r="N58" s="79">
        <f t="shared" ref="N58:N67" si="52">SUM(O58:P58)</f>
        <v>0</v>
      </c>
      <c r="O58" s="79">
        <v>0</v>
      </c>
      <c r="P58" s="79">
        <v>0</v>
      </c>
      <c r="R58" s="79">
        <f t="shared" ref="R58:R67" si="53">SUM(S58:T58)</f>
        <v>3.4576512358654249E-2</v>
      </c>
      <c r="S58" s="79">
        <v>1.925E-2</v>
      </c>
      <c r="T58" s="79">
        <v>1.5326512358654247E-2</v>
      </c>
      <c r="V58" s="79">
        <f t="shared" ref="V58:V67" si="54">SUM(W58:X58)</f>
        <v>0.55642257229785419</v>
      </c>
      <c r="W58" s="79">
        <v>0.30478000000000066</v>
      </c>
      <c r="X58" s="79">
        <v>0.25164257229785353</v>
      </c>
      <c r="Z58" s="79">
        <f t="shared" ref="Z58:Z67" si="55">SUM(AA58:AB58)</f>
        <v>0.17232895735086495</v>
      </c>
      <c r="AA58" s="79">
        <v>7.5999999999999998E-2</v>
      </c>
      <c r="AB58" s="79">
        <v>9.6328957350864941E-2</v>
      </c>
    </row>
    <row r="59" spans="1:28" ht="11.25" customHeight="1" x14ac:dyDescent="0.2">
      <c r="A59" s="77" t="s">
        <v>88</v>
      </c>
      <c r="B59" s="79">
        <f t="shared" si="49"/>
        <v>0</v>
      </c>
      <c r="C59" s="79">
        <v>0</v>
      </c>
      <c r="D59" s="79">
        <v>0</v>
      </c>
      <c r="E59" s="47"/>
      <c r="F59" s="79">
        <f t="shared" si="50"/>
        <v>0</v>
      </c>
      <c r="G59" s="79">
        <v>0</v>
      </c>
      <c r="H59" s="79">
        <v>0</v>
      </c>
      <c r="I59" s="79"/>
      <c r="J59" s="79">
        <f t="shared" si="51"/>
        <v>0</v>
      </c>
      <c r="K59" s="79">
        <v>0</v>
      </c>
      <c r="L59" s="79">
        <v>0</v>
      </c>
      <c r="N59" s="79">
        <f t="shared" si="52"/>
        <v>0</v>
      </c>
      <c r="O59" s="79">
        <v>0</v>
      </c>
      <c r="P59" s="79">
        <v>0</v>
      </c>
      <c r="R59" s="79">
        <f t="shared" si="53"/>
        <v>0</v>
      </c>
      <c r="S59" s="79">
        <v>0</v>
      </c>
      <c r="T59" s="79">
        <v>0</v>
      </c>
      <c r="V59" s="79">
        <f t="shared" si="54"/>
        <v>0</v>
      </c>
      <c r="W59" s="79">
        <v>0</v>
      </c>
      <c r="X59" s="79">
        <v>0</v>
      </c>
      <c r="Z59" s="79">
        <f t="shared" si="55"/>
        <v>0</v>
      </c>
      <c r="AA59" s="79">
        <v>0</v>
      </c>
      <c r="AB59" s="79">
        <v>0</v>
      </c>
    </row>
    <row r="60" spans="1:28" ht="11.25" customHeight="1" x14ac:dyDescent="0.2">
      <c r="A60" s="77" t="s">
        <v>89</v>
      </c>
      <c r="B60" s="79">
        <f t="shared" si="49"/>
        <v>3.5920000000000001</v>
      </c>
      <c r="C60" s="79">
        <v>3.5920000000000001</v>
      </c>
      <c r="D60" s="79">
        <v>0</v>
      </c>
      <c r="E60" s="47"/>
      <c r="F60" s="79">
        <f t="shared" si="50"/>
        <v>2</v>
      </c>
      <c r="G60" s="79">
        <v>2</v>
      </c>
      <c r="H60" s="79">
        <v>0</v>
      </c>
      <c r="I60" s="79"/>
      <c r="J60" s="79">
        <f t="shared" si="51"/>
        <v>0.44</v>
      </c>
      <c r="K60" s="79">
        <v>0.44</v>
      </c>
      <c r="L60" s="79">
        <v>0</v>
      </c>
      <c r="N60" s="79">
        <f t="shared" si="52"/>
        <v>0</v>
      </c>
      <c r="O60" s="79">
        <v>0</v>
      </c>
      <c r="P60" s="79">
        <v>0</v>
      </c>
      <c r="R60" s="79">
        <f t="shared" si="53"/>
        <v>1.0249999999999999</v>
      </c>
      <c r="S60" s="79">
        <v>1.0249999999999999</v>
      </c>
      <c r="T60" s="79">
        <v>0</v>
      </c>
      <c r="V60" s="79">
        <f t="shared" si="54"/>
        <v>0.127</v>
      </c>
      <c r="W60" s="79">
        <v>0.127</v>
      </c>
      <c r="X60" s="79">
        <v>0</v>
      </c>
      <c r="Z60" s="79">
        <f t="shared" si="55"/>
        <v>0</v>
      </c>
      <c r="AA60" s="79">
        <v>0</v>
      </c>
      <c r="AB60" s="79">
        <v>0</v>
      </c>
    </row>
    <row r="61" spans="1:28" ht="11.25" customHeight="1" x14ac:dyDescent="0.2">
      <c r="A61" s="77" t="s">
        <v>90</v>
      </c>
      <c r="B61" s="79">
        <f t="shared" si="49"/>
        <v>0.843125297049369</v>
      </c>
      <c r="C61" s="79">
        <v>0.46744599999999992</v>
      </c>
      <c r="D61" s="79">
        <v>0.37567929704936914</v>
      </c>
      <c r="E61" s="47"/>
      <c r="F61" s="79">
        <f t="shared" si="50"/>
        <v>0</v>
      </c>
      <c r="G61" s="79">
        <v>0</v>
      </c>
      <c r="H61" s="79">
        <v>0</v>
      </c>
      <c r="I61" s="79"/>
      <c r="J61" s="79">
        <f t="shared" si="51"/>
        <v>0.1388423263227837</v>
      </c>
      <c r="K61" s="79">
        <v>9.5000000000000001E-2</v>
      </c>
      <c r="L61" s="79">
        <v>4.384232632278369E-2</v>
      </c>
      <c r="N61" s="79">
        <f t="shared" si="52"/>
        <v>0</v>
      </c>
      <c r="O61" s="79">
        <v>0</v>
      </c>
      <c r="P61" s="79">
        <v>0</v>
      </c>
      <c r="R61" s="79">
        <f t="shared" si="53"/>
        <v>2.270712097211737E-2</v>
      </c>
      <c r="S61" s="79">
        <v>1.3445999999999913E-2</v>
      </c>
      <c r="T61" s="79">
        <v>9.2611209721174589E-3</v>
      </c>
      <c r="V61" s="79">
        <f t="shared" si="54"/>
        <v>0.60576700577147768</v>
      </c>
      <c r="W61" s="79">
        <v>0.33</v>
      </c>
      <c r="X61" s="79">
        <v>0.27576700577147767</v>
      </c>
      <c r="Z61" s="79">
        <f t="shared" si="55"/>
        <v>7.5808843982990315E-2</v>
      </c>
      <c r="AA61" s="79">
        <v>2.9000000000000001E-2</v>
      </c>
      <c r="AB61" s="79">
        <v>4.680884398299031E-2</v>
      </c>
    </row>
    <row r="62" spans="1:28" ht="11.25" customHeight="1" x14ac:dyDescent="0.2">
      <c r="A62" s="77" t="s">
        <v>91</v>
      </c>
      <c r="B62" s="79">
        <f t="shared" si="49"/>
        <v>1.3626298410050404</v>
      </c>
      <c r="C62" s="79">
        <v>0.82466666666666677</v>
      </c>
      <c r="D62" s="79">
        <v>0.53796317433837371</v>
      </c>
      <c r="E62" s="47"/>
      <c r="F62" s="79">
        <f t="shared" si="50"/>
        <v>0</v>
      </c>
      <c r="G62" s="79">
        <v>0</v>
      </c>
      <c r="H62" s="79">
        <v>0</v>
      </c>
      <c r="I62" s="79"/>
      <c r="J62" s="79">
        <f t="shared" si="51"/>
        <v>0.88054069912301136</v>
      </c>
      <c r="K62" s="79">
        <v>0.56566666666666676</v>
      </c>
      <c r="L62" s="79">
        <v>0.3148740324563446</v>
      </c>
      <c r="N62" s="79">
        <f t="shared" si="52"/>
        <v>0</v>
      </c>
      <c r="O62" s="79">
        <v>0</v>
      </c>
      <c r="P62" s="79">
        <v>0</v>
      </c>
      <c r="R62" s="79">
        <f t="shared" si="53"/>
        <v>8.479763921978152E-2</v>
      </c>
      <c r="S62" s="79">
        <v>0.05</v>
      </c>
      <c r="T62" s="79">
        <v>3.4797639219781518E-2</v>
      </c>
      <c r="V62" s="79">
        <f t="shared" si="54"/>
        <v>0.33173146965954681</v>
      </c>
      <c r="W62" s="79">
        <v>0.17799999999999999</v>
      </c>
      <c r="X62" s="79">
        <v>0.15373146965954679</v>
      </c>
      <c r="Z62" s="79">
        <f t="shared" si="55"/>
        <v>6.5560033002700843E-2</v>
      </c>
      <c r="AA62" s="79">
        <v>3.1E-2</v>
      </c>
      <c r="AB62" s="79">
        <v>3.4560033002700843E-2</v>
      </c>
    </row>
    <row r="63" spans="1:28" ht="11.25" customHeight="1" x14ac:dyDescent="0.2">
      <c r="A63" s="77" t="s">
        <v>92</v>
      </c>
      <c r="B63" s="79">
        <f t="shared" si="49"/>
        <v>1.2519231749180131</v>
      </c>
      <c r="C63" s="79">
        <v>0.654223</v>
      </c>
      <c r="D63" s="79">
        <v>0.59770017491801297</v>
      </c>
      <c r="E63" s="47"/>
      <c r="F63" s="79">
        <f t="shared" si="50"/>
        <v>0</v>
      </c>
      <c r="G63" s="79">
        <v>0</v>
      </c>
      <c r="H63" s="79">
        <v>0</v>
      </c>
      <c r="I63" s="79"/>
      <c r="J63" s="79">
        <f t="shared" si="51"/>
        <v>0</v>
      </c>
      <c r="K63" s="79">
        <v>0</v>
      </c>
      <c r="L63" s="79">
        <v>0</v>
      </c>
      <c r="N63" s="79">
        <f t="shared" si="52"/>
        <v>0</v>
      </c>
      <c r="O63" s="79">
        <v>0</v>
      </c>
      <c r="P63" s="79">
        <v>0</v>
      </c>
      <c r="R63" s="79">
        <f t="shared" si="53"/>
        <v>0.33185496861146691</v>
      </c>
      <c r="S63" s="79">
        <v>0.21622299999999994</v>
      </c>
      <c r="T63" s="79">
        <v>0.11563196861146696</v>
      </c>
      <c r="V63" s="79">
        <f t="shared" si="54"/>
        <v>0.79779432998706246</v>
      </c>
      <c r="W63" s="79">
        <v>0.38700000000000001</v>
      </c>
      <c r="X63" s="79">
        <v>0.41079432998706245</v>
      </c>
      <c r="Z63" s="79">
        <f t="shared" si="55"/>
        <v>0.12227387631948355</v>
      </c>
      <c r="AA63" s="79">
        <v>5.0999999999999997E-2</v>
      </c>
      <c r="AB63" s="79">
        <v>7.1273876319483565E-2</v>
      </c>
    </row>
    <row r="64" spans="1:28" ht="11.25" customHeight="1" x14ac:dyDescent="0.2">
      <c r="A64" s="77" t="s">
        <v>93</v>
      </c>
      <c r="B64" s="79">
        <f t="shared" si="49"/>
        <v>1.8627268113450248</v>
      </c>
      <c r="C64" s="79">
        <v>1.0356666666666667</v>
      </c>
      <c r="D64" s="79">
        <v>0.82706014467835809</v>
      </c>
      <c r="E64" s="47"/>
      <c r="F64" s="79">
        <f t="shared" si="50"/>
        <v>0</v>
      </c>
      <c r="G64" s="79">
        <v>0</v>
      </c>
      <c r="H64" s="79">
        <v>0</v>
      </c>
      <c r="I64" s="79"/>
      <c r="J64" s="79">
        <f t="shared" si="51"/>
        <v>2.0924171360739062E-2</v>
      </c>
      <c r="K64" s="79">
        <v>1.4666666666666668E-2</v>
      </c>
      <c r="L64" s="79">
        <v>6.257504694072393E-3</v>
      </c>
      <c r="N64" s="79">
        <f t="shared" si="52"/>
        <v>0</v>
      </c>
      <c r="O64" s="79">
        <v>0</v>
      </c>
      <c r="P64" s="79">
        <v>0</v>
      </c>
      <c r="R64" s="79">
        <f t="shared" si="53"/>
        <v>0.88241797697907542</v>
      </c>
      <c r="S64" s="79">
        <v>0.495</v>
      </c>
      <c r="T64" s="79">
        <v>0.38741797697907537</v>
      </c>
      <c r="V64" s="79">
        <f t="shared" si="54"/>
        <v>0.84039585405596862</v>
      </c>
      <c r="W64" s="79">
        <v>0.47599999999999998</v>
      </c>
      <c r="X64" s="79">
        <v>0.36439585405596869</v>
      </c>
      <c r="Z64" s="79">
        <f t="shared" si="55"/>
        <v>0.11898880894924165</v>
      </c>
      <c r="AA64" s="79">
        <v>0.05</v>
      </c>
      <c r="AB64" s="79">
        <v>6.8988808949241642E-2</v>
      </c>
    </row>
    <row r="65" spans="1:28" ht="11.25" customHeight="1" x14ac:dyDescent="0.2">
      <c r="A65" s="77" t="s">
        <v>94</v>
      </c>
      <c r="B65" s="79">
        <f t="shared" si="49"/>
        <v>2.5614323516039255</v>
      </c>
      <c r="C65" s="79">
        <v>1.3604349999999976</v>
      </c>
      <c r="D65" s="79">
        <v>1.2009973516039281</v>
      </c>
      <c r="E65" s="47"/>
      <c r="F65" s="79">
        <f t="shared" si="50"/>
        <v>0</v>
      </c>
      <c r="G65" s="79">
        <v>0</v>
      </c>
      <c r="H65" s="79">
        <v>0</v>
      </c>
      <c r="I65" s="79"/>
      <c r="J65" s="79">
        <f t="shared" si="51"/>
        <v>0</v>
      </c>
      <c r="K65" s="79">
        <v>0</v>
      </c>
      <c r="L65" s="79">
        <v>0</v>
      </c>
      <c r="N65" s="79">
        <f t="shared" si="52"/>
        <v>0</v>
      </c>
      <c r="O65" s="79">
        <v>0</v>
      </c>
      <c r="P65" s="79">
        <v>0</v>
      </c>
      <c r="R65" s="79">
        <f t="shared" si="53"/>
        <v>0.10214904154658933</v>
      </c>
      <c r="S65" s="79">
        <v>5.4434999999997673E-2</v>
      </c>
      <c r="T65" s="79">
        <v>4.7714041546591653E-2</v>
      </c>
      <c r="V65" s="79">
        <f t="shared" si="54"/>
        <v>1.9094517097696873</v>
      </c>
      <c r="W65" s="79">
        <v>1.073</v>
      </c>
      <c r="X65" s="79">
        <v>0.8364517097696873</v>
      </c>
      <c r="Z65" s="79">
        <f t="shared" si="55"/>
        <v>0.54983160028764921</v>
      </c>
      <c r="AA65" s="79">
        <v>0.23300000000000001</v>
      </c>
      <c r="AB65" s="79">
        <v>0.31683160028764923</v>
      </c>
    </row>
    <row r="66" spans="1:28" ht="11.25" customHeight="1" x14ac:dyDescent="0.2">
      <c r="A66" s="65" t="s">
        <v>95</v>
      </c>
      <c r="B66" s="79">
        <f t="shared" si="49"/>
        <v>0.16716161797687967</v>
      </c>
      <c r="C66" s="79">
        <v>0.12</v>
      </c>
      <c r="D66" s="79">
        <v>4.7161617976879677E-2</v>
      </c>
      <c r="E66" s="47"/>
      <c r="F66" s="79">
        <f t="shared" si="50"/>
        <v>0</v>
      </c>
      <c r="G66" s="79">
        <v>0</v>
      </c>
      <c r="H66" s="79">
        <v>0</v>
      </c>
      <c r="I66" s="79"/>
      <c r="J66" s="79">
        <f t="shared" si="51"/>
        <v>0.16716161797687967</v>
      </c>
      <c r="K66" s="79">
        <v>0.12</v>
      </c>
      <c r="L66" s="79">
        <v>4.7161617976879677E-2</v>
      </c>
      <c r="N66" s="79">
        <f t="shared" si="52"/>
        <v>0</v>
      </c>
      <c r="O66" s="79">
        <v>0</v>
      </c>
      <c r="P66" s="79">
        <v>0</v>
      </c>
      <c r="R66" s="79">
        <f t="shared" si="53"/>
        <v>0</v>
      </c>
      <c r="S66" s="79">
        <v>0</v>
      </c>
      <c r="T66" s="79">
        <v>0</v>
      </c>
      <c r="V66" s="79">
        <f t="shared" si="54"/>
        <v>0</v>
      </c>
      <c r="W66" s="79">
        <v>0</v>
      </c>
      <c r="X66" s="79">
        <v>0</v>
      </c>
      <c r="Z66" s="79">
        <f t="shared" si="55"/>
        <v>0</v>
      </c>
      <c r="AA66" s="79">
        <v>0</v>
      </c>
      <c r="AB66" s="79">
        <v>0</v>
      </c>
    </row>
    <row r="67" spans="1:28" ht="11.25" customHeight="1" x14ac:dyDescent="0.2">
      <c r="A67" s="65" t="s">
        <v>96</v>
      </c>
      <c r="B67" s="79">
        <f t="shared" si="49"/>
        <v>0</v>
      </c>
      <c r="C67" s="79">
        <v>0</v>
      </c>
      <c r="D67" s="79">
        <v>0</v>
      </c>
      <c r="E67" s="47"/>
      <c r="F67" s="79">
        <f t="shared" si="50"/>
        <v>0</v>
      </c>
      <c r="G67" s="79">
        <v>0</v>
      </c>
      <c r="H67" s="79">
        <v>0</v>
      </c>
      <c r="I67" s="79"/>
      <c r="J67" s="79">
        <f t="shared" si="51"/>
        <v>0</v>
      </c>
      <c r="K67" s="79">
        <v>0</v>
      </c>
      <c r="L67" s="79">
        <v>0</v>
      </c>
      <c r="N67" s="79">
        <f t="shared" si="52"/>
        <v>0</v>
      </c>
      <c r="O67" s="79">
        <v>0</v>
      </c>
      <c r="P67" s="79">
        <v>0</v>
      </c>
      <c r="R67" s="79">
        <f t="shared" si="53"/>
        <v>0</v>
      </c>
      <c r="S67" s="79">
        <v>0</v>
      </c>
      <c r="T67" s="79">
        <v>0</v>
      </c>
      <c r="V67" s="79">
        <f t="shared" si="54"/>
        <v>0</v>
      </c>
      <c r="W67" s="79">
        <v>0</v>
      </c>
      <c r="X67" s="79">
        <v>0</v>
      </c>
      <c r="Z67" s="79">
        <f t="shared" si="55"/>
        <v>0</v>
      </c>
      <c r="AA67" s="79">
        <v>0</v>
      </c>
      <c r="AB67" s="79">
        <v>0</v>
      </c>
    </row>
    <row r="68" spans="1:28" ht="11.25" customHeight="1" x14ac:dyDescent="0.2">
      <c r="A68" s="65"/>
      <c r="B68" s="79"/>
      <c r="C68" s="79"/>
      <c r="D68" s="79"/>
      <c r="E68" s="47"/>
      <c r="F68" s="79"/>
      <c r="G68" s="79"/>
      <c r="H68" s="79"/>
      <c r="I68" s="79"/>
      <c r="J68" s="79"/>
      <c r="K68" s="79"/>
      <c r="L68" s="79"/>
      <c r="N68" s="79"/>
      <c r="O68" s="79"/>
      <c r="P68" s="79"/>
      <c r="R68" s="79"/>
      <c r="S68" s="79"/>
      <c r="T68" s="79"/>
      <c r="V68" s="79"/>
      <c r="W68" s="79"/>
      <c r="X68" s="79"/>
      <c r="Z68" s="79"/>
      <c r="AA68" s="79"/>
      <c r="AB68" s="79"/>
    </row>
    <row r="69" spans="1:28" s="35" customFormat="1" ht="11.25" customHeight="1" x14ac:dyDescent="0.2">
      <c r="A69" s="67" t="s">
        <v>98</v>
      </c>
      <c r="B69" s="80">
        <f>SUM(C69:D69)</f>
        <v>1.270341885182765</v>
      </c>
      <c r="C69" s="80">
        <f>SUM(C70:C74)</f>
        <v>0.91585300000000003</v>
      </c>
      <c r="D69" s="80">
        <f>SUM(D70:D74)</f>
        <v>0.35448888518276489</v>
      </c>
      <c r="E69" s="78"/>
      <c r="F69" s="80">
        <f>SUM(G69:H69)</f>
        <v>0.51</v>
      </c>
      <c r="G69" s="80">
        <f>SUM(G70:G74)</f>
        <v>0.51</v>
      </c>
      <c r="H69" s="80">
        <f>SUM(H70:H74)</f>
        <v>0</v>
      </c>
      <c r="I69" s="80"/>
      <c r="J69" s="80">
        <f>SUM(K69:L69)</f>
        <v>0</v>
      </c>
      <c r="K69" s="80">
        <f>SUM(K70:K74)</f>
        <v>0</v>
      </c>
      <c r="L69" s="80">
        <f>SUM(L70:L74)</f>
        <v>0</v>
      </c>
      <c r="N69" s="80">
        <f>SUM(O69:P69)</f>
        <v>0</v>
      </c>
      <c r="O69" s="80">
        <f>SUM(O70:O74)</f>
        <v>0</v>
      </c>
      <c r="P69" s="80">
        <f>SUM(P70:P74)</f>
        <v>0</v>
      </c>
      <c r="R69" s="80">
        <f>SUM(S69:T69)</f>
        <v>1.0067670505448354E-2</v>
      </c>
      <c r="S69" s="80">
        <f>SUM(S70:S74)</f>
        <v>5.8530000000000656E-3</v>
      </c>
      <c r="T69" s="80">
        <f>SUM(T70:T74)</f>
        <v>4.2146705054482893E-3</v>
      </c>
      <c r="V69" s="80">
        <f>SUM(W69:X69)</f>
        <v>0.49422537707814729</v>
      </c>
      <c r="W69" s="80">
        <f>SUM(W70:W74)</f>
        <v>0.27299999999999996</v>
      </c>
      <c r="X69" s="80">
        <f>SUM(X70:X74)</f>
        <v>0.2212253770781473</v>
      </c>
      <c r="Z69" s="80">
        <f>SUM(AA69:AB69)</f>
        <v>0.25604883759916924</v>
      </c>
      <c r="AA69" s="80">
        <f>SUM(AA70:AA74)</f>
        <v>0.127</v>
      </c>
      <c r="AB69" s="80">
        <f>SUM(AB70:AB74)</f>
        <v>0.12904883759916924</v>
      </c>
    </row>
    <row r="70" spans="1:28" ht="11.25" customHeight="1" x14ac:dyDescent="0.2">
      <c r="A70" s="77" t="s">
        <v>99</v>
      </c>
      <c r="B70" s="79">
        <f t="shared" ref="B70:B74" si="56">SUM(C70:D70)</f>
        <v>0.61085557118270573</v>
      </c>
      <c r="C70" s="79">
        <v>0.54500000000000004</v>
      </c>
      <c r="D70" s="79">
        <v>6.5855571182705727E-2</v>
      </c>
      <c r="E70" s="47"/>
      <c r="F70" s="79">
        <f t="shared" ref="F70:F74" si="57">SUM(G70:H70)</f>
        <v>0.46700000000000003</v>
      </c>
      <c r="G70" s="79">
        <v>0.46700000000000003</v>
      </c>
      <c r="H70" s="79">
        <v>0</v>
      </c>
      <c r="I70" s="79"/>
      <c r="J70" s="79">
        <f t="shared" ref="J70:J74" si="58">SUM(K70:L70)</f>
        <v>0</v>
      </c>
      <c r="K70" s="79">
        <v>0</v>
      </c>
      <c r="L70" s="79">
        <v>0</v>
      </c>
      <c r="N70" s="79">
        <f t="shared" ref="N70:N74" si="59">SUM(O70:P70)</f>
        <v>0</v>
      </c>
      <c r="O70" s="79">
        <v>0</v>
      </c>
      <c r="P70" s="79">
        <v>0</v>
      </c>
      <c r="R70" s="79">
        <f t="shared" ref="R70:R74" si="60">SUM(S70:T70)</f>
        <v>0</v>
      </c>
      <c r="S70" s="79">
        <v>0</v>
      </c>
      <c r="T70" s="79">
        <v>0</v>
      </c>
      <c r="V70" s="79">
        <f t="shared" ref="V70:V74" si="61">SUM(W70:X70)</f>
        <v>0.14385557118270573</v>
      </c>
      <c r="W70" s="79">
        <v>7.8E-2</v>
      </c>
      <c r="X70" s="79">
        <v>6.5855571182705727E-2</v>
      </c>
      <c r="Z70" s="79">
        <f t="shared" ref="Z70:Z74" si="62">SUM(AA70:AB70)</f>
        <v>0</v>
      </c>
      <c r="AA70" s="79">
        <v>0</v>
      </c>
      <c r="AB70" s="79">
        <v>0</v>
      </c>
    </row>
    <row r="71" spans="1:28" ht="11.25" customHeight="1" x14ac:dyDescent="0.2">
      <c r="A71" s="77" t="s">
        <v>100</v>
      </c>
      <c r="B71" s="79">
        <f t="shared" si="56"/>
        <v>0.2900890458448423</v>
      </c>
      <c r="C71" s="79">
        <v>0.153</v>
      </c>
      <c r="D71" s="79">
        <v>0.13708904584484227</v>
      </c>
      <c r="E71" s="47"/>
      <c r="F71" s="79">
        <f t="shared" si="57"/>
        <v>0</v>
      </c>
      <c r="G71" s="79">
        <v>0</v>
      </c>
      <c r="H71" s="79">
        <v>0</v>
      </c>
      <c r="I71" s="79"/>
      <c r="J71" s="79">
        <f t="shared" si="58"/>
        <v>0</v>
      </c>
      <c r="K71" s="79">
        <v>0</v>
      </c>
      <c r="L71" s="79">
        <v>0</v>
      </c>
      <c r="N71" s="79">
        <f t="shared" si="59"/>
        <v>0</v>
      </c>
      <c r="O71" s="79">
        <v>0</v>
      </c>
      <c r="P71" s="79">
        <v>0</v>
      </c>
      <c r="R71" s="79">
        <f t="shared" si="60"/>
        <v>0</v>
      </c>
      <c r="S71" s="79">
        <v>0</v>
      </c>
      <c r="T71" s="79">
        <v>0</v>
      </c>
      <c r="V71" s="79">
        <f t="shared" si="61"/>
        <v>0.16681635321753119</v>
      </c>
      <c r="W71" s="79">
        <v>9.2999999999999999E-2</v>
      </c>
      <c r="X71" s="79">
        <v>7.3816353217531189E-2</v>
      </c>
      <c r="Z71" s="79">
        <f t="shared" si="62"/>
        <v>0.12327269262731108</v>
      </c>
      <c r="AA71" s="79">
        <v>0.06</v>
      </c>
      <c r="AB71" s="79">
        <v>6.3272692627311083E-2</v>
      </c>
    </row>
    <row r="72" spans="1:28" ht="11.25" customHeight="1" x14ac:dyDescent="0.2">
      <c r="A72" s="77" t="s">
        <v>101</v>
      </c>
      <c r="B72" s="79">
        <f t="shared" si="56"/>
        <v>9.0419956297299597E-2</v>
      </c>
      <c r="C72" s="79">
        <v>4.9853000000000064E-2</v>
      </c>
      <c r="D72" s="79">
        <v>4.0566956297299527E-2</v>
      </c>
      <c r="E72" s="47"/>
      <c r="F72" s="79">
        <f t="shared" si="57"/>
        <v>0</v>
      </c>
      <c r="G72" s="79">
        <v>0</v>
      </c>
      <c r="H72" s="79">
        <v>0</v>
      </c>
      <c r="I72" s="79"/>
      <c r="J72" s="79">
        <f t="shared" si="58"/>
        <v>0</v>
      </c>
      <c r="K72" s="79">
        <v>0</v>
      </c>
      <c r="L72" s="79">
        <v>0</v>
      </c>
      <c r="N72" s="79">
        <f t="shared" si="59"/>
        <v>0</v>
      </c>
      <c r="O72" s="79">
        <v>0</v>
      </c>
      <c r="P72" s="79">
        <v>0</v>
      </c>
      <c r="R72" s="79">
        <f t="shared" si="60"/>
        <v>1.0067670505448354E-2</v>
      </c>
      <c r="S72" s="79">
        <v>5.8530000000000656E-3</v>
      </c>
      <c r="T72" s="79">
        <v>4.2146705054482893E-3</v>
      </c>
      <c r="V72" s="79">
        <f t="shared" si="61"/>
        <v>5.9341709906723744E-2</v>
      </c>
      <c r="W72" s="79">
        <v>3.4000000000000002E-2</v>
      </c>
      <c r="X72" s="79">
        <v>2.5341709906723745E-2</v>
      </c>
      <c r="Z72" s="79">
        <f t="shared" si="62"/>
        <v>2.1010575885127496E-2</v>
      </c>
      <c r="AA72" s="79">
        <v>0.01</v>
      </c>
      <c r="AB72" s="79">
        <v>1.1010575885127494E-2</v>
      </c>
    </row>
    <row r="73" spans="1:28" ht="11.25" customHeight="1" x14ac:dyDescent="0.2">
      <c r="A73" s="77" t="s">
        <v>102</v>
      </c>
      <c r="B73" s="79">
        <f t="shared" si="56"/>
        <v>0.15181749514549736</v>
      </c>
      <c r="C73" s="79">
        <v>7.8E-2</v>
      </c>
      <c r="D73" s="79">
        <v>7.3817495145497375E-2</v>
      </c>
      <c r="E73" s="47"/>
      <c r="F73" s="79">
        <f t="shared" si="57"/>
        <v>0</v>
      </c>
      <c r="G73" s="79">
        <v>0</v>
      </c>
      <c r="H73" s="79">
        <v>0</v>
      </c>
      <c r="I73" s="79"/>
      <c r="J73" s="79">
        <f t="shared" si="58"/>
        <v>0</v>
      </c>
      <c r="K73" s="79">
        <v>0</v>
      </c>
      <c r="L73" s="79">
        <v>0</v>
      </c>
      <c r="N73" s="79">
        <f t="shared" si="59"/>
        <v>0</v>
      </c>
      <c r="O73" s="79">
        <v>0</v>
      </c>
      <c r="P73" s="79">
        <v>0</v>
      </c>
      <c r="R73" s="79">
        <f t="shared" si="60"/>
        <v>0</v>
      </c>
      <c r="S73" s="79">
        <v>0</v>
      </c>
      <c r="T73" s="79">
        <v>0</v>
      </c>
      <c r="V73" s="79">
        <f t="shared" si="61"/>
        <v>4.0051926058766729E-2</v>
      </c>
      <c r="W73" s="79">
        <v>2.1000000000000001E-2</v>
      </c>
      <c r="X73" s="79">
        <v>1.9051926058766724E-2</v>
      </c>
      <c r="Z73" s="79">
        <f t="shared" si="62"/>
        <v>0.11176556908673066</v>
      </c>
      <c r="AA73" s="79">
        <v>5.7000000000000002E-2</v>
      </c>
      <c r="AB73" s="79">
        <v>5.476556908673065E-2</v>
      </c>
    </row>
    <row r="74" spans="1:28" ht="11.25" customHeight="1" x14ac:dyDescent="0.2">
      <c r="A74" s="77" t="s">
        <v>103</v>
      </c>
      <c r="B74" s="79">
        <f t="shared" si="56"/>
        <v>0.12715981671241994</v>
      </c>
      <c r="C74" s="79">
        <v>0.09</v>
      </c>
      <c r="D74" s="79">
        <v>3.7159816712419941E-2</v>
      </c>
      <c r="E74" s="47"/>
      <c r="F74" s="79">
        <f t="shared" si="57"/>
        <v>4.2999999999999997E-2</v>
      </c>
      <c r="G74" s="79">
        <v>4.2999999999999997E-2</v>
      </c>
      <c r="H74" s="79">
        <v>0</v>
      </c>
      <c r="I74" s="79"/>
      <c r="J74" s="79">
        <f t="shared" si="58"/>
        <v>0</v>
      </c>
      <c r="K74" s="79">
        <v>0</v>
      </c>
      <c r="L74" s="79">
        <v>0</v>
      </c>
      <c r="N74" s="79">
        <f t="shared" si="59"/>
        <v>0</v>
      </c>
      <c r="O74" s="79">
        <v>0</v>
      </c>
      <c r="P74" s="79">
        <v>0</v>
      </c>
      <c r="R74" s="79">
        <f t="shared" si="60"/>
        <v>0</v>
      </c>
      <c r="S74" s="79">
        <v>0</v>
      </c>
      <c r="T74" s="79">
        <v>0</v>
      </c>
      <c r="V74" s="79">
        <f t="shared" si="61"/>
        <v>8.4159816712419941E-2</v>
      </c>
      <c r="W74" s="79">
        <v>4.7E-2</v>
      </c>
      <c r="X74" s="79">
        <v>3.7159816712419941E-2</v>
      </c>
      <c r="Z74" s="79">
        <f t="shared" si="62"/>
        <v>0</v>
      </c>
      <c r="AA74" s="79">
        <v>0</v>
      </c>
      <c r="AB74" s="79">
        <v>0</v>
      </c>
    </row>
    <row r="75" spans="1:28" ht="11.25" customHeight="1" x14ac:dyDescent="0.2">
      <c r="A75" s="77"/>
      <c r="B75" s="79"/>
      <c r="C75" s="79"/>
      <c r="D75" s="79"/>
      <c r="E75" s="47"/>
      <c r="F75" s="79"/>
      <c r="G75" s="79"/>
      <c r="H75" s="79"/>
      <c r="I75" s="79"/>
      <c r="J75" s="79"/>
      <c r="K75" s="79"/>
      <c r="L75" s="79"/>
      <c r="N75" s="79"/>
      <c r="O75" s="79"/>
      <c r="P75" s="79"/>
      <c r="R75" s="79"/>
      <c r="S75" s="79"/>
      <c r="T75" s="79"/>
      <c r="V75" s="79"/>
      <c r="W75" s="79"/>
      <c r="X75" s="79"/>
      <c r="Z75" s="79"/>
      <c r="AA75" s="79"/>
      <c r="AB75" s="79"/>
    </row>
    <row r="76" spans="1:28" s="35" customFormat="1" ht="11.25" customHeight="1" x14ac:dyDescent="0.2">
      <c r="A76" s="67" t="s">
        <v>104</v>
      </c>
      <c r="B76" s="80">
        <f>SUM(C76:D76)</f>
        <v>1.2959764445204416</v>
      </c>
      <c r="C76" s="80">
        <f>SUM(C77:C79)</f>
        <v>1.0840000000000001</v>
      </c>
      <c r="D76" s="80">
        <f>SUM(D77:D79)</f>
        <v>0.21197644452044145</v>
      </c>
      <c r="E76" s="78"/>
      <c r="F76" s="80">
        <f>SUM(G76:H76)</f>
        <v>0.8</v>
      </c>
      <c r="G76" s="80">
        <f>SUM(G77:G79)</f>
        <v>0.8</v>
      </c>
      <c r="H76" s="80">
        <f>SUM(H77:H79)</f>
        <v>0</v>
      </c>
      <c r="I76" s="80"/>
      <c r="J76" s="80">
        <f>SUM(K76:L76)</f>
        <v>9.7230692929851162E-2</v>
      </c>
      <c r="K76" s="80">
        <f>SUM(K77:K79)</f>
        <v>6.7000000000000004E-2</v>
      </c>
      <c r="L76" s="80">
        <f>SUM(L77:L79)</f>
        <v>3.0230692929851154E-2</v>
      </c>
      <c r="N76" s="80">
        <f>SUM(O76:P76)</f>
        <v>0</v>
      </c>
      <c r="O76" s="80">
        <f>SUM(O77:O79)</f>
        <v>0</v>
      </c>
      <c r="P76" s="80">
        <f>SUM(P77:P79)</f>
        <v>0</v>
      </c>
      <c r="R76" s="80">
        <f>SUM(S76:T76)</f>
        <v>0</v>
      </c>
      <c r="S76" s="80">
        <f>SUM(S77:S79)</f>
        <v>0</v>
      </c>
      <c r="T76" s="80">
        <f>SUM(T77:T79)</f>
        <v>0</v>
      </c>
      <c r="V76" s="80">
        <f>SUM(W76:X76)</f>
        <v>0.35217548935015358</v>
      </c>
      <c r="W76" s="80">
        <f>SUM(W77:W79)</f>
        <v>0.19700000000000001</v>
      </c>
      <c r="X76" s="80">
        <f>SUM(X77:X79)</f>
        <v>0.15517548935015357</v>
      </c>
      <c r="Z76" s="80">
        <f>SUM(AA76:AB76)</f>
        <v>4.6570262240436713E-2</v>
      </c>
      <c r="AA76" s="80">
        <f>SUM(AA77:AA79)</f>
        <v>0.02</v>
      </c>
      <c r="AB76" s="80">
        <f>SUM(AB77:AB79)</f>
        <v>2.6570262240436716E-2</v>
      </c>
    </row>
    <row r="77" spans="1:28" ht="11.25" customHeight="1" x14ac:dyDescent="0.2">
      <c r="A77" s="77" t="s">
        <v>105</v>
      </c>
      <c r="B77" s="79">
        <f t="shared" ref="B77:B79" si="63">SUM(C77:D77)</f>
        <v>0.32372665418800961</v>
      </c>
      <c r="C77" s="79">
        <v>0.17399999999999999</v>
      </c>
      <c r="D77" s="79">
        <v>0.14972665418800959</v>
      </c>
      <c r="E77" s="47"/>
      <c r="F77" s="79">
        <f t="shared" ref="F77:F79" si="64">SUM(G77:H77)</f>
        <v>0</v>
      </c>
      <c r="G77" s="79">
        <v>0</v>
      </c>
      <c r="H77" s="79">
        <v>0</v>
      </c>
      <c r="I77" s="79"/>
      <c r="J77" s="79">
        <f t="shared" ref="J77:J79" si="65">SUM(K77:L77)</f>
        <v>0</v>
      </c>
      <c r="K77" s="79">
        <v>0</v>
      </c>
      <c r="L77" s="79">
        <v>0</v>
      </c>
      <c r="N77" s="79">
        <f t="shared" ref="N77:N79" si="66">SUM(O77:P77)</f>
        <v>0</v>
      </c>
      <c r="O77" s="79">
        <v>0</v>
      </c>
      <c r="P77" s="79">
        <v>0</v>
      </c>
      <c r="R77" s="79">
        <f t="shared" ref="R77:R79" si="67">SUM(S77:T77)</f>
        <v>0</v>
      </c>
      <c r="S77" s="79">
        <v>0</v>
      </c>
      <c r="T77" s="79">
        <v>0</v>
      </c>
      <c r="V77" s="79">
        <f t="shared" ref="V77:V79" si="68">SUM(W77:X77)</f>
        <v>0.27715639194757291</v>
      </c>
      <c r="W77" s="79">
        <v>0.154</v>
      </c>
      <c r="X77" s="79">
        <v>0.12315639194757289</v>
      </c>
      <c r="Z77" s="79">
        <f t="shared" ref="Z77:Z79" si="69">SUM(AA77:AB77)</f>
        <v>4.6570262240436713E-2</v>
      </c>
      <c r="AA77" s="79">
        <v>0.02</v>
      </c>
      <c r="AB77" s="79">
        <v>2.6570262240436716E-2</v>
      </c>
    </row>
    <row r="78" spans="1:28" ht="11.25" customHeight="1" x14ac:dyDescent="0.2">
      <c r="A78" s="77" t="s">
        <v>106</v>
      </c>
      <c r="B78" s="79">
        <f t="shared" si="63"/>
        <v>0.8</v>
      </c>
      <c r="C78" s="79">
        <v>0.8</v>
      </c>
      <c r="D78" s="79">
        <v>0</v>
      </c>
      <c r="E78" s="47"/>
      <c r="F78" s="79">
        <f t="shared" si="64"/>
        <v>0.8</v>
      </c>
      <c r="G78" s="79">
        <v>0.8</v>
      </c>
      <c r="H78" s="79">
        <v>0</v>
      </c>
      <c r="I78" s="79"/>
      <c r="J78" s="79">
        <f t="shared" si="65"/>
        <v>0</v>
      </c>
      <c r="K78" s="79">
        <v>0</v>
      </c>
      <c r="L78" s="79">
        <v>0</v>
      </c>
      <c r="N78" s="79">
        <f t="shared" si="66"/>
        <v>0</v>
      </c>
      <c r="O78" s="79">
        <v>0</v>
      </c>
      <c r="P78" s="79">
        <v>0</v>
      </c>
      <c r="R78" s="79">
        <f t="shared" si="67"/>
        <v>0</v>
      </c>
      <c r="S78" s="79">
        <v>0</v>
      </c>
      <c r="T78" s="79">
        <v>0</v>
      </c>
      <c r="V78" s="79">
        <f t="shared" si="68"/>
        <v>0</v>
      </c>
      <c r="W78" s="79">
        <v>0</v>
      </c>
      <c r="X78" s="79">
        <v>0</v>
      </c>
      <c r="Z78" s="79">
        <f t="shared" si="69"/>
        <v>0</v>
      </c>
      <c r="AA78" s="79">
        <v>0</v>
      </c>
      <c r="AB78" s="79">
        <v>0</v>
      </c>
    </row>
    <row r="79" spans="1:28" ht="11.25" customHeight="1" x14ac:dyDescent="0.2">
      <c r="A79" s="77" t="s">
        <v>107</v>
      </c>
      <c r="B79" s="79">
        <f t="shared" si="63"/>
        <v>0.17224979033243185</v>
      </c>
      <c r="C79" s="79">
        <v>0.11</v>
      </c>
      <c r="D79" s="79">
        <v>6.2249790332431845E-2</v>
      </c>
      <c r="E79" s="47"/>
      <c r="F79" s="79">
        <f t="shared" si="64"/>
        <v>0</v>
      </c>
      <c r="G79" s="79">
        <v>0</v>
      </c>
      <c r="H79" s="79">
        <v>0</v>
      </c>
      <c r="I79" s="79"/>
      <c r="J79" s="79">
        <f t="shared" si="65"/>
        <v>9.7230692929851162E-2</v>
      </c>
      <c r="K79" s="79">
        <v>6.7000000000000004E-2</v>
      </c>
      <c r="L79" s="79">
        <v>3.0230692929851154E-2</v>
      </c>
      <c r="N79" s="79">
        <f t="shared" si="66"/>
        <v>0</v>
      </c>
      <c r="O79" s="79">
        <v>0</v>
      </c>
      <c r="P79" s="79">
        <v>0</v>
      </c>
      <c r="R79" s="79">
        <f t="shared" si="67"/>
        <v>0</v>
      </c>
      <c r="S79" s="79">
        <v>0</v>
      </c>
      <c r="T79" s="79">
        <v>0</v>
      </c>
      <c r="V79" s="79">
        <f t="shared" si="68"/>
        <v>7.501909740258067E-2</v>
      </c>
      <c r="W79" s="79">
        <v>4.2999999999999997E-2</v>
      </c>
      <c r="X79" s="79">
        <v>3.201909740258068E-2</v>
      </c>
      <c r="Z79" s="79">
        <f t="shared" si="69"/>
        <v>0</v>
      </c>
      <c r="AA79" s="79">
        <v>0</v>
      </c>
      <c r="AB79" s="79">
        <v>0</v>
      </c>
    </row>
    <row r="80" spans="1:28" x14ac:dyDescent="0.2">
      <c r="A80" s="48"/>
      <c r="B80" s="46"/>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5" x14ac:dyDescent="0.2">
      <c r="A81" s="49" t="s">
        <v>34</v>
      </c>
      <c r="B81" s="49"/>
      <c r="C81" s="39"/>
      <c r="D81" s="39"/>
      <c r="E81" s="39"/>
    </row>
    <row r="82" spans="1:5" x14ac:dyDescent="0.2">
      <c r="A82" s="50"/>
      <c r="C82" s="39"/>
      <c r="D82" s="39"/>
      <c r="E82" s="39"/>
    </row>
    <row r="83" spans="1:5" x14ac:dyDescent="0.2">
      <c r="A83" s="51"/>
      <c r="B83" s="36"/>
    </row>
    <row r="84" spans="1:5" x14ac:dyDescent="0.2">
      <c r="A84" s="36"/>
      <c r="B84" s="36"/>
    </row>
    <row r="85" spans="1:5" x14ac:dyDescent="0.2">
      <c r="A85" s="36"/>
      <c r="B85" s="36"/>
    </row>
    <row r="86" spans="1:5" x14ac:dyDescent="0.2">
      <c r="A86" s="36"/>
      <c r="B86" s="36"/>
    </row>
    <row r="87" spans="1:5" x14ac:dyDescent="0.2">
      <c r="C87" s="39"/>
      <c r="D87" s="39"/>
      <c r="E87" s="39"/>
    </row>
    <row r="88" spans="1:5" x14ac:dyDescent="0.2">
      <c r="C88" s="39"/>
      <c r="D88" s="39"/>
      <c r="E88" s="39"/>
    </row>
    <row r="89" spans="1:5" x14ac:dyDescent="0.2">
      <c r="C89" s="39"/>
      <c r="D89" s="39"/>
      <c r="E89" s="39"/>
    </row>
    <row r="90" spans="1:5" x14ac:dyDescent="0.2">
      <c r="C90" s="39"/>
      <c r="D90" s="39"/>
      <c r="E90" s="39"/>
    </row>
    <row r="91" spans="1:5" x14ac:dyDescent="0.2">
      <c r="C91" s="39"/>
      <c r="D91" s="39"/>
      <c r="E91" s="39"/>
    </row>
    <row r="92" spans="1:5" x14ac:dyDescent="0.2">
      <c r="C92" s="39"/>
      <c r="D92" s="39"/>
      <c r="E92" s="39"/>
    </row>
  </sheetData>
  <mergeCells count="6">
    <mergeCell ref="Z3:AB3"/>
    <mergeCell ref="F3:H3"/>
    <mergeCell ref="J3:L3"/>
    <mergeCell ref="N3:P3"/>
    <mergeCell ref="R3:T3"/>
    <mergeCell ref="V3:X3"/>
  </mergeCells>
  <conditionalFormatting sqref="B6">
    <cfRule type="cellIs" dxfId="7" priority="2" stopIfTrue="1" operator="equal">
      <formula>"   "</formula>
    </cfRule>
    <cfRule type="cellIs" dxfId="6" priority="3" stopIfTrue="1" operator="equal">
      <formula>"    "</formula>
    </cfRule>
  </conditionalFormatting>
  <conditionalFormatting sqref="F8:AB79">
    <cfRule type="cellIs" dxfId="5" priority="1" operator="lessThan">
      <formula>0</formula>
    </cfRule>
  </conditionalFormatting>
  <pageMargins left="0.70866141732283472" right="0.70866141732283472" top="0.74803149606299213" bottom="0.74803149606299213" header="0.31496062992125984" footer="0.31496062992125984"/>
  <pageSetup paperSize="8"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AB92"/>
  <sheetViews>
    <sheetView showZeros="0" zoomScaleNormal="100" zoomScaleSheetLayoutView="80" workbookViewId="0">
      <pane xSplit="1" ySplit="6" topLeftCell="B7" activePane="bottomRight" state="frozen"/>
      <selection pane="topRight"/>
      <selection pane="bottomLeft"/>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112</v>
      </c>
      <c r="B1" s="36"/>
    </row>
    <row r="2" spans="1:28" ht="22.5" customHeight="1" x14ac:dyDescent="0.2">
      <c r="A2" s="86" t="s">
        <v>121</v>
      </c>
      <c r="B2" s="36"/>
      <c r="G2" s="82">
        <v>1</v>
      </c>
      <c r="H2" s="82">
        <v>1</v>
      </c>
      <c r="I2" s="83"/>
      <c r="J2" s="82"/>
      <c r="K2" s="82">
        <v>2</v>
      </c>
      <c r="L2" s="82">
        <v>2</v>
      </c>
      <c r="M2" s="83"/>
      <c r="N2" s="82"/>
      <c r="O2" s="82">
        <v>3</v>
      </c>
      <c r="P2" s="82">
        <v>3</v>
      </c>
      <c r="Q2" s="83"/>
      <c r="R2" s="82"/>
      <c r="S2" s="82">
        <v>4</v>
      </c>
      <c r="T2" s="82">
        <v>4</v>
      </c>
      <c r="U2" s="83"/>
      <c r="V2" s="82"/>
      <c r="W2" s="82">
        <v>5</v>
      </c>
      <c r="X2" s="82">
        <v>5</v>
      </c>
      <c r="Y2" s="83"/>
      <c r="Z2" s="82"/>
      <c r="AA2" s="84" t="s">
        <v>97</v>
      </c>
      <c r="AB2" s="84" t="s">
        <v>97</v>
      </c>
    </row>
    <row r="3" spans="1:28" ht="11.25" customHeight="1" x14ac:dyDescent="0.2">
      <c r="A3" s="85"/>
      <c r="B3" s="76" t="s">
        <v>24</v>
      </c>
      <c r="C3" s="40"/>
      <c r="D3" s="40"/>
      <c r="E3" s="38"/>
      <c r="F3" s="125" t="s">
        <v>36</v>
      </c>
      <c r="G3" s="125"/>
      <c r="H3" s="125"/>
      <c r="I3" s="41"/>
      <c r="J3" s="125" t="s">
        <v>55</v>
      </c>
      <c r="K3" s="125"/>
      <c r="L3" s="125"/>
      <c r="M3" s="41"/>
      <c r="N3" s="125" t="s">
        <v>56</v>
      </c>
      <c r="O3" s="125"/>
      <c r="P3" s="125"/>
      <c r="Q3" s="41"/>
      <c r="R3" s="125" t="s">
        <v>57</v>
      </c>
      <c r="S3" s="125"/>
      <c r="T3" s="125"/>
      <c r="U3" s="41"/>
      <c r="V3" s="125" t="s">
        <v>58</v>
      </c>
      <c r="W3" s="125"/>
      <c r="X3" s="125"/>
      <c r="Y3" s="41"/>
      <c r="Z3" s="125" t="s">
        <v>59</v>
      </c>
      <c r="AA3" s="125"/>
      <c r="AB3" s="125"/>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1" t="s">
        <v>35</v>
      </c>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44"/>
      <c r="D7" s="39"/>
      <c r="E7" s="39"/>
    </row>
    <row r="8" spans="1:28" s="35" customFormat="1" ht="11.25" customHeight="1" x14ac:dyDescent="0.2">
      <c r="A8" s="52" t="s">
        <v>54</v>
      </c>
      <c r="B8" s="80">
        <f>SUM(C8:D8)</f>
        <v>431.74185666769722</v>
      </c>
      <c r="C8" s="80">
        <f>SUM(C10,C26,C30,C37,C43,C48,C57,C69,C76)</f>
        <v>327.38661480666678</v>
      </c>
      <c r="D8" s="80">
        <f>SUM(D10,D26,D30,D37,D43,D48,D57,D69,D76)</f>
        <v>104.35524186103044</v>
      </c>
      <c r="E8" s="81"/>
      <c r="F8" s="80">
        <f>SUM(G8:H8)</f>
        <v>175.69</v>
      </c>
      <c r="G8" s="80">
        <f>SUM(G10,G26,G30,G37,G43,G48,G57,G69,G76)</f>
        <v>175.69</v>
      </c>
      <c r="H8" s="80">
        <f>SUM(H10,H26,H30,H37,H43,H48,H57,H69,H76)</f>
        <v>0</v>
      </c>
      <c r="J8" s="80">
        <f>SUM(K8:L8)</f>
        <v>63.456058284450876</v>
      </c>
      <c r="K8" s="80">
        <f>SUM(K10,K26,K30,K37,K43,K48,K57,K69,K76)</f>
        <v>43.437166666666677</v>
      </c>
      <c r="L8" s="80">
        <f>SUM(L10,L26,L30,L37,L43,L48,L57,L69,L76)</f>
        <v>20.018891617784202</v>
      </c>
      <c r="N8" s="80">
        <f>SUM(O8:P8)</f>
        <v>53.294389505629468</v>
      </c>
      <c r="O8" s="80">
        <f>SUM(O10,O26,O30,O37,O43,O48,O57,O69,O76)</f>
        <v>30.804400000000001</v>
      </c>
      <c r="P8" s="80">
        <f>SUM(P10,P26,P30,P37,P43,P48,P57,P69,P76)</f>
        <v>22.48998950562947</v>
      </c>
      <c r="R8" s="80">
        <f>SUM(S8:T8)</f>
        <v>45.666147242052205</v>
      </c>
      <c r="S8" s="80">
        <f>SUM(S10,S26,S30,S37,S43,S48,S57,S69,S76)</f>
        <v>26.7484</v>
      </c>
      <c r="T8" s="80">
        <f>SUM(T10,T26,T30,T37,T43,T48,T57,T69,T76)</f>
        <v>18.917747242052201</v>
      </c>
      <c r="V8" s="80">
        <f>SUM(W8:X8)</f>
        <v>69.587480177595808</v>
      </c>
      <c r="W8" s="80">
        <f>SUM(W10,W26,W30,W37,W43,W48,W57,W69,W76)</f>
        <v>37.380853920000035</v>
      </c>
      <c r="X8" s="80">
        <f>SUM(X10,X26,X30,X37,X43,X48,X57,X69,X76)</f>
        <v>32.206626257595772</v>
      </c>
      <c r="Z8" s="80">
        <f>SUM(AA8:AB8)</f>
        <v>24.04778145796881</v>
      </c>
      <c r="AA8" s="80">
        <f>SUM(AA10,AA26,AA30,AA37,AA43,AA48,AA57,AA69,AA76)</f>
        <v>13.325794220000002</v>
      </c>
      <c r="AB8" s="80">
        <f>SUM(AB10,AB26,AB30,AB37,AB43,AB48,AB57,AB69,AB76)</f>
        <v>10.721987237968808</v>
      </c>
    </row>
    <row r="9" spans="1:28" ht="11.25" customHeight="1" x14ac:dyDescent="0.2">
      <c r="A9" s="45"/>
      <c r="B9" s="36"/>
      <c r="E9" s="47"/>
    </row>
    <row r="10" spans="1:28" s="35" customFormat="1" ht="11.25" customHeight="1" x14ac:dyDescent="0.2">
      <c r="A10" s="67" t="s">
        <v>53</v>
      </c>
      <c r="B10" s="80">
        <f>SUM(C10:D10)</f>
        <v>175.76946295974756</v>
      </c>
      <c r="C10" s="80">
        <f>SUM(C11:C24)</f>
        <v>135.62963243666667</v>
      </c>
      <c r="D10" s="80">
        <f>SUM(D11:D24)</f>
        <v>40.139830523080903</v>
      </c>
      <c r="E10" s="78"/>
      <c r="F10" s="80">
        <f>SUM(G10:H10)</f>
        <v>80.387</v>
      </c>
      <c r="G10" s="80">
        <f>SUM(G11:G24)</f>
        <v>80.387</v>
      </c>
      <c r="H10" s="80">
        <f>SUM(H11:H24)</f>
        <v>0</v>
      </c>
      <c r="I10" s="80"/>
      <c r="J10" s="80">
        <f>SUM(K10:L10)</f>
        <v>21.575115496638809</v>
      </c>
      <c r="K10" s="80">
        <f>SUM(K11:K24)</f>
        <v>14.591666666666667</v>
      </c>
      <c r="L10" s="80">
        <f>SUM(L11:L24)</f>
        <v>6.9834488299721418</v>
      </c>
      <c r="N10" s="80">
        <f>SUM(O10:P10)</f>
        <v>31.997069504946868</v>
      </c>
      <c r="O10" s="80">
        <f>SUM(O11:O24)</f>
        <v>17.108499999999999</v>
      </c>
      <c r="P10" s="80">
        <f>SUM(P11:P24)</f>
        <v>14.888569504946869</v>
      </c>
      <c r="R10" s="80">
        <f>SUM(S10:T10)</f>
        <v>15.793661368413023</v>
      </c>
      <c r="S10" s="80">
        <f>SUM(S11:S24)</f>
        <v>9.4724000000000004</v>
      </c>
      <c r="T10" s="80">
        <f>SUM(T11:T24)</f>
        <v>6.3212613684130217</v>
      </c>
      <c r="V10" s="80">
        <f>SUM(W10:X10)</f>
        <v>18.725592179957609</v>
      </c>
      <c r="W10" s="80">
        <f>SUM(W11:W24)</f>
        <v>9.8828940499999884</v>
      </c>
      <c r="X10" s="80">
        <f>SUM(X11:X24)</f>
        <v>8.8426981299576202</v>
      </c>
      <c r="Z10" s="80">
        <f>SUM(AA10:AB10)</f>
        <v>7.2910244097912624</v>
      </c>
      <c r="AA10" s="80">
        <f>SUM(AA11:AA24)</f>
        <v>4.1871717199999994</v>
      </c>
      <c r="AB10" s="80">
        <f>SUM(AB11:AB24)</f>
        <v>3.1038526897912626</v>
      </c>
    </row>
    <row r="11" spans="1:28" ht="11.25" customHeight="1" x14ac:dyDescent="0.2">
      <c r="A11" s="77" t="s">
        <v>39</v>
      </c>
      <c r="B11" s="79">
        <f>SUM(C11:D11)</f>
        <v>3.7523489070272156E-2</v>
      </c>
      <c r="C11" s="79">
        <v>2.5999999999999999E-2</v>
      </c>
      <c r="D11" s="79">
        <v>1.1523489070272159E-2</v>
      </c>
      <c r="E11" s="47"/>
      <c r="F11" s="79">
        <f>SUM(G11:H11)</f>
        <v>0</v>
      </c>
      <c r="G11" s="79">
        <v>0</v>
      </c>
      <c r="H11" s="79">
        <v>0</v>
      </c>
      <c r="I11" s="79"/>
      <c r="J11" s="79">
        <f t="shared" ref="J11:J24" si="0">SUM(K11:L11)</f>
        <v>0</v>
      </c>
      <c r="K11" s="79">
        <v>0</v>
      </c>
      <c r="L11" s="79">
        <v>0</v>
      </c>
      <c r="N11" s="79">
        <f t="shared" ref="N11:N24" si="1">SUM(O11:P11)</f>
        <v>0</v>
      </c>
      <c r="O11" s="79">
        <v>0</v>
      </c>
      <c r="P11" s="79">
        <v>0</v>
      </c>
      <c r="R11" s="79">
        <f t="shared" ref="R11:R24" si="2">SUM(S11:T11)</f>
        <v>2.0743635973122759E-2</v>
      </c>
      <c r="S11" s="79">
        <v>1.7000000000000001E-2</v>
      </c>
      <c r="T11" s="79">
        <v>3.7436359731227585E-3</v>
      </c>
      <c r="V11" s="79">
        <f t="shared" ref="V11:V24" si="3">SUM(W11:X11)</f>
        <v>7.235347129506008E-3</v>
      </c>
      <c r="W11" s="79">
        <v>3.0000000000000001E-3</v>
      </c>
      <c r="X11" s="79">
        <v>4.2353471295060079E-3</v>
      </c>
      <c r="Z11" s="79">
        <f t="shared" ref="Z11:Z24" si="4">SUM(AA11:AB11)</f>
        <v>9.5445059676433942E-3</v>
      </c>
      <c r="AA11" s="79">
        <v>6.0000000000000001E-3</v>
      </c>
      <c r="AB11" s="79">
        <v>3.5445059676433937E-3</v>
      </c>
    </row>
    <row r="12" spans="1:28" ht="11.25" customHeight="1" x14ac:dyDescent="0.2">
      <c r="A12" s="77" t="s">
        <v>40</v>
      </c>
      <c r="B12" s="79">
        <f t="shared" ref="B12:B24" si="5">SUM(C12:D12)</f>
        <v>8.1691907656703275</v>
      </c>
      <c r="C12" s="79">
        <v>5.9055050533333322</v>
      </c>
      <c r="D12" s="79">
        <v>2.2636857123369953</v>
      </c>
      <c r="E12" s="47"/>
      <c r="F12" s="79">
        <f t="shared" ref="F12:F24" si="6">SUM(G12:H12)</f>
        <v>2.512</v>
      </c>
      <c r="G12" s="79">
        <v>2.512</v>
      </c>
      <c r="H12" s="79">
        <v>0</v>
      </c>
      <c r="I12" s="79"/>
      <c r="J12" s="79">
        <f t="shared" si="0"/>
        <v>1.3383205708466059</v>
      </c>
      <c r="K12" s="79">
        <v>1.0373333333333332</v>
      </c>
      <c r="L12" s="79">
        <v>0.30098723751327261</v>
      </c>
      <c r="N12" s="79">
        <f t="shared" si="1"/>
        <v>1.3790531295147477</v>
      </c>
      <c r="O12" s="79">
        <v>0.745</v>
      </c>
      <c r="P12" s="79">
        <v>0.63405312951474768</v>
      </c>
      <c r="R12" s="79">
        <f t="shared" si="2"/>
        <v>1.0945265909468005</v>
      </c>
      <c r="S12" s="79">
        <v>0.63400000000000001</v>
      </c>
      <c r="T12" s="79">
        <v>0.46052659094680054</v>
      </c>
      <c r="V12" s="79">
        <f t="shared" si="3"/>
        <v>1.3306759081629802</v>
      </c>
      <c r="W12" s="79">
        <v>0.73899999999999999</v>
      </c>
      <c r="X12" s="79">
        <v>0.59167590816298032</v>
      </c>
      <c r="Z12" s="79">
        <f t="shared" si="4"/>
        <v>0.51461456619919366</v>
      </c>
      <c r="AA12" s="79">
        <v>0.23817171999999928</v>
      </c>
      <c r="AB12" s="79">
        <v>0.2764428461991944</v>
      </c>
    </row>
    <row r="13" spans="1:28" ht="11.25" customHeight="1" x14ac:dyDescent="0.2">
      <c r="A13" s="77" t="s">
        <v>41</v>
      </c>
      <c r="B13" s="79">
        <f t="shared" si="5"/>
        <v>9.001763307654004</v>
      </c>
      <c r="C13" s="79">
        <v>5.9632640499999994</v>
      </c>
      <c r="D13" s="79">
        <v>3.0384992576540042</v>
      </c>
      <c r="E13" s="47"/>
      <c r="F13" s="79">
        <f t="shared" si="6"/>
        <v>1.423</v>
      </c>
      <c r="G13" s="79">
        <v>1.423</v>
      </c>
      <c r="H13" s="79">
        <v>0</v>
      </c>
      <c r="I13" s="79"/>
      <c r="J13" s="79">
        <f t="shared" si="0"/>
        <v>1.9930195093353502</v>
      </c>
      <c r="K13" s="79">
        <v>1.272</v>
      </c>
      <c r="L13" s="79">
        <v>0.72101950933535008</v>
      </c>
      <c r="N13" s="79">
        <f t="shared" si="1"/>
        <v>1.4684440922724393</v>
      </c>
      <c r="O13" s="79">
        <v>1.0620000000000001</v>
      </c>
      <c r="P13" s="79">
        <v>0.40644409227243927</v>
      </c>
      <c r="R13" s="79">
        <f t="shared" si="2"/>
        <v>1.6110443350813552</v>
      </c>
      <c r="S13" s="79">
        <v>1.012</v>
      </c>
      <c r="T13" s="79">
        <v>0.59904433508135535</v>
      </c>
      <c r="V13" s="79">
        <f t="shared" si="3"/>
        <v>2.2959176170407458</v>
      </c>
      <c r="W13" s="79">
        <v>1.15326405</v>
      </c>
      <c r="X13" s="79">
        <v>1.1426535670407461</v>
      </c>
      <c r="Z13" s="79">
        <f t="shared" si="4"/>
        <v>0.21033775392411394</v>
      </c>
      <c r="AA13" s="79">
        <v>4.1000000000000002E-2</v>
      </c>
      <c r="AB13" s="79">
        <v>0.16933775392411393</v>
      </c>
    </row>
    <row r="14" spans="1:28" ht="11.25" customHeight="1" x14ac:dyDescent="0.2">
      <c r="A14" s="77" t="s">
        <v>42</v>
      </c>
      <c r="B14" s="79">
        <f t="shared" si="5"/>
        <v>1.6243461519118712</v>
      </c>
      <c r="C14" s="79">
        <v>1.0026520000000001</v>
      </c>
      <c r="D14" s="79">
        <v>0.62169415191187116</v>
      </c>
      <c r="E14" s="47"/>
      <c r="F14" s="79">
        <f t="shared" si="6"/>
        <v>0.622</v>
      </c>
      <c r="G14" s="79">
        <v>0.622</v>
      </c>
      <c r="H14" s="79">
        <v>0</v>
      </c>
      <c r="I14" s="79"/>
      <c r="J14" s="79">
        <f t="shared" si="0"/>
        <v>0.25633600555075287</v>
      </c>
      <c r="K14" s="79">
        <v>0.16400000000000001</v>
      </c>
      <c r="L14" s="79">
        <v>9.2336005550752845E-2</v>
      </c>
      <c r="N14" s="79">
        <f t="shared" si="1"/>
        <v>0</v>
      </c>
      <c r="O14" s="79">
        <v>0</v>
      </c>
      <c r="P14" s="79">
        <v>0</v>
      </c>
      <c r="R14" s="79">
        <f t="shared" si="2"/>
        <v>3.3435199883174338E-2</v>
      </c>
      <c r="S14" s="79">
        <v>1.9E-2</v>
      </c>
      <c r="T14" s="79">
        <v>1.443519988317434E-2</v>
      </c>
      <c r="V14" s="79">
        <f t="shared" si="3"/>
        <v>0.10229744294885845</v>
      </c>
      <c r="W14" s="79">
        <v>4.2652000000000002E-2</v>
      </c>
      <c r="X14" s="79">
        <v>5.964544294885845E-2</v>
      </c>
      <c r="Z14" s="79">
        <f t="shared" si="4"/>
        <v>0.6102775035290855</v>
      </c>
      <c r="AA14" s="79">
        <v>0.155</v>
      </c>
      <c r="AB14" s="79">
        <v>0.45527750352908553</v>
      </c>
    </row>
    <row r="15" spans="1:28" ht="11.25" customHeight="1" x14ac:dyDescent="0.2">
      <c r="A15" s="77" t="s">
        <v>43</v>
      </c>
      <c r="B15" s="79">
        <f t="shared" si="5"/>
        <v>30.808577343309324</v>
      </c>
      <c r="C15" s="79">
        <v>28.442927999999998</v>
      </c>
      <c r="D15" s="79">
        <v>2.3656493433093266</v>
      </c>
      <c r="E15" s="47"/>
      <c r="F15" s="79">
        <f t="shared" si="6"/>
        <v>25.963000000000001</v>
      </c>
      <c r="G15" s="79">
        <v>25.963000000000001</v>
      </c>
      <c r="H15" s="79">
        <v>0</v>
      </c>
      <c r="I15" s="79"/>
      <c r="J15" s="79">
        <f t="shared" si="0"/>
        <v>0.53743025039063375</v>
      </c>
      <c r="K15" s="79">
        <v>0.38300000000000001</v>
      </c>
      <c r="L15" s="79">
        <v>0.15443025039063374</v>
      </c>
      <c r="N15" s="79">
        <f t="shared" si="1"/>
        <v>1.1247642394114732</v>
      </c>
      <c r="O15" s="79">
        <v>0.65</v>
      </c>
      <c r="P15" s="79">
        <v>0.47476423941147317</v>
      </c>
      <c r="R15" s="79">
        <f t="shared" si="2"/>
        <v>1.2495683782134619</v>
      </c>
      <c r="S15" s="79">
        <v>0.497</v>
      </c>
      <c r="T15" s="79">
        <v>0.7525683782134619</v>
      </c>
      <c r="V15" s="79">
        <f t="shared" si="3"/>
        <v>1.22608779058345</v>
      </c>
      <c r="W15" s="79">
        <v>0.68392799999999987</v>
      </c>
      <c r="X15" s="79">
        <v>0.5421597905834501</v>
      </c>
      <c r="Z15" s="79">
        <f t="shared" si="4"/>
        <v>0.70772668471030786</v>
      </c>
      <c r="AA15" s="79">
        <v>0.26600000000000001</v>
      </c>
      <c r="AB15" s="79">
        <v>0.44172668471030785</v>
      </c>
    </row>
    <row r="16" spans="1:28" ht="11.25" customHeight="1" x14ac:dyDescent="0.2">
      <c r="A16" s="77" t="s">
        <v>44</v>
      </c>
      <c r="B16" s="79">
        <f t="shared" si="5"/>
        <v>2.4090214110888244</v>
      </c>
      <c r="C16" s="79">
        <v>1.413</v>
      </c>
      <c r="D16" s="79">
        <v>0.99602141108882425</v>
      </c>
      <c r="E16" s="47"/>
      <c r="F16" s="79">
        <f t="shared" si="6"/>
        <v>7.0000000000000001E-3</v>
      </c>
      <c r="G16" s="79">
        <v>7.0000000000000001E-3</v>
      </c>
      <c r="H16" s="79">
        <v>0</v>
      </c>
      <c r="I16" s="79"/>
      <c r="J16" s="79">
        <f t="shared" si="0"/>
        <v>0.34210567324648927</v>
      </c>
      <c r="K16" s="79">
        <v>0.25</v>
      </c>
      <c r="L16" s="79">
        <v>9.2105673246489259E-2</v>
      </c>
      <c r="N16" s="79">
        <f t="shared" si="1"/>
        <v>0</v>
      </c>
      <c r="O16" s="79">
        <v>0</v>
      </c>
      <c r="P16" s="79">
        <v>0</v>
      </c>
      <c r="R16" s="79">
        <f t="shared" si="2"/>
        <v>1.0449626136246</v>
      </c>
      <c r="S16" s="79">
        <v>0.59299999999999997</v>
      </c>
      <c r="T16" s="79">
        <v>0.45196261362460005</v>
      </c>
      <c r="V16" s="79">
        <f t="shared" si="3"/>
        <v>0.89428170099481585</v>
      </c>
      <c r="W16" s="79">
        <v>0.51</v>
      </c>
      <c r="X16" s="79">
        <v>0.3842817009948159</v>
      </c>
      <c r="Z16" s="79">
        <f t="shared" si="4"/>
        <v>0.12067142322291904</v>
      </c>
      <c r="AA16" s="79">
        <v>5.2999999999999999E-2</v>
      </c>
      <c r="AB16" s="79">
        <v>6.7671423222919053E-2</v>
      </c>
    </row>
    <row r="17" spans="1:28" ht="11.25" customHeight="1" x14ac:dyDescent="0.2">
      <c r="A17" s="77" t="s">
        <v>45</v>
      </c>
      <c r="B17" s="79">
        <f t="shared" si="5"/>
        <v>3.0722020359179156</v>
      </c>
      <c r="C17" s="79">
        <v>1.681</v>
      </c>
      <c r="D17" s="79">
        <v>1.3912020359179158</v>
      </c>
      <c r="E17" s="47"/>
      <c r="F17" s="79">
        <f t="shared" si="6"/>
        <v>0</v>
      </c>
      <c r="G17" s="79">
        <v>0</v>
      </c>
      <c r="H17" s="79">
        <v>0</v>
      </c>
      <c r="I17" s="79"/>
      <c r="J17" s="79">
        <f t="shared" si="0"/>
        <v>0.34794938865583191</v>
      </c>
      <c r="K17" s="79">
        <v>0.25</v>
      </c>
      <c r="L17" s="79">
        <v>9.7949388655831943E-2</v>
      </c>
      <c r="N17" s="79">
        <f t="shared" si="1"/>
        <v>0</v>
      </c>
      <c r="O17" s="79">
        <v>0</v>
      </c>
      <c r="P17" s="79">
        <v>0</v>
      </c>
      <c r="R17" s="79">
        <f t="shared" si="2"/>
        <v>1.2148081033114677</v>
      </c>
      <c r="S17" s="79">
        <v>0.69099999999999995</v>
      </c>
      <c r="T17" s="79">
        <v>0.52380810331146777</v>
      </c>
      <c r="V17" s="79">
        <f t="shared" si="3"/>
        <v>0.74401230908379601</v>
      </c>
      <c r="W17" s="79">
        <v>0.375</v>
      </c>
      <c r="X17" s="79">
        <v>0.36901230908379595</v>
      </c>
      <c r="Z17" s="79">
        <f t="shared" si="4"/>
        <v>0.76543223486681988</v>
      </c>
      <c r="AA17" s="79">
        <v>0.36499999999999999</v>
      </c>
      <c r="AB17" s="79">
        <v>0.40043223486681995</v>
      </c>
    </row>
    <row r="18" spans="1:28" ht="11.25" customHeight="1" x14ac:dyDescent="0.2">
      <c r="A18" s="77" t="s">
        <v>46</v>
      </c>
      <c r="B18" s="79">
        <f t="shared" si="5"/>
        <v>95.478660561877007</v>
      </c>
      <c r="C18" s="79">
        <v>74.354983333333337</v>
      </c>
      <c r="D18" s="79">
        <v>21.123677228543674</v>
      </c>
      <c r="E18" s="47"/>
      <c r="F18" s="79">
        <f t="shared" si="6"/>
        <v>43.619</v>
      </c>
      <c r="G18" s="79">
        <v>43.619</v>
      </c>
      <c r="H18" s="79">
        <v>0</v>
      </c>
      <c r="I18" s="79"/>
      <c r="J18" s="79">
        <f t="shared" si="0"/>
        <v>12.183487234079866</v>
      </c>
      <c r="K18" s="79">
        <v>8.5903333333333336</v>
      </c>
      <c r="L18" s="79">
        <v>3.5931539007465334</v>
      </c>
      <c r="N18" s="79">
        <f t="shared" si="1"/>
        <v>20.587364067796411</v>
      </c>
      <c r="O18" s="79">
        <v>10.4975</v>
      </c>
      <c r="P18" s="79">
        <v>10.089864067796411</v>
      </c>
      <c r="R18" s="79">
        <f t="shared" si="2"/>
        <v>7.6993285150456288</v>
      </c>
      <c r="S18" s="79">
        <v>4.9113999999999995</v>
      </c>
      <c r="T18" s="79">
        <v>2.7879285150456288</v>
      </c>
      <c r="V18" s="79">
        <f t="shared" si="3"/>
        <v>9.1729482118823302</v>
      </c>
      <c r="W18" s="79">
        <v>4.7857500000000002</v>
      </c>
      <c r="X18" s="79">
        <v>4.3871982118823301</v>
      </c>
      <c r="Z18" s="79">
        <f t="shared" si="4"/>
        <v>2.2165325330727725</v>
      </c>
      <c r="AA18" s="79">
        <v>1.9510000000000001</v>
      </c>
      <c r="AB18" s="79">
        <v>0.26553253307277241</v>
      </c>
    </row>
    <row r="19" spans="1:28" ht="11.25" customHeight="1" x14ac:dyDescent="0.2">
      <c r="A19" s="77" t="s">
        <v>47</v>
      </c>
      <c r="B19" s="79">
        <f t="shared" si="5"/>
        <v>22.36471909530778</v>
      </c>
      <c r="C19" s="79">
        <v>15.951299999999989</v>
      </c>
      <c r="D19" s="79">
        <v>6.4134190953077903</v>
      </c>
      <c r="E19" s="47"/>
      <c r="F19" s="79">
        <f t="shared" si="6"/>
        <v>6.2409999999999997</v>
      </c>
      <c r="G19" s="79">
        <v>6.2409999999999997</v>
      </c>
      <c r="H19" s="79">
        <v>0</v>
      </c>
      <c r="I19" s="79"/>
      <c r="J19" s="79">
        <f t="shared" si="0"/>
        <v>2.4823985377640243</v>
      </c>
      <c r="K19" s="79">
        <v>2.145</v>
      </c>
      <c r="L19" s="79">
        <v>0.33739853776402445</v>
      </c>
      <c r="N19" s="79">
        <f t="shared" si="1"/>
        <v>7.3145156766221238</v>
      </c>
      <c r="O19" s="79">
        <v>4.0819999999999999</v>
      </c>
      <c r="P19" s="79">
        <v>3.2325156766221239</v>
      </c>
      <c r="R19" s="79">
        <f t="shared" si="2"/>
        <v>1.6768633445560477</v>
      </c>
      <c r="S19" s="79">
        <v>1.0609999999999999</v>
      </c>
      <c r="T19" s="79">
        <v>0.61586334455604774</v>
      </c>
      <c r="V19" s="79">
        <f t="shared" si="3"/>
        <v>2.6277710791208042</v>
      </c>
      <c r="W19" s="79">
        <v>1.3962999999999883</v>
      </c>
      <c r="X19" s="79">
        <v>1.2314710791208159</v>
      </c>
      <c r="Z19" s="79">
        <f t="shared" si="4"/>
        <v>2.0221704572447781</v>
      </c>
      <c r="AA19" s="79">
        <v>1.026</v>
      </c>
      <c r="AB19" s="79">
        <v>0.99617045724477804</v>
      </c>
    </row>
    <row r="20" spans="1:28" ht="11.25" customHeight="1" x14ac:dyDescent="0.2">
      <c r="A20" s="77" t="s">
        <v>48</v>
      </c>
      <c r="B20" s="79">
        <f t="shared" si="5"/>
        <v>0</v>
      </c>
      <c r="C20" s="79">
        <v>0</v>
      </c>
      <c r="D20" s="79">
        <v>0</v>
      </c>
      <c r="E20" s="47"/>
      <c r="F20" s="79">
        <f t="shared" si="6"/>
        <v>0</v>
      </c>
      <c r="G20" s="79">
        <v>0</v>
      </c>
      <c r="H20" s="79">
        <v>0</v>
      </c>
      <c r="I20" s="79"/>
      <c r="J20" s="79">
        <f t="shared" si="0"/>
        <v>0</v>
      </c>
      <c r="K20" s="79">
        <v>0</v>
      </c>
      <c r="L20" s="79">
        <v>0</v>
      </c>
      <c r="N20" s="79">
        <f t="shared" si="1"/>
        <v>0</v>
      </c>
      <c r="O20" s="79">
        <v>0</v>
      </c>
      <c r="P20" s="79">
        <v>0</v>
      </c>
      <c r="R20" s="79">
        <f t="shared" si="2"/>
        <v>0</v>
      </c>
      <c r="S20" s="79">
        <v>0</v>
      </c>
      <c r="T20" s="79">
        <v>0</v>
      </c>
      <c r="V20" s="79">
        <f t="shared" si="3"/>
        <v>0</v>
      </c>
      <c r="W20" s="79">
        <v>0</v>
      </c>
      <c r="X20" s="79">
        <v>0</v>
      </c>
      <c r="Z20" s="79">
        <f t="shared" si="4"/>
        <v>0</v>
      </c>
      <c r="AA20" s="79">
        <v>0</v>
      </c>
      <c r="AB20" s="79">
        <v>0</v>
      </c>
    </row>
    <row r="21" spans="1:28" ht="11.25" customHeight="1" x14ac:dyDescent="0.2">
      <c r="A21" s="77" t="s">
        <v>49</v>
      </c>
      <c r="B21" s="79">
        <f t="shared" si="5"/>
        <v>2.8034587979402374</v>
      </c>
      <c r="C21" s="79">
        <v>0.88900000000000001</v>
      </c>
      <c r="D21" s="79">
        <v>1.9144587979402377</v>
      </c>
      <c r="E21" s="47"/>
      <c r="F21" s="79">
        <f t="shared" si="6"/>
        <v>0</v>
      </c>
      <c r="G21" s="79">
        <v>0</v>
      </c>
      <c r="H21" s="79">
        <v>0</v>
      </c>
      <c r="I21" s="79"/>
      <c r="J21" s="79">
        <f t="shared" si="0"/>
        <v>2.0940683267692526</v>
      </c>
      <c r="K21" s="79">
        <v>0.5</v>
      </c>
      <c r="L21" s="79">
        <v>1.5940683267692524</v>
      </c>
      <c r="N21" s="79">
        <f t="shared" si="1"/>
        <v>0.12292829932967336</v>
      </c>
      <c r="O21" s="79">
        <v>7.1999999999999995E-2</v>
      </c>
      <c r="P21" s="79">
        <v>5.0928299329673361E-2</v>
      </c>
      <c r="R21" s="79">
        <f t="shared" si="2"/>
        <v>0.14838065177736201</v>
      </c>
      <c r="S21" s="79">
        <v>3.6999999999999998E-2</v>
      </c>
      <c r="T21" s="79">
        <v>0.11138065177736201</v>
      </c>
      <c r="V21" s="79">
        <f t="shared" si="3"/>
        <v>0.32436477301032163</v>
      </c>
      <c r="W21" s="79">
        <v>0.19400000000000001</v>
      </c>
      <c r="X21" s="79">
        <v>0.13036477301032159</v>
      </c>
      <c r="Z21" s="79">
        <f t="shared" si="4"/>
        <v>0.11371674705362825</v>
      </c>
      <c r="AA21" s="79">
        <v>8.5999999999999993E-2</v>
      </c>
      <c r="AB21" s="79">
        <v>2.7716747053628258E-2</v>
      </c>
    </row>
    <row r="22" spans="1:28" ht="11.25" customHeight="1" x14ac:dyDescent="0.2">
      <c r="A22" s="66" t="s">
        <v>50</v>
      </c>
      <c r="B22" s="79">
        <f t="shared" si="5"/>
        <v>0</v>
      </c>
      <c r="C22" s="79">
        <v>0</v>
      </c>
      <c r="D22" s="79">
        <v>0</v>
      </c>
      <c r="E22" s="47"/>
      <c r="F22" s="79">
        <f t="shared" si="6"/>
        <v>0</v>
      </c>
      <c r="G22" s="79">
        <v>0</v>
      </c>
      <c r="H22" s="79">
        <v>0</v>
      </c>
      <c r="I22" s="79"/>
      <c r="J22" s="79">
        <f t="shared" si="0"/>
        <v>0</v>
      </c>
      <c r="K22" s="79">
        <v>0</v>
      </c>
      <c r="L22" s="79">
        <v>0</v>
      </c>
      <c r="N22" s="79">
        <f t="shared" si="1"/>
        <v>0</v>
      </c>
      <c r="O22" s="79">
        <v>0</v>
      </c>
      <c r="P22" s="79">
        <v>0</v>
      </c>
      <c r="R22" s="79">
        <f t="shared" si="2"/>
        <v>0</v>
      </c>
      <c r="S22" s="79">
        <v>0</v>
      </c>
      <c r="T22" s="79">
        <v>0</v>
      </c>
      <c r="V22" s="79">
        <f t="shared" si="3"/>
        <v>0</v>
      </c>
      <c r="W22" s="79">
        <v>0</v>
      </c>
      <c r="X22" s="79">
        <v>0</v>
      </c>
      <c r="Z22" s="79">
        <f t="shared" si="4"/>
        <v>0</v>
      </c>
      <c r="AA22" s="79">
        <v>0</v>
      </c>
      <c r="AB22" s="79">
        <v>0</v>
      </c>
    </row>
    <row r="23" spans="1:28" ht="11.25" customHeight="1" x14ac:dyDescent="0.2">
      <c r="A23" s="66" t="s">
        <v>51</v>
      </c>
      <c r="B23" s="79">
        <f t="shared" si="5"/>
        <v>0</v>
      </c>
      <c r="C23" s="79">
        <v>0</v>
      </c>
      <c r="D23" s="79">
        <v>0</v>
      </c>
      <c r="E23" s="47"/>
      <c r="F23" s="79">
        <f t="shared" si="6"/>
        <v>0</v>
      </c>
      <c r="G23" s="79">
        <v>0</v>
      </c>
      <c r="H23" s="79">
        <v>0</v>
      </c>
      <c r="I23" s="79"/>
      <c r="J23" s="79">
        <f t="shared" si="0"/>
        <v>0</v>
      </c>
      <c r="K23" s="79">
        <v>0</v>
      </c>
      <c r="L23" s="79">
        <v>0</v>
      </c>
      <c r="N23" s="79">
        <f t="shared" si="1"/>
        <v>0</v>
      </c>
      <c r="O23" s="79">
        <v>0</v>
      </c>
      <c r="P23" s="79">
        <v>0</v>
      </c>
      <c r="R23" s="79">
        <f t="shared" si="2"/>
        <v>0</v>
      </c>
      <c r="S23" s="79">
        <v>0</v>
      </c>
      <c r="T23" s="79">
        <v>0</v>
      </c>
      <c r="V23" s="79">
        <f t="shared" si="3"/>
        <v>0</v>
      </c>
      <c r="W23" s="79">
        <v>0</v>
      </c>
      <c r="X23" s="79">
        <v>0</v>
      </c>
      <c r="Z23" s="79">
        <f t="shared" si="4"/>
        <v>0</v>
      </c>
      <c r="AA23" s="79">
        <v>0</v>
      </c>
      <c r="AB23" s="79">
        <v>0</v>
      </c>
    </row>
    <row r="24" spans="1:28" ht="11.25" customHeight="1" x14ac:dyDescent="0.2">
      <c r="A24" s="66" t="s">
        <v>52</v>
      </c>
      <c r="B24" s="79">
        <f t="shared" si="5"/>
        <v>0</v>
      </c>
      <c r="C24" s="79">
        <v>0</v>
      </c>
      <c r="D24" s="79">
        <v>0</v>
      </c>
      <c r="E24" s="47"/>
      <c r="F24" s="79">
        <f t="shared" si="6"/>
        <v>0</v>
      </c>
      <c r="G24" s="79">
        <v>0</v>
      </c>
      <c r="H24" s="79">
        <v>0</v>
      </c>
      <c r="I24" s="79"/>
      <c r="J24" s="79">
        <f t="shared" si="0"/>
        <v>0</v>
      </c>
      <c r="K24" s="79">
        <v>0</v>
      </c>
      <c r="L24" s="79">
        <v>0</v>
      </c>
      <c r="N24" s="79">
        <f t="shared" si="1"/>
        <v>0</v>
      </c>
      <c r="O24" s="79">
        <v>0</v>
      </c>
      <c r="P24" s="79">
        <v>0</v>
      </c>
      <c r="R24" s="79">
        <f t="shared" si="2"/>
        <v>0</v>
      </c>
      <c r="S24" s="79">
        <v>0</v>
      </c>
      <c r="T24" s="79">
        <v>0</v>
      </c>
      <c r="V24" s="79">
        <f t="shared" si="3"/>
        <v>0</v>
      </c>
      <c r="W24" s="79">
        <v>0</v>
      </c>
      <c r="X24" s="79">
        <v>0</v>
      </c>
      <c r="Z24" s="79">
        <f t="shared" si="4"/>
        <v>0</v>
      </c>
      <c r="AA24" s="79">
        <v>0</v>
      </c>
      <c r="AB24" s="79">
        <v>0</v>
      </c>
    </row>
    <row r="25" spans="1:28" ht="12" customHeight="1" x14ac:dyDescent="0.2">
      <c r="A25" s="66"/>
      <c r="B25" s="79"/>
      <c r="C25" s="79"/>
      <c r="D25" s="79"/>
      <c r="E25" s="47"/>
      <c r="F25" s="79"/>
      <c r="G25" s="79"/>
      <c r="H25" s="79"/>
      <c r="I25" s="79"/>
      <c r="J25" s="79"/>
      <c r="K25" s="79"/>
      <c r="L25" s="79"/>
      <c r="N25" s="79"/>
      <c r="O25" s="79"/>
      <c r="P25" s="79"/>
      <c r="R25" s="79"/>
      <c r="S25" s="79"/>
      <c r="T25" s="79"/>
      <c r="V25" s="79"/>
      <c r="W25" s="79"/>
      <c r="X25" s="79"/>
      <c r="Z25" s="79"/>
      <c r="AA25" s="79"/>
      <c r="AB25" s="79"/>
    </row>
    <row r="26" spans="1:28" s="35" customFormat="1" ht="11.25" customHeight="1" x14ac:dyDescent="0.2">
      <c r="A26" s="67" t="s">
        <v>60</v>
      </c>
      <c r="B26" s="80">
        <f>SUM(C26:D26)</f>
        <v>3.4038295335589273</v>
      </c>
      <c r="C26" s="80">
        <f>SUM(C27:C28)</f>
        <v>2.5637991999999996</v>
      </c>
      <c r="D26" s="80">
        <f>SUM(D27:D28)</f>
        <v>0.84003033355892764</v>
      </c>
      <c r="E26" s="78"/>
      <c r="F26" s="80">
        <f>SUM(G26:H26)</f>
        <v>1.8180000000000001</v>
      </c>
      <c r="G26" s="80">
        <f>SUM(G27:G28)</f>
        <v>1.8180000000000001</v>
      </c>
      <c r="H26" s="80">
        <f>SUM(H27:H28)</f>
        <v>0</v>
      </c>
      <c r="I26" s="80"/>
      <c r="J26" s="80">
        <f>SUM(K26:L26)</f>
        <v>0.54906978027831488</v>
      </c>
      <c r="K26" s="80">
        <f>SUM(K27:K28)</f>
        <v>0.311</v>
      </c>
      <c r="L26" s="80">
        <f>SUM(L27:L28)</f>
        <v>0.23806978027831488</v>
      </c>
      <c r="N26" s="80">
        <f>SUM(O26:P26)</f>
        <v>0.2087821916760233</v>
      </c>
      <c r="O26" s="80">
        <f>SUM(O27:O28)</f>
        <v>8.6999999999999994E-2</v>
      </c>
      <c r="P26" s="80">
        <f>SUM(P27:P28)</f>
        <v>0.12178219167602332</v>
      </c>
      <c r="R26" s="80">
        <f>SUM(S26:T26)</f>
        <v>0.13379902266627644</v>
      </c>
      <c r="S26" s="80">
        <f>SUM(S27:S28)</f>
        <v>7.3999999999999996E-2</v>
      </c>
      <c r="T26" s="80">
        <f>SUM(T27:T28)</f>
        <v>5.9799022666276444E-2</v>
      </c>
      <c r="V26" s="80">
        <f>SUM(W26:X26)</f>
        <v>0.49546419939278485</v>
      </c>
      <c r="W26" s="80">
        <f>SUM(W27:W28)</f>
        <v>0.2207991999999995</v>
      </c>
      <c r="X26" s="80">
        <f>SUM(X27:X28)</f>
        <v>0.27466499939278538</v>
      </c>
      <c r="Z26" s="80">
        <f>SUM(AA26:AB26)</f>
        <v>0.19871433954552767</v>
      </c>
      <c r="AA26" s="80">
        <f>SUM(AA27:AA28)</f>
        <v>5.2999999999999999E-2</v>
      </c>
      <c r="AB26" s="80">
        <f>SUM(AB27:AB28)</f>
        <v>0.14571433954552768</v>
      </c>
    </row>
    <row r="27" spans="1:28" ht="11.25" customHeight="1" x14ac:dyDescent="0.2">
      <c r="A27" s="77" t="s">
        <v>61</v>
      </c>
      <c r="B27" s="79">
        <f t="shared" ref="B27:B28" si="7">SUM(C27:D27)</f>
        <v>0</v>
      </c>
      <c r="C27" s="79">
        <v>0</v>
      </c>
      <c r="D27" s="79">
        <v>0</v>
      </c>
      <c r="E27" s="47"/>
      <c r="F27" s="79">
        <f t="shared" ref="F27:F28" si="8">SUM(G27:H27)</f>
        <v>0</v>
      </c>
      <c r="G27" s="79">
        <v>0</v>
      </c>
      <c r="H27" s="79">
        <v>0</v>
      </c>
      <c r="I27" s="79"/>
      <c r="J27" s="79">
        <f t="shared" ref="J27:J28" si="9">SUM(K27:L27)</f>
        <v>0</v>
      </c>
      <c r="K27" s="79">
        <v>0</v>
      </c>
      <c r="L27" s="79">
        <v>0</v>
      </c>
      <c r="N27" s="79">
        <f t="shared" ref="N27:N28" si="10">SUM(O27:P27)</f>
        <v>0</v>
      </c>
      <c r="O27" s="79">
        <v>0</v>
      </c>
      <c r="P27" s="79">
        <v>0</v>
      </c>
      <c r="R27" s="79">
        <f t="shared" ref="R27:R28" si="11">SUM(S27:T27)</f>
        <v>0</v>
      </c>
      <c r="S27" s="79">
        <v>0</v>
      </c>
      <c r="T27" s="79">
        <v>0</v>
      </c>
      <c r="V27" s="79">
        <f t="shared" ref="V27:V28" si="12">SUM(W27:X27)</f>
        <v>0</v>
      </c>
      <c r="W27" s="79">
        <v>0</v>
      </c>
      <c r="X27" s="79">
        <v>0</v>
      </c>
      <c r="Z27" s="79">
        <f t="shared" ref="Z27:Z28" si="13">SUM(AA27:AB27)</f>
        <v>0</v>
      </c>
      <c r="AA27" s="79">
        <v>0</v>
      </c>
      <c r="AB27" s="79">
        <v>0</v>
      </c>
    </row>
    <row r="28" spans="1:28" ht="11.25" customHeight="1" x14ac:dyDescent="0.2">
      <c r="A28" s="77" t="s">
        <v>62</v>
      </c>
      <c r="B28" s="79">
        <f t="shared" si="7"/>
        <v>3.4038295335589273</v>
      </c>
      <c r="C28" s="79">
        <v>2.5637991999999996</v>
      </c>
      <c r="D28" s="79">
        <v>0.84003033355892764</v>
      </c>
      <c r="E28" s="47"/>
      <c r="F28" s="79">
        <f t="shared" si="8"/>
        <v>1.8180000000000001</v>
      </c>
      <c r="G28" s="79">
        <v>1.8180000000000001</v>
      </c>
      <c r="H28" s="79">
        <v>0</v>
      </c>
      <c r="I28" s="79"/>
      <c r="J28" s="79">
        <f t="shared" si="9"/>
        <v>0.54906978027831488</v>
      </c>
      <c r="K28" s="79">
        <v>0.311</v>
      </c>
      <c r="L28" s="79">
        <v>0.23806978027831488</v>
      </c>
      <c r="N28" s="79">
        <f t="shared" si="10"/>
        <v>0.2087821916760233</v>
      </c>
      <c r="O28" s="79">
        <v>8.6999999999999994E-2</v>
      </c>
      <c r="P28" s="79">
        <v>0.12178219167602332</v>
      </c>
      <c r="R28" s="79">
        <f t="shared" si="11"/>
        <v>0.13379902266627644</v>
      </c>
      <c r="S28" s="79">
        <v>7.3999999999999996E-2</v>
      </c>
      <c r="T28" s="79">
        <v>5.9799022666276444E-2</v>
      </c>
      <c r="V28" s="79">
        <f t="shared" si="12"/>
        <v>0.49546419939278485</v>
      </c>
      <c r="W28" s="79">
        <v>0.2207991999999995</v>
      </c>
      <c r="X28" s="79">
        <v>0.27466499939278538</v>
      </c>
      <c r="Z28" s="79">
        <f t="shared" si="13"/>
        <v>0.19871433954552767</v>
      </c>
      <c r="AA28" s="79">
        <v>5.2999999999999999E-2</v>
      </c>
      <c r="AB28" s="79">
        <v>0.14571433954552768</v>
      </c>
    </row>
    <row r="29" spans="1:28" ht="11.25" customHeight="1" x14ac:dyDescent="0.2">
      <c r="A29" s="77"/>
      <c r="B29" s="79"/>
      <c r="C29" s="79"/>
      <c r="D29" s="79"/>
      <c r="E29" s="47"/>
      <c r="F29" s="79"/>
      <c r="G29" s="79"/>
      <c r="H29" s="79"/>
      <c r="I29" s="79"/>
      <c r="J29" s="79"/>
      <c r="K29" s="79"/>
      <c r="L29" s="79"/>
      <c r="N29" s="79"/>
      <c r="O29" s="79"/>
      <c r="P29" s="79"/>
      <c r="R29" s="79"/>
      <c r="S29" s="79"/>
      <c r="T29" s="79"/>
      <c r="V29" s="79"/>
      <c r="W29" s="79"/>
      <c r="X29" s="79"/>
      <c r="Z29" s="79"/>
      <c r="AA29" s="79"/>
      <c r="AB29" s="79"/>
    </row>
    <row r="30" spans="1:28" s="35" customFormat="1" ht="11.25" customHeight="1" x14ac:dyDescent="0.2">
      <c r="A30" s="67" t="s">
        <v>63</v>
      </c>
      <c r="B30" s="80">
        <f>SUM(C30:D30)</f>
        <v>41.955622433214167</v>
      </c>
      <c r="C30" s="80">
        <f>SUM(C31:C35)</f>
        <v>35.164707119999996</v>
      </c>
      <c r="D30" s="80">
        <f>SUM(D31:D35)</f>
        <v>6.7909153132141711</v>
      </c>
      <c r="E30" s="78"/>
      <c r="F30" s="80">
        <f>SUM(G30:H30)</f>
        <v>16.508000000000003</v>
      </c>
      <c r="G30" s="80">
        <f>SUM(G31:G35)</f>
        <v>16.508000000000003</v>
      </c>
      <c r="H30" s="80">
        <f>SUM(H31:H35)</f>
        <v>0</v>
      </c>
      <c r="I30" s="80"/>
      <c r="J30" s="80">
        <f>SUM(K30:L30)</f>
        <v>15.996999431577969</v>
      </c>
      <c r="K30" s="80">
        <f>SUM(K31:K35)</f>
        <v>11.544</v>
      </c>
      <c r="L30" s="80">
        <f>SUM(L31:L35)</f>
        <v>4.4529994315779691</v>
      </c>
      <c r="N30" s="80">
        <f>SUM(O30:P30)</f>
        <v>2.8059395091366417</v>
      </c>
      <c r="O30" s="80">
        <f>SUM(O31:O35)</f>
        <v>2.3233999999999999</v>
      </c>
      <c r="P30" s="80">
        <f>SUM(P31:P35)</f>
        <v>0.48253950913664162</v>
      </c>
      <c r="R30" s="80">
        <f>SUM(S30:T30)</f>
        <v>4.2206122610287862</v>
      </c>
      <c r="S30" s="80">
        <f>SUM(S31:S35)</f>
        <v>3.3319999999999999</v>
      </c>
      <c r="T30" s="80">
        <f>SUM(T31:T35)</f>
        <v>0.88861226102878632</v>
      </c>
      <c r="V30" s="80">
        <f>SUM(W30:X30)</f>
        <v>1.4159538647039249</v>
      </c>
      <c r="W30" s="80">
        <f>SUM(W31:W35)</f>
        <v>0.66730711999999837</v>
      </c>
      <c r="X30" s="80">
        <f>SUM(X31:X35)</f>
        <v>0.74864674470392656</v>
      </c>
      <c r="Z30" s="80">
        <f>SUM(AA30:AB30)</f>
        <v>1.0081173667668457</v>
      </c>
      <c r="AA30" s="80">
        <f>SUM(AA31:AA35)</f>
        <v>0.79</v>
      </c>
      <c r="AB30" s="80">
        <f>SUM(AB31:AB35)</f>
        <v>0.21811736676684565</v>
      </c>
    </row>
    <row r="31" spans="1:28" ht="11.25" customHeight="1" x14ac:dyDescent="0.2">
      <c r="A31" s="77" t="s">
        <v>64</v>
      </c>
      <c r="B31" s="79">
        <f t="shared" ref="B31:B35" si="14">SUM(C31:D31)</f>
        <v>4.5143443073822596</v>
      </c>
      <c r="C31" s="79">
        <v>4.3330096833333327</v>
      </c>
      <c r="D31" s="79">
        <v>0.18133462404892678</v>
      </c>
      <c r="E31" s="47"/>
      <c r="F31" s="79">
        <f t="shared" ref="F31:F35" si="15">SUM(G31:H31)</f>
        <v>3.9580000000000002</v>
      </c>
      <c r="G31" s="79">
        <v>3.9580000000000002</v>
      </c>
      <c r="H31" s="79">
        <v>0</v>
      </c>
      <c r="I31" s="79"/>
      <c r="J31" s="79">
        <f t="shared" ref="J31:J35" si="16">SUM(K31:L31)</f>
        <v>0.20530932271937119</v>
      </c>
      <c r="K31" s="79">
        <v>0.14333333333333331</v>
      </c>
      <c r="L31" s="79">
        <v>6.1975989386037864E-2</v>
      </c>
      <c r="N31" s="79">
        <f t="shared" ref="N31:N35" si="17">SUM(O31:P31)</f>
        <v>0</v>
      </c>
      <c r="O31" s="79">
        <v>0</v>
      </c>
      <c r="P31" s="79">
        <v>0</v>
      </c>
      <c r="R31" s="79">
        <f t="shared" ref="R31:R35" si="18">SUM(S31:T31)</f>
        <v>0.323390793023692</v>
      </c>
      <c r="S31" s="79">
        <v>0.22</v>
      </c>
      <c r="T31" s="79">
        <v>0.10339079302369197</v>
      </c>
      <c r="V31" s="79">
        <f t="shared" ref="V31:V35" si="19">SUM(W31:X31)</f>
        <v>2.942249849422587E-3</v>
      </c>
      <c r="W31" s="79">
        <v>1.6763500000000001E-3</v>
      </c>
      <c r="X31" s="79">
        <v>1.265899849422587E-3</v>
      </c>
      <c r="Z31" s="79">
        <f t="shared" ref="Z31:Z35" si="20">SUM(AA31:AB31)</f>
        <v>2.4701941789774338E-2</v>
      </c>
      <c r="AA31" s="79">
        <v>0.01</v>
      </c>
      <c r="AB31" s="79">
        <v>1.4701941789774338E-2</v>
      </c>
    </row>
    <row r="32" spans="1:28" ht="11.25" customHeight="1" x14ac:dyDescent="0.2">
      <c r="A32" s="77" t="s">
        <v>65</v>
      </c>
      <c r="B32" s="79">
        <f t="shared" si="14"/>
        <v>35.33309010638213</v>
      </c>
      <c r="C32" s="79">
        <v>29.3934</v>
      </c>
      <c r="D32" s="79">
        <v>5.9396901063821286</v>
      </c>
      <c r="E32" s="47"/>
      <c r="F32" s="79">
        <f t="shared" si="15"/>
        <v>12.45</v>
      </c>
      <c r="G32" s="79">
        <v>12.45</v>
      </c>
      <c r="H32" s="79">
        <v>0</v>
      </c>
      <c r="I32" s="79"/>
      <c r="J32" s="79">
        <f t="shared" si="16"/>
        <v>15.59472468235003</v>
      </c>
      <c r="K32" s="79">
        <v>11.224</v>
      </c>
      <c r="L32" s="79">
        <v>4.3707246823500308</v>
      </c>
      <c r="N32" s="79">
        <f t="shared" si="17"/>
        <v>2.2681343209169325</v>
      </c>
      <c r="O32" s="79">
        <v>2.0733999999999999</v>
      </c>
      <c r="P32" s="79">
        <v>0.19473432091693268</v>
      </c>
      <c r="R32" s="79">
        <f t="shared" si="18"/>
        <v>3.8216429518305883</v>
      </c>
      <c r="S32" s="79">
        <v>3.06</v>
      </c>
      <c r="T32" s="79">
        <v>0.76164295183058817</v>
      </c>
      <c r="V32" s="79">
        <f t="shared" si="19"/>
        <v>0.91175799308300398</v>
      </c>
      <c r="W32" s="79">
        <v>0.30599999999999999</v>
      </c>
      <c r="X32" s="79">
        <v>0.60575799308300393</v>
      </c>
      <c r="Z32" s="79">
        <f t="shared" si="20"/>
        <v>0.28683015820157215</v>
      </c>
      <c r="AA32" s="79">
        <v>0.28000000000000003</v>
      </c>
      <c r="AB32" s="79">
        <v>6.8301582015721342E-3</v>
      </c>
    </row>
    <row r="33" spans="1:28" ht="11.25" customHeight="1" x14ac:dyDescent="0.2">
      <c r="A33" s="77" t="s">
        <v>66</v>
      </c>
      <c r="B33" s="79">
        <f t="shared" si="14"/>
        <v>1.1882583425012219</v>
      </c>
      <c r="C33" s="79">
        <v>0.74199999999999999</v>
      </c>
      <c r="D33" s="79">
        <v>0.44625834250122193</v>
      </c>
      <c r="E33" s="47"/>
      <c r="F33" s="79">
        <f t="shared" si="15"/>
        <v>0.1</v>
      </c>
      <c r="G33" s="79">
        <v>0.1</v>
      </c>
      <c r="H33" s="79">
        <v>0</v>
      </c>
      <c r="I33" s="79"/>
      <c r="J33" s="79">
        <f t="shared" si="16"/>
        <v>1.2E-2</v>
      </c>
      <c r="K33" s="79">
        <v>1.2E-2</v>
      </c>
      <c r="L33" s="79">
        <v>0</v>
      </c>
      <c r="N33" s="79">
        <f t="shared" si="17"/>
        <v>0.27949367088607596</v>
      </c>
      <c r="O33" s="79">
        <v>0.08</v>
      </c>
      <c r="P33" s="79">
        <v>0.19949367088607597</v>
      </c>
      <c r="R33" s="79">
        <f t="shared" si="18"/>
        <v>1.5907862316639328E-2</v>
      </c>
      <c r="S33" s="79">
        <v>1.4E-2</v>
      </c>
      <c r="T33" s="79">
        <v>1.9078623166393269E-3</v>
      </c>
      <c r="V33" s="79">
        <f t="shared" si="19"/>
        <v>0.28398865030674847</v>
      </c>
      <c r="W33" s="79">
        <v>0.216</v>
      </c>
      <c r="X33" s="79">
        <v>6.7988650306748472E-2</v>
      </c>
      <c r="Z33" s="79">
        <f t="shared" si="20"/>
        <v>0.49686815899175818</v>
      </c>
      <c r="AA33" s="79">
        <v>0.32</v>
      </c>
      <c r="AB33" s="79">
        <v>0.17686815899175815</v>
      </c>
    </row>
    <row r="34" spans="1:28" ht="11.25" customHeight="1" x14ac:dyDescent="0.2">
      <c r="A34" s="77" t="s">
        <v>67</v>
      </c>
      <c r="B34" s="79">
        <f t="shared" si="14"/>
        <v>0.47869146106296984</v>
      </c>
      <c r="C34" s="79">
        <v>0.40311793666666668</v>
      </c>
      <c r="D34" s="79">
        <v>7.5573524396303174E-2</v>
      </c>
      <c r="E34" s="47"/>
      <c r="F34" s="79">
        <f t="shared" si="15"/>
        <v>0</v>
      </c>
      <c r="G34" s="79">
        <v>0</v>
      </c>
      <c r="H34" s="79">
        <v>0</v>
      </c>
      <c r="I34" s="79"/>
      <c r="J34" s="79">
        <f t="shared" si="16"/>
        <v>0.18496542650856743</v>
      </c>
      <c r="K34" s="79">
        <v>0.16466666666666666</v>
      </c>
      <c r="L34" s="79">
        <v>2.0298759841900778E-2</v>
      </c>
      <c r="N34" s="79">
        <f t="shared" si="17"/>
        <v>3.3527655662163258E-2</v>
      </c>
      <c r="O34" s="79">
        <v>0.02</v>
      </c>
      <c r="P34" s="79">
        <v>1.3527655662163258E-2</v>
      </c>
      <c r="R34" s="79">
        <f t="shared" si="18"/>
        <v>5.9670653857866796E-2</v>
      </c>
      <c r="S34" s="79">
        <v>3.7999999999999999E-2</v>
      </c>
      <c r="T34" s="79">
        <v>2.16706538578668E-2</v>
      </c>
      <c r="V34" s="79">
        <f t="shared" si="19"/>
        <v>8.1061725063130577E-4</v>
      </c>
      <c r="W34" s="79">
        <v>4.5126999999999998E-4</v>
      </c>
      <c r="X34" s="79">
        <v>3.5934725063130579E-4</v>
      </c>
      <c r="Z34" s="79">
        <f t="shared" si="20"/>
        <v>0.19971710778374102</v>
      </c>
      <c r="AA34" s="79">
        <v>0.18</v>
      </c>
      <c r="AB34" s="79">
        <v>1.9717107783741018E-2</v>
      </c>
    </row>
    <row r="35" spans="1:28" ht="11.25" customHeight="1" x14ac:dyDescent="0.2">
      <c r="A35" s="77" t="s">
        <v>68</v>
      </c>
      <c r="B35" s="79">
        <f t="shared" si="14"/>
        <v>0.44123821588558826</v>
      </c>
      <c r="C35" s="79">
        <v>0.29317949999999837</v>
      </c>
      <c r="D35" s="79">
        <v>0.14805871588558989</v>
      </c>
      <c r="E35" s="47"/>
      <c r="F35" s="79">
        <f t="shared" si="15"/>
        <v>0</v>
      </c>
      <c r="G35" s="79">
        <v>0</v>
      </c>
      <c r="H35" s="79">
        <v>0</v>
      </c>
      <c r="I35" s="79"/>
      <c r="J35" s="79">
        <f t="shared" si="16"/>
        <v>0</v>
      </c>
      <c r="K35" s="79">
        <v>0</v>
      </c>
      <c r="L35" s="79">
        <v>0</v>
      </c>
      <c r="N35" s="79">
        <f t="shared" si="17"/>
        <v>0.22478386167146974</v>
      </c>
      <c r="O35" s="79">
        <v>0.15</v>
      </c>
      <c r="P35" s="79">
        <v>7.4783861671469734E-2</v>
      </c>
      <c r="R35" s="79">
        <f t="shared" si="18"/>
        <v>0</v>
      </c>
      <c r="S35" s="79">
        <v>0</v>
      </c>
      <c r="T35" s="79">
        <v>0</v>
      </c>
      <c r="V35" s="79">
        <f t="shared" si="19"/>
        <v>0.21645435421411852</v>
      </c>
      <c r="W35" s="79">
        <v>0.14317949999999838</v>
      </c>
      <c r="X35" s="79">
        <v>7.3274854214120139E-2</v>
      </c>
      <c r="Z35" s="79">
        <f t="shared" si="20"/>
        <v>0</v>
      </c>
      <c r="AA35" s="79">
        <v>0</v>
      </c>
      <c r="AB35" s="79">
        <v>0</v>
      </c>
    </row>
    <row r="36" spans="1:28" ht="11.25" customHeight="1" x14ac:dyDescent="0.2">
      <c r="A36" s="77"/>
      <c r="B36" s="79"/>
      <c r="C36" s="79"/>
      <c r="D36" s="79"/>
      <c r="E36" s="47"/>
      <c r="F36" s="79"/>
      <c r="G36" s="79"/>
      <c r="H36" s="79"/>
      <c r="I36" s="79"/>
      <c r="J36" s="79"/>
      <c r="K36" s="79"/>
      <c r="L36" s="79"/>
      <c r="N36" s="79"/>
      <c r="O36" s="79"/>
      <c r="P36" s="79"/>
      <c r="R36" s="79"/>
      <c r="S36" s="79"/>
      <c r="T36" s="79"/>
      <c r="V36" s="79"/>
      <c r="W36" s="79"/>
      <c r="X36" s="79"/>
      <c r="Z36" s="79"/>
      <c r="AA36" s="79"/>
      <c r="AB36" s="79"/>
    </row>
    <row r="37" spans="1:28" s="35" customFormat="1" ht="11.25" customHeight="1" x14ac:dyDescent="0.2">
      <c r="A37" s="67" t="s">
        <v>69</v>
      </c>
      <c r="B37" s="80">
        <f>SUM(C37:D37)</f>
        <v>113.30429910732889</v>
      </c>
      <c r="C37" s="80">
        <f>SUM(C38:C41)</f>
        <v>84.374449010000035</v>
      </c>
      <c r="D37" s="80">
        <f>SUM(D38:D41)</f>
        <v>28.92985009732886</v>
      </c>
      <c r="E37" s="78"/>
      <c r="F37" s="80">
        <f>SUM(G37:H37)</f>
        <v>48.978999999999999</v>
      </c>
      <c r="G37" s="80">
        <f>SUM(G38:G41)</f>
        <v>48.978999999999999</v>
      </c>
      <c r="H37" s="80">
        <f>SUM(H38:H41)</f>
        <v>0</v>
      </c>
      <c r="I37" s="80"/>
      <c r="J37" s="80">
        <f>SUM(K37:L37)</f>
        <v>11.274944820853063</v>
      </c>
      <c r="K37" s="80">
        <f>SUM(K38:K41)</f>
        <v>7.2255000000000003</v>
      </c>
      <c r="L37" s="80">
        <f>SUM(L38:L41)</f>
        <v>4.0494448208530631</v>
      </c>
      <c r="N37" s="80">
        <f>SUM(O37:P37)</f>
        <v>5.5174004524232068</v>
      </c>
      <c r="O37" s="80">
        <f>SUM(O38:O41)</f>
        <v>3.323</v>
      </c>
      <c r="P37" s="80">
        <f>SUM(P38:P41)</f>
        <v>2.1944004524232072</v>
      </c>
      <c r="R37" s="80">
        <f>SUM(S37:T37)</f>
        <v>9.0814370999702323</v>
      </c>
      <c r="S37" s="80">
        <f>SUM(S38:S41)</f>
        <v>4.258</v>
      </c>
      <c r="T37" s="80">
        <f>SUM(T38:T41)</f>
        <v>4.8234370999702323</v>
      </c>
      <c r="V37" s="80">
        <f>SUM(W37:X37)</f>
        <v>26.893209979943272</v>
      </c>
      <c r="W37" s="80">
        <f>SUM(W38:W41)</f>
        <v>14.284049010000038</v>
      </c>
      <c r="X37" s="80">
        <f>SUM(X38:X41)</f>
        <v>12.609160969943233</v>
      </c>
      <c r="Z37" s="80">
        <f>SUM(AA37:AB37)</f>
        <v>11.558306754139121</v>
      </c>
      <c r="AA37" s="80">
        <f>SUM(AA38:AA41)</f>
        <v>6.3048999999999999</v>
      </c>
      <c r="AB37" s="80">
        <f>SUM(AB38:AB41)</f>
        <v>5.2534067541391218</v>
      </c>
    </row>
    <row r="38" spans="1:28" ht="11.25" customHeight="1" x14ac:dyDescent="0.2">
      <c r="A38" s="77" t="s">
        <v>70</v>
      </c>
      <c r="B38" s="79">
        <f t="shared" ref="B38:B40" si="21">SUM(C38:D38)</f>
        <v>2.2959352063499461</v>
      </c>
      <c r="C38" s="79">
        <v>1.2595440100000002</v>
      </c>
      <c r="D38" s="79">
        <v>1.0363911963499459</v>
      </c>
      <c r="E38" s="47"/>
      <c r="F38" s="79">
        <f t="shared" ref="F38:F40" si="22">SUM(G38:H38)</f>
        <v>0</v>
      </c>
      <c r="G38" s="79">
        <v>0</v>
      </c>
      <c r="H38" s="79">
        <v>0</v>
      </c>
      <c r="I38" s="79"/>
      <c r="J38" s="79">
        <f t="shared" ref="J38:J40" si="23">SUM(K38:L38)</f>
        <v>2.1902010880321727</v>
      </c>
      <c r="K38" s="79">
        <v>1.2</v>
      </c>
      <c r="L38" s="79">
        <v>0.99020108803217288</v>
      </c>
      <c r="N38" s="79">
        <f t="shared" ref="N38:N40" si="24">SUM(O38:P38)</f>
        <v>0</v>
      </c>
      <c r="O38" s="79">
        <v>0</v>
      </c>
      <c r="P38" s="79">
        <v>0</v>
      </c>
      <c r="R38" s="79">
        <f t="shared" ref="R38:R40" si="25">SUM(S38:T38)</f>
        <v>4.2875882976155869E-2</v>
      </c>
      <c r="S38" s="79">
        <v>3.1E-2</v>
      </c>
      <c r="T38" s="79">
        <v>1.1875882976155867E-2</v>
      </c>
      <c r="V38" s="79">
        <f t="shared" ref="V38:V40" si="26">SUM(W38:X38)</f>
        <v>4.7201520937499991E-2</v>
      </c>
      <c r="W38" s="79">
        <v>2.254401E-2</v>
      </c>
      <c r="X38" s="79">
        <v>2.4657510937499995E-2</v>
      </c>
      <c r="Z38" s="79">
        <f t="shared" ref="Z38:Z40" si="27">SUM(AA38:AB38)</f>
        <v>1.5656714404117113E-2</v>
      </c>
      <c r="AA38" s="79">
        <v>6.0000000000000001E-3</v>
      </c>
      <c r="AB38" s="79">
        <v>9.6567144041171133E-3</v>
      </c>
    </row>
    <row r="39" spans="1:28" ht="11.25" customHeight="1" x14ac:dyDescent="0.2">
      <c r="A39" s="77" t="s">
        <v>71</v>
      </c>
      <c r="B39" s="79">
        <f t="shared" si="21"/>
        <v>2.3681371297306213</v>
      </c>
      <c r="C39" s="79">
        <v>1.57691</v>
      </c>
      <c r="D39" s="79">
        <v>0.79122712973062137</v>
      </c>
      <c r="E39" s="47"/>
      <c r="F39" s="79">
        <f t="shared" si="22"/>
        <v>0.45600000000000002</v>
      </c>
      <c r="G39" s="79">
        <v>0.45600000000000002</v>
      </c>
      <c r="H39" s="79">
        <v>0</v>
      </c>
      <c r="I39" s="79"/>
      <c r="J39" s="79">
        <f t="shared" si="23"/>
        <v>0</v>
      </c>
      <c r="K39" s="79">
        <v>0</v>
      </c>
      <c r="L39" s="79">
        <v>0</v>
      </c>
      <c r="N39" s="79">
        <f t="shared" si="24"/>
        <v>0.3456150305135543</v>
      </c>
      <c r="O39" s="79">
        <v>0.22700000000000001</v>
      </c>
      <c r="P39" s="79">
        <v>0.11861503051355431</v>
      </c>
      <c r="R39" s="79">
        <f t="shared" si="25"/>
        <v>1.5108384657288281</v>
      </c>
      <c r="S39" s="79">
        <v>0.87</v>
      </c>
      <c r="T39" s="79">
        <v>0.64083846572882808</v>
      </c>
      <c r="V39" s="79">
        <f t="shared" si="26"/>
        <v>5.5683633488239112E-2</v>
      </c>
      <c r="W39" s="79">
        <v>2.3910000000000001E-2</v>
      </c>
      <c r="X39" s="79">
        <v>3.1773633488239111E-2</v>
      </c>
      <c r="Z39" s="79">
        <f t="shared" si="27"/>
        <v>0</v>
      </c>
      <c r="AA39" s="79">
        <v>0</v>
      </c>
      <c r="AB39" s="79">
        <v>0</v>
      </c>
    </row>
    <row r="40" spans="1:28" ht="11.25" customHeight="1" x14ac:dyDescent="0.2">
      <c r="A40" s="77" t="s">
        <v>72</v>
      </c>
      <c r="B40" s="79">
        <f t="shared" si="21"/>
        <v>3.2096650771476525</v>
      </c>
      <c r="C40" s="79">
        <v>2.5818050000000001</v>
      </c>
      <c r="D40" s="79">
        <v>0.62786007714765224</v>
      </c>
      <c r="E40" s="47"/>
      <c r="F40" s="79">
        <f t="shared" si="22"/>
        <v>1.8029999999999999</v>
      </c>
      <c r="G40" s="79">
        <v>1.8029999999999999</v>
      </c>
      <c r="H40" s="79">
        <v>0</v>
      </c>
      <c r="I40" s="79"/>
      <c r="J40" s="79">
        <f t="shared" si="23"/>
        <v>0.17927467558371174</v>
      </c>
      <c r="K40" s="79">
        <v>0.126</v>
      </c>
      <c r="L40" s="79">
        <v>5.3274675583711725E-2</v>
      </c>
      <c r="N40" s="79">
        <f t="shared" si="24"/>
        <v>0.1482371140616297</v>
      </c>
      <c r="O40" s="79">
        <v>7.8E-2</v>
      </c>
      <c r="P40" s="79">
        <v>7.0237114061629691E-2</v>
      </c>
      <c r="R40" s="79">
        <f t="shared" si="25"/>
        <v>0.65388961672341184</v>
      </c>
      <c r="S40" s="79">
        <v>0.4</v>
      </c>
      <c r="T40" s="79">
        <v>0.25388961672341176</v>
      </c>
      <c r="V40" s="79">
        <f t="shared" si="26"/>
        <v>0.16713936759210571</v>
      </c>
      <c r="W40" s="79">
        <v>0.10230500000000028</v>
      </c>
      <c r="X40" s="79">
        <v>6.4834367592105424E-2</v>
      </c>
      <c r="Z40" s="79">
        <f t="shared" si="27"/>
        <v>0.25812430318679358</v>
      </c>
      <c r="AA40" s="79">
        <v>7.2499999999999995E-2</v>
      </c>
      <c r="AB40" s="79">
        <v>0.18562430318679357</v>
      </c>
    </row>
    <row r="41" spans="1:28" ht="11.25" customHeight="1" x14ac:dyDescent="0.2">
      <c r="A41" s="77" t="s">
        <v>73</v>
      </c>
      <c r="B41" s="79">
        <f t="shared" ref="B41" si="28">SUM(C41:D41)</f>
        <v>105.43056169410067</v>
      </c>
      <c r="C41" s="79">
        <v>78.956190000000035</v>
      </c>
      <c r="D41" s="79">
        <v>26.47437169410064</v>
      </c>
      <c r="E41" s="47"/>
      <c r="F41" s="79">
        <f t="shared" ref="F41" si="29">SUM(G41:H41)</f>
        <v>46.72</v>
      </c>
      <c r="G41" s="79">
        <v>46.72</v>
      </c>
      <c r="H41" s="79">
        <v>0</v>
      </c>
      <c r="I41" s="79"/>
      <c r="J41" s="79">
        <f t="shared" ref="J41" si="30">SUM(K41:L41)</f>
        <v>8.9054690572371769</v>
      </c>
      <c r="K41" s="79">
        <v>5.8994999999999997</v>
      </c>
      <c r="L41" s="79">
        <v>3.005969057237178</v>
      </c>
      <c r="N41" s="79">
        <f t="shared" ref="N41" si="31">SUM(O41:P41)</f>
        <v>5.0235483078480225</v>
      </c>
      <c r="O41" s="79">
        <v>3.0179999999999998</v>
      </c>
      <c r="P41" s="79">
        <v>2.0055483078480232</v>
      </c>
      <c r="R41" s="79">
        <f t="shared" ref="R41" si="32">SUM(S41:T41)</f>
        <v>6.8738331345418366</v>
      </c>
      <c r="S41" s="79">
        <v>2.9569999999999999</v>
      </c>
      <c r="T41" s="79">
        <v>3.9168331345418368</v>
      </c>
      <c r="V41" s="79">
        <f t="shared" ref="V41" si="33">SUM(W41:X41)</f>
        <v>26.623185457925423</v>
      </c>
      <c r="W41" s="79">
        <v>14.135290000000037</v>
      </c>
      <c r="X41" s="79">
        <v>12.487895457925388</v>
      </c>
      <c r="Z41" s="79">
        <f t="shared" ref="Z41" si="34">SUM(AA41:AB41)</f>
        <v>11.284525736548211</v>
      </c>
      <c r="AA41" s="79">
        <v>6.2263999999999999</v>
      </c>
      <c r="AB41" s="79">
        <v>5.0581257365482113</v>
      </c>
    </row>
    <row r="42" spans="1:28" ht="11.25" customHeight="1" x14ac:dyDescent="0.2">
      <c r="A42" s="77"/>
      <c r="B42" s="79"/>
      <c r="C42" s="79"/>
      <c r="D42" s="79"/>
      <c r="E42" s="47"/>
      <c r="F42" s="79"/>
      <c r="G42" s="79"/>
      <c r="H42" s="79"/>
      <c r="I42" s="79"/>
      <c r="J42" s="79"/>
      <c r="K42" s="79"/>
      <c r="L42" s="79"/>
      <c r="N42" s="79"/>
      <c r="O42" s="79"/>
      <c r="P42" s="79"/>
      <c r="R42" s="79"/>
      <c r="S42" s="79"/>
      <c r="T42" s="79"/>
      <c r="V42" s="79"/>
      <c r="W42" s="79"/>
      <c r="X42" s="79"/>
      <c r="Z42" s="79"/>
      <c r="AA42" s="79"/>
      <c r="AB42" s="79"/>
    </row>
    <row r="43" spans="1:28" s="35" customFormat="1" ht="11.25" customHeight="1" x14ac:dyDescent="0.2">
      <c r="A43" s="67" t="s">
        <v>74</v>
      </c>
      <c r="B43" s="80">
        <f>SUM(C43:D43)</f>
        <v>1.3280686751195594</v>
      </c>
      <c r="C43" s="80">
        <f>SUM(C44:C46)</f>
        <v>0.78076908</v>
      </c>
      <c r="D43" s="80">
        <f>SUM(D44:D46)</f>
        <v>0.5472995951195595</v>
      </c>
      <c r="E43" s="78"/>
      <c r="F43" s="80">
        <f>SUM(G43:H43)</f>
        <v>0.13700000000000001</v>
      </c>
      <c r="G43" s="80">
        <f>SUM(G44:G46)</f>
        <v>0.13700000000000001</v>
      </c>
      <c r="H43" s="80">
        <f>SUM(H44:H46)</f>
        <v>0</v>
      </c>
      <c r="I43" s="80"/>
      <c r="J43" s="80">
        <f>SUM(K43:L43)</f>
        <v>5.5342101284879749E-2</v>
      </c>
      <c r="K43" s="80">
        <f>SUM(K44:K46)</f>
        <v>4.5000000000000005E-2</v>
      </c>
      <c r="L43" s="80">
        <f>SUM(L44:L46)</f>
        <v>1.0342101284879748E-2</v>
      </c>
      <c r="N43" s="80">
        <f>SUM(O43:P43)</f>
        <v>0</v>
      </c>
      <c r="O43" s="80">
        <f>SUM(O44:O46)</f>
        <v>0</v>
      </c>
      <c r="P43" s="80">
        <f>SUM(P44:P46)</f>
        <v>0</v>
      </c>
      <c r="R43" s="80">
        <f>SUM(S43:T43)</f>
        <v>0.52901792721183949</v>
      </c>
      <c r="S43" s="80">
        <f>SUM(S44:S46)</f>
        <v>0.28100000000000003</v>
      </c>
      <c r="T43" s="80">
        <f>SUM(T44:T46)</f>
        <v>0.24801792721183949</v>
      </c>
      <c r="V43" s="80">
        <f>SUM(W43:X43)</f>
        <v>0.5991209494609292</v>
      </c>
      <c r="W43" s="80">
        <f>SUM(W44:W46)</f>
        <v>0.31326907999999998</v>
      </c>
      <c r="X43" s="80">
        <f>SUM(X44:X46)</f>
        <v>0.28585186946092922</v>
      </c>
      <c r="Z43" s="80">
        <f>SUM(AA43:AB43)</f>
        <v>7.5876971619110358E-3</v>
      </c>
      <c r="AA43" s="80">
        <f>SUM(AA44:AA46)</f>
        <v>4.4999999999999997E-3</v>
      </c>
      <c r="AB43" s="80">
        <f>SUM(AB44:AB46)</f>
        <v>3.0876971619110366E-3</v>
      </c>
    </row>
    <row r="44" spans="1:28" ht="11.25" customHeight="1" x14ac:dyDescent="0.2">
      <c r="A44" s="77" t="s">
        <v>75</v>
      </c>
      <c r="B44" s="79">
        <f t="shared" ref="B44:B46" si="35">SUM(C44:D44)</f>
        <v>5.1678918352645535E-2</v>
      </c>
      <c r="C44" s="79">
        <v>1.7710079999999996E-2</v>
      </c>
      <c r="D44" s="79">
        <v>3.3968838352645539E-2</v>
      </c>
      <c r="E44" s="47"/>
      <c r="F44" s="79">
        <f t="shared" ref="F44:F46" si="36">SUM(G44:H44)</f>
        <v>0</v>
      </c>
      <c r="G44" s="79">
        <v>0</v>
      </c>
      <c r="H44" s="79">
        <v>0</v>
      </c>
      <c r="I44" s="79"/>
      <c r="J44" s="79">
        <f t="shared" ref="J44:J45" si="37">SUM(K44:L44)</f>
        <v>0</v>
      </c>
      <c r="K44" s="79">
        <v>0</v>
      </c>
      <c r="L44" s="79">
        <v>0</v>
      </c>
      <c r="N44" s="79">
        <f t="shared" ref="N44:N45" si="38">SUM(O44:P44)</f>
        <v>0</v>
      </c>
      <c r="O44" s="79">
        <v>0</v>
      </c>
      <c r="P44" s="79">
        <v>0</v>
      </c>
      <c r="R44" s="79">
        <f t="shared" ref="R44:R45" si="39">SUM(S44:T44)</f>
        <v>0</v>
      </c>
      <c r="S44" s="79">
        <v>0</v>
      </c>
      <c r="T44" s="79">
        <v>0</v>
      </c>
      <c r="V44" s="79">
        <f t="shared" ref="V44:V45" si="40">SUM(W44:X44)</f>
        <v>5.1678918352645535E-2</v>
      </c>
      <c r="W44" s="79">
        <v>1.7710079999999996E-2</v>
      </c>
      <c r="X44" s="79">
        <v>3.3968838352645539E-2</v>
      </c>
      <c r="Z44" s="79">
        <f t="shared" ref="Z44:Z45" si="41">SUM(AA44:AB44)</f>
        <v>0</v>
      </c>
      <c r="AA44" s="79">
        <v>0</v>
      </c>
      <c r="AB44" s="79">
        <v>0</v>
      </c>
    </row>
    <row r="45" spans="1:28" ht="11.25" customHeight="1" x14ac:dyDescent="0.2">
      <c r="A45" s="77" t="s">
        <v>76</v>
      </c>
      <c r="B45" s="79">
        <f t="shared" si="35"/>
        <v>0.28201048334427997</v>
      </c>
      <c r="C45" s="79">
        <v>0.17399999999999999</v>
      </c>
      <c r="D45" s="79">
        <v>0.10801048334428</v>
      </c>
      <c r="E45" s="47"/>
      <c r="F45" s="79">
        <f t="shared" si="36"/>
        <v>0</v>
      </c>
      <c r="G45" s="79">
        <v>0</v>
      </c>
      <c r="H45" s="79">
        <v>0</v>
      </c>
      <c r="I45" s="79"/>
      <c r="J45" s="79">
        <f t="shared" si="37"/>
        <v>4.2792159038724506E-2</v>
      </c>
      <c r="K45" s="79">
        <v>3.5000000000000003E-2</v>
      </c>
      <c r="L45" s="79">
        <v>7.7921590387244992E-3</v>
      </c>
      <c r="N45" s="79">
        <f t="shared" si="38"/>
        <v>0</v>
      </c>
      <c r="O45" s="79">
        <v>0</v>
      </c>
      <c r="P45" s="79">
        <v>0</v>
      </c>
      <c r="R45" s="79">
        <f t="shared" si="39"/>
        <v>0</v>
      </c>
      <c r="S45" s="79">
        <v>0</v>
      </c>
      <c r="T45" s="79">
        <v>0</v>
      </c>
      <c r="V45" s="79">
        <f t="shared" si="40"/>
        <v>0.23921832430555551</v>
      </c>
      <c r="W45" s="79">
        <v>0.13900000000000001</v>
      </c>
      <c r="X45" s="79">
        <v>0.10021832430555551</v>
      </c>
      <c r="Z45" s="79">
        <f t="shared" si="41"/>
        <v>0</v>
      </c>
      <c r="AA45" s="79">
        <v>0</v>
      </c>
      <c r="AB45" s="79">
        <v>0</v>
      </c>
    </row>
    <row r="46" spans="1:28" ht="11.25" customHeight="1" x14ac:dyDescent="0.2">
      <c r="A46" s="77" t="s">
        <v>77</v>
      </c>
      <c r="B46" s="79">
        <f t="shared" si="35"/>
        <v>0.99437927342263399</v>
      </c>
      <c r="C46" s="79">
        <v>0.589059</v>
      </c>
      <c r="D46" s="79">
        <v>0.40532027342263394</v>
      </c>
      <c r="E46" s="47"/>
      <c r="F46" s="79">
        <f t="shared" si="36"/>
        <v>0.13700000000000001</v>
      </c>
      <c r="G46" s="79">
        <v>0.13700000000000001</v>
      </c>
      <c r="H46" s="79">
        <v>0</v>
      </c>
      <c r="I46" s="79"/>
      <c r="J46" s="79">
        <f>SUM(K46:L46)</f>
        <v>1.2549942246155249E-2</v>
      </c>
      <c r="K46" s="79">
        <v>0.01</v>
      </c>
      <c r="L46" s="79">
        <v>2.5499422461552489E-3</v>
      </c>
      <c r="N46" s="79">
        <f>SUM(O46:P46)</f>
        <v>0</v>
      </c>
      <c r="O46" s="79">
        <v>0</v>
      </c>
      <c r="P46" s="79">
        <v>0</v>
      </c>
      <c r="R46" s="79">
        <f>SUM(S46:T46)</f>
        <v>0.52901792721183949</v>
      </c>
      <c r="S46" s="79">
        <v>0.28100000000000003</v>
      </c>
      <c r="T46" s="79">
        <v>0.24801792721183949</v>
      </c>
      <c r="V46" s="79">
        <f>SUM(W46:X46)</f>
        <v>0.3082237068027282</v>
      </c>
      <c r="W46" s="79">
        <v>0.156559</v>
      </c>
      <c r="X46" s="79">
        <v>0.1516647068027282</v>
      </c>
      <c r="Z46" s="79">
        <f>SUM(AA46:AB46)</f>
        <v>7.5876971619110358E-3</v>
      </c>
      <c r="AA46" s="79">
        <v>4.4999999999999997E-3</v>
      </c>
      <c r="AB46" s="79">
        <v>3.0876971619110366E-3</v>
      </c>
    </row>
    <row r="47" spans="1:28" ht="11.25" customHeight="1" x14ac:dyDescent="0.2">
      <c r="A47" s="77"/>
      <c r="B47" s="79"/>
      <c r="C47" s="79"/>
      <c r="D47" s="79"/>
      <c r="E47" s="47"/>
      <c r="F47" s="79"/>
      <c r="G47" s="79"/>
      <c r="H47" s="79"/>
      <c r="I47" s="79"/>
      <c r="J47" s="79"/>
      <c r="K47" s="79"/>
      <c r="L47" s="79"/>
      <c r="N47" s="79"/>
      <c r="O47" s="79"/>
      <c r="P47" s="79"/>
      <c r="R47" s="79"/>
      <c r="S47" s="79"/>
      <c r="T47" s="79"/>
      <c r="V47" s="79"/>
      <c r="W47" s="79"/>
      <c r="X47" s="79"/>
      <c r="Z47" s="79"/>
      <c r="AA47" s="79"/>
      <c r="AB47" s="79"/>
    </row>
    <row r="48" spans="1:28" s="35" customFormat="1" ht="11.25" customHeight="1" x14ac:dyDescent="0.2">
      <c r="A48" s="67" t="s">
        <v>78</v>
      </c>
      <c r="B48" s="80">
        <f>SUM(C48:D48)</f>
        <v>43.814084269626264</v>
      </c>
      <c r="C48" s="80">
        <f>SUM(C49:C55)</f>
        <v>28.438302326666683</v>
      </c>
      <c r="D48" s="80">
        <f>SUM(D49:D55)</f>
        <v>15.375781942959577</v>
      </c>
      <c r="E48" s="78"/>
      <c r="F48" s="80">
        <f>SUM(G48:H48)</f>
        <v>6.9749999999999996</v>
      </c>
      <c r="G48" s="80">
        <f>SUM(G49:G55)</f>
        <v>6.9749999999999996</v>
      </c>
      <c r="H48" s="80">
        <f>SUM(H49:H55)</f>
        <v>0</v>
      </c>
      <c r="I48" s="80"/>
      <c r="J48" s="80">
        <f>SUM(K48:L48)</f>
        <v>7.0273468672188102</v>
      </c>
      <c r="K48" s="80">
        <f>SUM(K49:K55)</f>
        <v>4.8806666666666665</v>
      </c>
      <c r="L48" s="80">
        <f>SUM(L49:L55)</f>
        <v>2.1466802005521437</v>
      </c>
      <c r="N48" s="80">
        <f>SUM(O48:P48)</f>
        <v>7.6049348688881402</v>
      </c>
      <c r="O48" s="80">
        <f>SUM(O49:O55)</f>
        <v>4.2645</v>
      </c>
      <c r="P48" s="80">
        <f>SUM(P49:P55)</f>
        <v>3.3404348688881398</v>
      </c>
      <c r="R48" s="80">
        <f>SUM(S48:T48)</f>
        <v>7.9551972857416402</v>
      </c>
      <c r="S48" s="80">
        <f>SUM(S49:S55)</f>
        <v>4.6969999999999992</v>
      </c>
      <c r="T48" s="80">
        <f>SUM(T49:T55)</f>
        <v>3.2581972857416415</v>
      </c>
      <c r="V48" s="80">
        <f>SUM(W48:X48)</f>
        <v>11.109463454343031</v>
      </c>
      <c r="W48" s="80">
        <f>SUM(W49:W55)</f>
        <v>6.0781631600000097</v>
      </c>
      <c r="X48" s="80">
        <f>SUM(X49:X55)</f>
        <v>5.031300294343021</v>
      </c>
      <c r="Z48" s="80">
        <f>SUM(AA48:AB48)</f>
        <v>3.1421417934346381</v>
      </c>
      <c r="AA48" s="80">
        <f>SUM(AA49:AA55)</f>
        <v>1.5429725000000034</v>
      </c>
      <c r="AB48" s="80">
        <f>SUM(AB49:AB55)</f>
        <v>1.5991692934346347</v>
      </c>
    </row>
    <row r="49" spans="1:28" ht="11.25" customHeight="1" x14ac:dyDescent="0.2">
      <c r="A49" s="77" t="s">
        <v>79</v>
      </c>
      <c r="B49" s="79">
        <f t="shared" ref="B49:B55" si="42">SUM(C49:D49)</f>
        <v>1.6384012363794564</v>
      </c>
      <c r="C49" s="79">
        <v>1.4214666666666695</v>
      </c>
      <c r="D49" s="79">
        <v>0.21693456971278685</v>
      </c>
      <c r="E49" s="47"/>
      <c r="F49" s="79">
        <f t="shared" ref="F49:F55" si="43">SUM(G49:H49)</f>
        <v>0</v>
      </c>
      <c r="G49" s="79">
        <v>0</v>
      </c>
      <c r="H49" s="79">
        <v>0</v>
      </c>
      <c r="I49" s="79"/>
      <c r="J49" s="79">
        <f t="shared" ref="J49:J55" si="44">SUM(K49:L49)</f>
        <v>1.2058752155017305</v>
      </c>
      <c r="K49" s="79">
        <v>1.1186666666666667</v>
      </c>
      <c r="L49" s="79">
        <v>8.7208548835063737E-2</v>
      </c>
      <c r="N49" s="79">
        <f t="shared" ref="N49:N55" si="45">SUM(O49:P49)</f>
        <v>0</v>
      </c>
      <c r="O49" s="79">
        <v>0</v>
      </c>
      <c r="P49" s="79">
        <v>0</v>
      </c>
      <c r="R49" s="79">
        <f t="shared" ref="R49:R55" si="46">SUM(S49:T49)</f>
        <v>8.4618218562352646E-2</v>
      </c>
      <c r="S49" s="79">
        <v>5.6000000000000001E-2</v>
      </c>
      <c r="T49" s="79">
        <v>2.8618218562352641E-2</v>
      </c>
      <c r="V49" s="79">
        <f t="shared" ref="V49:V55" si="47">SUM(W49:X49)</f>
        <v>0.34790780231537338</v>
      </c>
      <c r="W49" s="79">
        <v>0.24680000000000291</v>
      </c>
      <c r="X49" s="79">
        <v>0.10110780231537046</v>
      </c>
      <c r="Z49" s="79">
        <f t="shared" ref="Z49:Z55" si="48">SUM(AA49:AB49)</f>
        <v>0</v>
      </c>
      <c r="AA49" s="79">
        <v>0</v>
      </c>
      <c r="AB49" s="79">
        <v>0</v>
      </c>
    </row>
    <row r="50" spans="1:28" ht="11.25" customHeight="1" x14ac:dyDescent="0.2">
      <c r="A50" s="77" t="s">
        <v>80</v>
      </c>
      <c r="B50" s="79">
        <f t="shared" si="42"/>
        <v>26.011012512450876</v>
      </c>
      <c r="C50" s="79">
        <v>16.22648550000001</v>
      </c>
      <c r="D50" s="79">
        <v>9.7845270124508659</v>
      </c>
      <c r="E50" s="47"/>
      <c r="F50" s="79">
        <f t="shared" si="43"/>
        <v>5.22</v>
      </c>
      <c r="G50" s="79">
        <v>5.22</v>
      </c>
      <c r="H50" s="79">
        <v>0</v>
      </c>
      <c r="I50" s="79"/>
      <c r="J50" s="79">
        <f t="shared" si="44"/>
        <v>2.5777149615720121</v>
      </c>
      <c r="K50" s="79">
        <v>1.7090000000000001</v>
      </c>
      <c r="L50" s="79">
        <v>0.868714961572012</v>
      </c>
      <c r="N50" s="79">
        <f t="shared" si="45"/>
        <v>3.3963509189677765</v>
      </c>
      <c r="O50" s="79">
        <v>1.5415000000000001</v>
      </c>
      <c r="P50" s="79">
        <v>1.8548509189677764</v>
      </c>
      <c r="R50" s="79">
        <f t="shared" si="46"/>
        <v>5.5400754276399748</v>
      </c>
      <c r="S50" s="79">
        <v>2.8610000000000002</v>
      </c>
      <c r="T50" s="79">
        <v>2.6790754276399751</v>
      </c>
      <c r="V50" s="79">
        <f t="shared" si="47"/>
        <v>7.2334903738891612</v>
      </c>
      <c r="W50" s="79">
        <v>3.9230130000000063</v>
      </c>
      <c r="X50" s="79">
        <v>3.3104773738891553</v>
      </c>
      <c r="Z50" s="79">
        <f t="shared" si="48"/>
        <v>2.0433808303819507</v>
      </c>
      <c r="AA50" s="79">
        <v>0.97197250000000346</v>
      </c>
      <c r="AB50" s="79">
        <v>1.0714083303819475</v>
      </c>
    </row>
    <row r="51" spans="1:28" ht="11.25" customHeight="1" x14ac:dyDescent="0.2">
      <c r="A51" s="77" t="s">
        <v>81</v>
      </c>
      <c r="B51" s="79">
        <f t="shared" si="42"/>
        <v>7.8868894679279382</v>
      </c>
      <c r="C51" s="79">
        <v>5.253095000000001</v>
      </c>
      <c r="D51" s="79">
        <v>2.6337944679279368</v>
      </c>
      <c r="E51" s="47"/>
      <c r="F51" s="79">
        <f t="shared" si="43"/>
        <v>1.08</v>
      </c>
      <c r="G51" s="79">
        <v>1.08</v>
      </c>
      <c r="H51" s="79">
        <v>0</v>
      </c>
      <c r="I51" s="79"/>
      <c r="J51" s="79">
        <f t="shared" si="44"/>
        <v>0</v>
      </c>
      <c r="K51" s="79">
        <v>0</v>
      </c>
      <c r="L51" s="79">
        <v>0</v>
      </c>
      <c r="N51" s="79">
        <f t="shared" si="45"/>
        <v>3.5447105726914034</v>
      </c>
      <c r="O51" s="79">
        <v>2.2759999999999998</v>
      </c>
      <c r="P51" s="79">
        <v>1.2687105726914036</v>
      </c>
      <c r="R51" s="79">
        <f t="shared" si="46"/>
        <v>1.1236335051138753</v>
      </c>
      <c r="S51" s="79">
        <v>0.84899999999999998</v>
      </c>
      <c r="T51" s="79">
        <v>0.27463350511387535</v>
      </c>
      <c r="V51" s="79">
        <f t="shared" si="47"/>
        <v>2.0734379990115595</v>
      </c>
      <c r="W51" s="79">
        <v>1.0040950000000011</v>
      </c>
      <c r="X51" s="79">
        <v>1.0693429990115584</v>
      </c>
      <c r="Z51" s="79">
        <f t="shared" si="48"/>
        <v>6.5107391111099422E-2</v>
      </c>
      <c r="AA51" s="79">
        <v>4.3999999999999997E-2</v>
      </c>
      <c r="AB51" s="79">
        <v>2.1107391111099418E-2</v>
      </c>
    </row>
    <row r="52" spans="1:28" ht="11.25" customHeight="1" x14ac:dyDescent="0.2">
      <c r="A52" s="77" t="s">
        <v>82</v>
      </c>
      <c r="B52" s="79">
        <f t="shared" si="42"/>
        <v>1.4373535048903079</v>
      </c>
      <c r="C52" s="79">
        <v>1.1479999999999999</v>
      </c>
      <c r="D52" s="79">
        <v>0.28935350489030803</v>
      </c>
      <c r="E52" s="47"/>
      <c r="F52" s="79">
        <f t="shared" si="43"/>
        <v>0</v>
      </c>
      <c r="G52" s="79">
        <v>0</v>
      </c>
      <c r="H52" s="79">
        <v>0</v>
      </c>
      <c r="I52" s="79"/>
      <c r="J52" s="79">
        <f t="shared" si="44"/>
        <v>0</v>
      </c>
      <c r="K52" s="79">
        <v>0</v>
      </c>
      <c r="L52" s="79">
        <v>0</v>
      </c>
      <c r="N52" s="79">
        <f t="shared" si="45"/>
        <v>0.4999856510550168</v>
      </c>
      <c r="O52" s="79">
        <v>0.378</v>
      </c>
      <c r="P52" s="79">
        <v>0.1219856510550168</v>
      </c>
      <c r="R52" s="79">
        <f t="shared" si="46"/>
        <v>0.8257246598843121</v>
      </c>
      <c r="S52" s="79">
        <v>0.69299999999999995</v>
      </c>
      <c r="T52" s="79">
        <v>0.13272465988431212</v>
      </c>
      <c r="V52" s="79">
        <f t="shared" si="47"/>
        <v>5.3929688243064725E-2</v>
      </c>
      <c r="W52" s="79">
        <v>3.5999999999999997E-2</v>
      </c>
      <c r="X52" s="79">
        <v>1.7929688243064727E-2</v>
      </c>
      <c r="Z52" s="79">
        <f t="shared" si="48"/>
        <v>5.7713505707914392E-2</v>
      </c>
      <c r="AA52" s="79">
        <v>4.1000000000000002E-2</v>
      </c>
      <c r="AB52" s="79">
        <v>1.6713505707914387E-2</v>
      </c>
    </row>
    <row r="53" spans="1:28" ht="11.25" customHeight="1" x14ac:dyDescent="0.2">
      <c r="A53" s="77" t="s">
        <v>83</v>
      </c>
      <c r="B53" s="79">
        <f t="shared" si="42"/>
        <v>0.30835258470628818</v>
      </c>
      <c r="C53" s="79">
        <v>0.23300000000000001</v>
      </c>
      <c r="D53" s="79">
        <v>7.5352584706288181E-2</v>
      </c>
      <c r="E53" s="47"/>
      <c r="F53" s="79">
        <f t="shared" si="43"/>
        <v>0</v>
      </c>
      <c r="G53" s="79">
        <v>0</v>
      </c>
      <c r="H53" s="79">
        <v>0</v>
      </c>
      <c r="I53" s="79"/>
      <c r="J53" s="79">
        <f t="shared" si="44"/>
        <v>0.17331736263736264</v>
      </c>
      <c r="K53" s="79">
        <v>0.16300000000000001</v>
      </c>
      <c r="L53" s="79">
        <v>1.0317362637362638E-2</v>
      </c>
      <c r="N53" s="79">
        <f t="shared" si="45"/>
        <v>0</v>
      </c>
      <c r="O53" s="79">
        <v>0</v>
      </c>
      <c r="P53" s="79">
        <v>0</v>
      </c>
      <c r="R53" s="79">
        <f t="shared" si="46"/>
        <v>1.7616728469661443E-2</v>
      </c>
      <c r="S53" s="79">
        <v>1.4999999999999999E-2</v>
      </c>
      <c r="T53" s="79">
        <v>2.6167284696614434E-3</v>
      </c>
      <c r="V53" s="79">
        <f t="shared" si="47"/>
        <v>1.4724108177720539E-2</v>
      </c>
      <c r="W53" s="79">
        <v>0.01</v>
      </c>
      <c r="X53" s="79">
        <v>4.7241081777205391E-3</v>
      </c>
      <c r="Z53" s="79">
        <f t="shared" si="48"/>
        <v>0.10269438542154355</v>
      </c>
      <c r="AA53" s="79">
        <v>4.4999999999999998E-2</v>
      </c>
      <c r="AB53" s="79">
        <v>5.7694385421543558E-2</v>
      </c>
    </row>
    <row r="54" spans="1:28" ht="11.25" customHeight="1" x14ac:dyDescent="0.2">
      <c r="A54" s="77" t="s">
        <v>84</v>
      </c>
      <c r="B54" s="79">
        <f t="shared" si="42"/>
        <v>0.87802256932972755</v>
      </c>
      <c r="C54" s="79">
        <v>0.69454358000000005</v>
      </c>
      <c r="D54" s="79">
        <v>0.18347898932972748</v>
      </c>
      <c r="E54" s="47"/>
      <c r="F54" s="79">
        <f t="shared" si="43"/>
        <v>0.42499999999999999</v>
      </c>
      <c r="G54" s="79">
        <v>0.42499999999999999</v>
      </c>
      <c r="H54" s="79">
        <v>0</v>
      </c>
      <c r="I54" s="79"/>
      <c r="J54" s="79">
        <f t="shared" si="44"/>
        <v>0</v>
      </c>
      <c r="K54" s="79">
        <v>0</v>
      </c>
      <c r="L54" s="79">
        <v>0</v>
      </c>
      <c r="N54" s="79">
        <f t="shared" si="45"/>
        <v>0</v>
      </c>
      <c r="O54" s="79">
        <v>0</v>
      </c>
      <c r="P54" s="79">
        <v>0</v>
      </c>
      <c r="R54" s="79">
        <f t="shared" si="46"/>
        <v>0.24784355395924487</v>
      </c>
      <c r="S54" s="79">
        <v>0.16</v>
      </c>
      <c r="T54" s="79">
        <v>8.7843553959244869E-2</v>
      </c>
      <c r="V54" s="79">
        <f t="shared" si="47"/>
        <v>0.1691863477162652</v>
      </c>
      <c r="W54" s="79">
        <v>9.5543579999999989E-2</v>
      </c>
      <c r="X54" s="79">
        <v>7.3642767716265212E-2</v>
      </c>
      <c r="Z54" s="79">
        <f t="shared" si="48"/>
        <v>3.5992667654217408E-2</v>
      </c>
      <c r="AA54" s="79">
        <v>1.4E-2</v>
      </c>
      <c r="AB54" s="79">
        <v>2.199266765421741E-2</v>
      </c>
    </row>
    <row r="55" spans="1:28" ht="11.25" customHeight="1" x14ac:dyDescent="0.2">
      <c r="A55" s="77" t="s">
        <v>85</v>
      </c>
      <c r="B55" s="79">
        <f t="shared" si="42"/>
        <v>5.6540523939416669</v>
      </c>
      <c r="C55" s="79">
        <v>3.4617115800000002</v>
      </c>
      <c r="D55" s="79">
        <v>2.1923408139416667</v>
      </c>
      <c r="E55" s="47"/>
      <c r="F55" s="79">
        <f t="shared" si="43"/>
        <v>0.25</v>
      </c>
      <c r="G55" s="79">
        <v>0.25</v>
      </c>
      <c r="H55" s="79">
        <v>0</v>
      </c>
      <c r="I55" s="79"/>
      <c r="J55" s="79">
        <f t="shared" si="44"/>
        <v>3.0704393275077049</v>
      </c>
      <c r="K55" s="79">
        <v>1.89</v>
      </c>
      <c r="L55" s="79">
        <v>1.1804393275077052</v>
      </c>
      <c r="N55" s="79">
        <f t="shared" si="45"/>
        <v>0.16388772617394254</v>
      </c>
      <c r="O55" s="79">
        <v>6.9000000000000006E-2</v>
      </c>
      <c r="P55" s="79">
        <v>9.4887726173942533E-2</v>
      </c>
      <c r="R55" s="79">
        <f t="shared" si="46"/>
        <v>0.11568519211221968</v>
      </c>
      <c r="S55" s="79">
        <v>6.3E-2</v>
      </c>
      <c r="T55" s="79">
        <v>5.2685192112219684E-2</v>
      </c>
      <c r="V55" s="79">
        <f t="shared" si="47"/>
        <v>1.2167871349898864</v>
      </c>
      <c r="W55" s="79">
        <v>0.76271157999999994</v>
      </c>
      <c r="X55" s="79">
        <v>0.4540755549898865</v>
      </c>
      <c r="Z55" s="79">
        <f t="shared" si="48"/>
        <v>0.83725301315791234</v>
      </c>
      <c r="AA55" s="79">
        <v>0.42699999999999999</v>
      </c>
      <c r="AB55" s="79">
        <v>0.41025301315791229</v>
      </c>
    </row>
    <row r="56" spans="1:28" ht="11.25" customHeight="1" x14ac:dyDescent="0.2">
      <c r="A56" s="77"/>
      <c r="B56" s="79"/>
      <c r="C56" s="79"/>
      <c r="D56" s="79"/>
      <c r="E56" s="47"/>
      <c r="F56" s="79"/>
      <c r="G56" s="79"/>
      <c r="H56" s="79"/>
      <c r="I56" s="79"/>
      <c r="J56" s="79"/>
      <c r="K56" s="79"/>
      <c r="L56" s="79"/>
      <c r="N56" s="79"/>
      <c r="O56" s="79"/>
      <c r="P56" s="79"/>
      <c r="R56" s="79"/>
      <c r="S56" s="79"/>
      <c r="T56" s="79"/>
      <c r="V56" s="79"/>
      <c r="W56" s="79"/>
      <c r="X56" s="79"/>
      <c r="Z56" s="79"/>
      <c r="AA56" s="79"/>
      <c r="AB56" s="79"/>
    </row>
    <row r="57" spans="1:28" s="35" customFormat="1" ht="11.25" customHeight="1" x14ac:dyDescent="0.2">
      <c r="A57" s="67" t="s">
        <v>86</v>
      </c>
      <c r="B57" s="80">
        <f>SUM(C57:D57)</f>
        <v>30.641054568320371</v>
      </c>
      <c r="C57" s="80">
        <f>SUM(C58:C67)</f>
        <v>23.542122300000003</v>
      </c>
      <c r="D57" s="80">
        <f>SUM(D58:D67)</f>
        <v>7.0989322683203664</v>
      </c>
      <c r="E57" s="78"/>
      <c r="F57" s="80">
        <f>SUM(G57:H57)</f>
        <v>10.373999999999999</v>
      </c>
      <c r="G57" s="80">
        <f>SUM(G58:G67)</f>
        <v>10.373999999999999</v>
      </c>
      <c r="H57" s="80">
        <f>SUM(H58:H67)</f>
        <v>0</v>
      </c>
      <c r="I57" s="80"/>
      <c r="J57" s="80">
        <f>SUM(K57:L57)</f>
        <v>5.0943586042114255</v>
      </c>
      <c r="K57" s="80">
        <f>SUM(K58:K67)</f>
        <v>3.4070000000000005</v>
      </c>
      <c r="L57" s="80">
        <f>SUM(L58:L67)</f>
        <v>1.687358604211425</v>
      </c>
      <c r="N57" s="80">
        <f>SUM(O57:P57)</f>
        <v>2.9497353058160192</v>
      </c>
      <c r="O57" s="80">
        <f>SUM(O58:O67)</f>
        <v>2.6139999999999999</v>
      </c>
      <c r="P57" s="80">
        <f>SUM(P58:P67)</f>
        <v>0.3357353058160194</v>
      </c>
      <c r="R57" s="80">
        <f>SUM(S57:T57)</f>
        <v>3.7144080102611108</v>
      </c>
      <c r="S57" s="80">
        <f>SUM(S58:S67)</f>
        <v>2.2649999999999997</v>
      </c>
      <c r="T57" s="80">
        <f>SUM(T58:T67)</f>
        <v>1.4494080102611113</v>
      </c>
      <c r="V57" s="80">
        <f>SUM(W57:X57)</f>
        <v>7.9430712324030317</v>
      </c>
      <c r="W57" s="80">
        <f>SUM(W58:W67)</f>
        <v>4.5788723000000005</v>
      </c>
      <c r="X57" s="80">
        <f>SUM(X58:X67)</f>
        <v>3.3641989324030317</v>
      </c>
      <c r="Z57" s="80">
        <f>SUM(AA57:AB57)</f>
        <v>0.56548141562877885</v>
      </c>
      <c r="AA57" s="80">
        <f>SUM(AA58:AA67)</f>
        <v>0.30325000000000002</v>
      </c>
      <c r="AB57" s="80">
        <f>SUM(AB58:AB67)</f>
        <v>0.26223141562877877</v>
      </c>
    </row>
    <row r="58" spans="1:28" ht="11.25" customHeight="1" x14ac:dyDescent="0.2">
      <c r="A58" s="77" t="s">
        <v>87</v>
      </c>
      <c r="B58" s="79">
        <f t="shared" ref="B58:B67" si="49">SUM(C58:D58)</f>
        <v>3.5584418919090908</v>
      </c>
      <c r="C58" s="79">
        <v>2.7897059666666668</v>
      </c>
      <c r="D58" s="79">
        <v>0.76873592524242418</v>
      </c>
      <c r="E58" s="47"/>
      <c r="F58" s="79">
        <f t="shared" ref="F58:F67" si="50">SUM(G58:H58)</f>
        <v>0.995</v>
      </c>
      <c r="G58" s="79">
        <v>0.995</v>
      </c>
      <c r="H58" s="79">
        <v>0</v>
      </c>
      <c r="I58" s="79"/>
      <c r="J58" s="79">
        <f t="shared" ref="J58:J67" si="51">SUM(K58:L58)</f>
        <v>1.4273299274770077</v>
      </c>
      <c r="K58" s="79">
        <v>1.2586666666666668</v>
      </c>
      <c r="L58" s="79">
        <v>0.16866326081034094</v>
      </c>
      <c r="N58" s="79">
        <f t="shared" ref="N58:N67" si="52">SUM(O58:P58)</f>
        <v>0</v>
      </c>
      <c r="O58" s="79">
        <v>0</v>
      </c>
      <c r="P58" s="79">
        <v>0</v>
      </c>
      <c r="R58" s="79">
        <f t="shared" ref="R58:R67" si="53">SUM(S58:T58)</f>
        <v>0.34886076476205619</v>
      </c>
      <c r="S58" s="79">
        <v>0.20799999999999999</v>
      </c>
      <c r="T58" s="79">
        <v>0.1408607647620562</v>
      </c>
      <c r="V58" s="79">
        <f t="shared" ref="V58:V67" si="54">SUM(W58:X58)</f>
        <v>0.65268258319460959</v>
      </c>
      <c r="W58" s="79">
        <v>0.2890393</v>
      </c>
      <c r="X58" s="79">
        <v>0.36364328319460959</v>
      </c>
      <c r="Z58" s="79">
        <f t="shared" ref="Z58:Z67" si="55">SUM(AA58:AB58)</f>
        <v>0.13456861647541746</v>
      </c>
      <c r="AA58" s="79">
        <v>3.9E-2</v>
      </c>
      <c r="AB58" s="79">
        <v>9.5568616475417464E-2</v>
      </c>
    </row>
    <row r="59" spans="1:28" ht="11.25" customHeight="1" x14ac:dyDescent="0.2">
      <c r="A59" s="77" t="s">
        <v>88</v>
      </c>
      <c r="B59" s="79">
        <f t="shared" si="49"/>
        <v>1.7461965243834126E-2</v>
      </c>
      <c r="C59" s="79">
        <v>1.4E-2</v>
      </c>
      <c r="D59" s="79">
        <v>3.4619652438341256E-3</v>
      </c>
      <c r="E59" s="47"/>
      <c r="F59" s="79">
        <f t="shared" si="50"/>
        <v>0</v>
      </c>
      <c r="G59" s="79">
        <v>0</v>
      </c>
      <c r="H59" s="79">
        <v>0</v>
      </c>
      <c r="I59" s="79"/>
      <c r="J59" s="79">
        <f t="shared" si="51"/>
        <v>0</v>
      </c>
      <c r="K59" s="79">
        <v>0</v>
      </c>
      <c r="L59" s="79">
        <v>0</v>
      </c>
      <c r="N59" s="79">
        <f t="shared" si="52"/>
        <v>0</v>
      </c>
      <c r="O59" s="79">
        <v>0</v>
      </c>
      <c r="P59" s="79">
        <v>0</v>
      </c>
      <c r="R59" s="79">
        <f t="shared" si="53"/>
        <v>0</v>
      </c>
      <c r="S59" s="79">
        <v>0</v>
      </c>
      <c r="T59" s="79">
        <v>0</v>
      </c>
      <c r="V59" s="79">
        <f t="shared" si="54"/>
        <v>6.8404963172804534E-3</v>
      </c>
      <c r="W59" s="79">
        <v>6.0000000000000001E-3</v>
      </c>
      <c r="X59" s="79">
        <v>8.4049631728045325E-4</v>
      </c>
      <c r="Z59" s="79">
        <f t="shared" si="55"/>
        <v>1.0621468926553673E-2</v>
      </c>
      <c r="AA59" s="79">
        <v>8.0000000000000002E-3</v>
      </c>
      <c r="AB59" s="79">
        <v>2.621468926553672E-3</v>
      </c>
    </row>
    <row r="60" spans="1:28" ht="11.25" customHeight="1" x14ac:dyDescent="0.2">
      <c r="A60" s="77" t="s">
        <v>89</v>
      </c>
      <c r="B60" s="79">
        <f t="shared" si="49"/>
        <v>4.673</v>
      </c>
      <c r="C60" s="79">
        <v>4.673</v>
      </c>
      <c r="D60" s="79">
        <v>0</v>
      </c>
      <c r="E60" s="47"/>
      <c r="F60" s="79">
        <f t="shared" si="50"/>
        <v>0.3</v>
      </c>
      <c r="G60" s="79">
        <v>0.3</v>
      </c>
      <c r="H60" s="79">
        <v>0</v>
      </c>
      <c r="I60" s="79"/>
      <c r="J60" s="79">
        <f t="shared" si="51"/>
        <v>0.45</v>
      </c>
      <c r="K60" s="79">
        <v>0.45</v>
      </c>
      <c r="L60" s="79">
        <v>0</v>
      </c>
      <c r="N60" s="79">
        <f t="shared" si="52"/>
        <v>1.9139999999999999</v>
      </c>
      <c r="O60" s="79">
        <v>1.9139999999999999</v>
      </c>
      <c r="P60" s="79">
        <v>0</v>
      </c>
      <c r="R60" s="79">
        <f t="shared" si="53"/>
        <v>8.1000000000000003E-2</v>
      </c>
      <c r="S60" s="79">
        <v>8.1000000000000003E-2</v>
      </c>
      <c r="T60" s="79">
        <v>0</v>
      </c>
      <c r="V60" s="79">
        <f t="shared" si="54"/>
        <v>1.9279999999999999</v>
      </c>
      <c r="W60" s="79">
        <v>1.9279999999999999</v>
      </c>
      <c r="X60" s="79">
        <v>0</v>
      </c>
      <c r="Z60" s="79">
        <f t="shared" si="55"/>
        <v>0</v>
      </c>
      <c r="AA60" s="79">
        <v>0</v>
      </c>
      <c r="AB60" s="79">
        <v>0</v>
      </c>
    </row>
    <row r="61" spans="1:28" ht="11.25" customHeight="1" x14ac:dyDescent="0.2">
      <c r="A61" s="77" t="s">
        <v>90</v>
      </c>
      <c r="B61" s="79">
        <f t="shared" si="49"/>
        <v>12.039899342526761</v>
      </c>
      <c r="C61" s="79">
        <v>9.5722500000000004</v>
      </c>
      <c r="D61" s="79">
        <v>2.4676493425267605</v>
      </c>
      <c r="E61" s="47"/>
      <c r="F61" s="79">
        <f t="shared" si="50"/>
        <v>6.6289999999999996</v>
      </c>
      <c r="G61" s="79">
        <v>6.6289999999999996</v>
      </c>
      <c r="H61" s="79">
        <v>0</v>
      </c>
      <c r="I61" s="79"/>
      <c r="J61" s="79">
        <f t="shared" si="51"/>
        <v>0.72041385695548188</v>
      </c>
      <c r="K61" s="79">
        <v>0.40799999999999997</v>
      </c>
      <c r="L61" s="79">
        <v>0.31241385695548185</v>
      </c>
      <c r="N61" s="79">
        <f t="shared" si="52"/>
        <v>0</v>
      </c>
      <c r="O61" s="79">
        <v>0</v>
      </c>
      <c r="P61" s="79">
        <v>0</v>
      </c>
      <c r="R61" s="79">
        <f t="shared" si="53"/>
        <v>2.5243292697816386</v>
      </c>
      <c r="S61" s="79">
        <v>1.5269999999999999</v>
      </c>
      <c r="T61" s="79">
        <v>0.99732926978163883</v>
      </c>
      <c r="V61" s="79">
        <f t="shared" si="54"/>
        <v>1.952789127182045</v>
      </c>
      <c r="W61" s="79">
        <v>0.84699999999999998</v>
      </c>
      <c r="X61" s="79">
        <v>1.105789127182045</v>
      </c>
      <c r="Z61" s="79">
        <f t="shared" si="55"/>
        <v>0.21336708860759496</v>
      </c>
      <c r="AA61" s="79">
        <v>0.16125</v>
      </c>
      <c r="AB61" s="79">
        <v>5.2117088607594939E-2</v>
      </c>
    </row>
    <row r="62" spans="1:28" ht="11.25" customHeight="1" x14ac:dyDescent="0.2">
      <c r="A62" s="77" t="s">
        <v>91</v>
      </c>
      <c r="B62" s="79">
        <f t="shared" si="49"/>
        <v>3.0147082712719824</v>
      </c>
      <c r="C62" s="79">
        <v>1.9019999999999999</v>
      </c>
      <c r="D62" s="79">
        <v>1.1127082712719822</v>
      </c>
      <c r="E62" s="47"/>
      <c r="F62" s="79">
        <f t="shared" si="50"/>
        <v>1.2</v>
      </c>
      <c r="G62" s="79">
        <v>1.2</v>
      </c>
      <c r="H62" s="79">
        <v>0</v>
      </c>
      <c r="I62" s="79"/>
      <c r="J62" s="79">
        <f t="shared" si="51"/>
        <v>1.2760340687990968</v>
      </c>
      <c r="K62" s="79">
        <v>0.317</v>
      </c>
      <c r="L62" s="79">
        <v>0.9590340687990967</v>
      </c>
      <c r="N62" s="79">
        <f t="shared" si="52"/>
        <v>0.53867420247288567</v>
      </c>
      <c r="O62" s="79">
        <v>0.38500000000000001</v>
      </c>
      <c r="P62" s="79">
        <v>0.15367420247288566</v>
      </c>
      <c r="R62" s="79">
        <f t="shared" si="53"/>
        <v>0</v>
      </c>
      <c r="S62" s="79">
        <v>0</v>
      </c>
      <c r="T62" s="79">
        <v>0</v>
      </c>
      <c r="V62" s="79">
        <f t="shared" si="54"/>
        <v>0</v>
      </c>
      <c r="W62" s="79">
        <v>0</v>
      </c>
      <c r="X62" s="79">
        <v>0</v>
      </c>
      <c r="Z62" s="79">
        <f t="shared" si="55"/>
        <v>0</v>
      </c>
      <c r="AA62" s="79">
        <v>0</v>
      </c>
      <c r="AB62" s="79">
        <v>0</v>
      </c>
    </row>
    <row r="63" spans="1:28" ht="11.25" customHeight="1" x14ac:dyDescent="0.2">
      <c r="A63" s="77" t="s">
        <v>92</v>
      </c>
      <c r="B63" s="79">
        <f t="shared" si="49"/>
        <v>2.8376190560377585</v>
      </c>
      <c r="C63" s="79">
        <v>1.381</v>
      </c>
      <c r="D63" s="79">
        <v>1.4566190560377585</v>
      </c>
      <c r="E63" s="47"/>
      <c r="F63" s="79">
        <f t="shared" si="50"/>
        <v>0</v>
      </c>
      <c r="G63" s="79">
        <v>0</v>
      </c>
      <c r="H63" s="79">
        <v>0</v>
      </c>
      <c r="I63" s="79"/>
      <c r="J63" s="79">
        <f t="shared" si="51"/>
        <v>0.44450102941052339</v>
      </c>
      <c r="K63" s="79">
        <v>0.38</v>
      </c>
      <c r="L63" s="79">
        <v>6.4501029410523381E-2</v>
      </c>
      <c r="N63" s="79">
        <f t="shared" si="52"/>
        <v>0.17357621440726839</v>
      </c>
      <c r="O63" s="79">
        <v>0.16500000000000001</v>
      </c>
      <c r="P63" s="79">
        <v>8.5762144072683809E-3</v>
      </c>
      <c r="R63" s="79">
        <f t="shared" si="53"/>
        <v>0.15089987075595787</v>
      </c>
      <c r="S63" s="79">
        <v>9.5000000000000001E-2</v>
      </c>
      <c r="T63" s="79">
        <v>5.5899870755957877E-2</v>
      </c>
      <c r="V63" s="79">
        <f t="shared" si="54"/>
        <v>2.0090549512378089</v>
      </c>
      <c r="W63" s="79">
        <v>0.70899999999999996</v>
      </c>
      <c r="X63" s="79">
        <v>1.3000549512378088</v>
      </c>
      <c r="Z63" s="79">
        <f t="shared" si="55"/>
        <v>5.9586990226200148E-2</v>
      </c>
      <c r="AA63" s="79">
        <v>3.2000000000000001E-2</v>
      </c>
      <c r="AB63" s="79">
        <v>2.7586990226200148E-2</v>
      </c>
    </row>
    <row r="64" spans="1:28" ht="11.25" customHeight="1" x14ac:dyDescent="0.2">
      <c r="A64" s="77" t="s">
        <v>93</v>
      </c>
      <c r="B64" s="79">
        <f t="shared" si="49"/>
        <v>3.7198417452961414</v>
      </c>
      <c r="C64" s="79">
        <v>2.6831666666666671</v>
      </c>
      <c r="D64" s="79">
        <v>1.0366750786294743</v>
      </c>
      <c r="E64" s="47"/>
      <c r="F64" s="79">
        <f t="shared" si="50"/>
        <v>1.25</v>
      </c>
      <c r="G64" s="79">
        <v>1.25</v>
      </c>
      <c r="H64" s="79">
        <v>0</v>
      </c>
      <c r="I64" s="79"/>
      <c r="J64" s="79">
        <f t="shared" si="51"/>
        <v>0.3573712360700706</v>
      </c>
      <c r="K64" s="79">
        <v>0.27666666666666667</v>
      </c>
      <c r="L64" s="79">
        <v>8.0704569403403897E-2</v>
      </c>
      <c r="N64" s="79">
        <f t="shared" si="52"/>
        <v>0.32348488893586536</v>
      </c>
      <c r="O64" s="79">
        <v>0.15</v>
      </c>
      <c r="P64" s="79">
        <v>0.17348488893586539</v>
      </c>
      <c r="R64" s="79">
        <f t="shared" si="53"/>
        <v>0.60931810496145844</v>
      </c>
      <c r="S64" s="79">
        <v>0.35399999999999998</v>
      </c>
      <c r="T64" s="79">
        <v>0.2553181049614584</v>
      </c>
      <c r="V64" s="79">
        <f t="shared" si="54"/>
        <v>1.0323302639357339</v>
      </c>
      <c r="W64" s="79">
        <v>0.58950000000000002</v>
      </c>
      <c r="X64" s="79">
        <v>0.44283026393573388</v>
      </c>
      <c r="Z64" s="79">
        <f t="shared" si="55"/>
        <v>0.14733725139301257</v>
      </c>
      <c r="AA64" s="79">
        <v>6.3E-2</v>
      </c>
      <c r="AB64" s="79">
        <v>8.4337251393012583E-2</v>
      </c>
    </row>
    <row r="65" spans="1:28" ht="11.25" customHeight="1" x14ac:dyDescent="0.2">
      <c r="A65" s="77" t="s">
        <v>94</v>
      </c>
      <c r="B65" s="79">
        <f t="shared" si="49"/>
        <v>0.26249957662997458</v>
      </c>
      <c r="C65" s="79">
        <v>0.19400000000000001</v>
      </c>
      <c r="D65" s="79">
        <v>6.8499576629974607E-2</v>
      </c>
      <c r="E65" s="47"/>
      <c r="F65" s="79">
        <f t="shared" si="50"/>
        <v>0</v>
      </c>
      <c r="G65" s="79">
        <v>0</v>
      </c>
      <c r="H65" s="79">
        <v>0</v>
      </c>
      <c r="I65" s="79"/>
      <c r="J65" s="79">
        <f t="shared" si="51"/>
        <v>0</v>
      </c>
      <c r="K65" s="79">
        <v>0</v>
      </c>
      <c r="L65" s="79">
        <v>0</v>
      </c>
      <c r="N65" s="79">
        <f t="shared" si="52"/>
        <v>0</v>
      </c>
      <c r="O65" s="79">
        <v>0</v>
      </c>
      <c r="P65" s="79">
        <v>0</v>
      </c>
      <c r="R65" s="79">
        <f t="shared" si="53"/>
        <v>0</v>
      </c>
      <c r="S65" s="79">
        <v>0</v>
      </c>
      <c r="T65" s="79">
        <v>0</v>
      </c>
      <c r="V65" s="79">
        <f t="shared" si="54"/>
        <v>0.26249957662997458</v>
      </c>
      <c r="W65" s="79">
        <v>0.19400000000000001</v>
      </c>
      <c r="X65" s="79">
        <v>6.8499576629974607E-2</v>
      </c>
      <c r="Z65" s="79">
        <f t="shared" si="55"/>
        <v>0</v>
      </c>
      <c r="AA65" s="79">
        <v>0</v>
      </c>
      <c r="AB65" s="79">
        <v>0</v>
      </c>
    </row>
    <row r="66" spans="1:28" ht="11.25" customHeight="1" x14ac:dyDescent="0.2">
      <c r="A66" s="65" t="s">
        <v>95</v>
      </c>
      <c r="B66" s="79">
        <f t="shared" si="49"/>
        <v>0.51758271940482459</v>
      </c>
      <c r="C66" s="79">
        <v>0.33299966666666669</v>
      </c>
      <c r="D66" s="79">
        <v>0.18458305273815784</v>
      </c>
      <c r="E66" s="47"/>
      <c r="F66" s="79">
        <f t="shared" si="50"/>
        <v>0</v>
      </c>
      <c r="G66" s="79">
        <v>0</v>
      </c>
      <c r="H66" s="79">
        <v>0</v>
      </c>
      <c r="I66" s="79"/>
      <c r="J66" s="79">
        <f t="shared" si="51"/>
        <v>0.41870848549924516</v>
      </c>
      <c r="K66" s="79">
        <v>0.31666666666666671</v>
      </c>
      <c r="L66" s="79">
        <v>0.10204181883257844</v>
      </c>
      <c r="N66" s="79">
        <f t="shared" si="52"/>
        <v>0</v>
      </c>
      <c r="O66" s="79">
        <v>0</v>
      </c>
      <c r="P66" s="79">
        <v>0</v>
      </c>
      <c r="R66" s="79">
        <f t="shared" si="53"/>
        <v>0</v>
      </c>
      <c r="S66" s="79">
        <v>0</v>
      </c>
      <c r="T66" s="79">
        <v>0</v>
      </c>
      <c r="V66" s="79">
        <f t="shared" si="54"/>
        <v>9.8874233905579395E-2</v>
      </c>
      <c r="W66" s="79">
        <v>1.6332999999999997E-2</v>
      </c>
      <c r="X66" s="79">
        <v>8.2541233905579395E-2</v>
      </c>
      <c r="Z66" s="79">
        <f t="shared" si="55"/>
        <v>0</v>
      </c>
      <c r="AA66" s="79">
        <v>0</v>
      </c>
      <c r="AB66" s="79">
        <v>0</v>
      </c>
    </row>
    <row r="67" spans="1:28" ht="11.25" customHeight="1" x14ac:dyDescent="0.2">
      <c r="A67" s="65" t="s">
        <v>96</v>
      </c>
      <c r="B67" s="79">
        <f t="shared" si="49"/>
        <v>0</v>
      </c>
      <c r="C67" s="79">
        <v>0</v>
      </c>
      <c r="D67" s="79">
        <v>0</v>
      </c>
      <c r="E67" s="47"/>
      <c r="F67" s="79">
        <f t="shared" si="50"/>
        <v>0</v>
      </c>
      <c r="G67" s="79">
        <v>0</v>
      </c>
      <c r="H67" s="79">
        <v>0</v>
      </c>
      <c r="I67" s="79"/>
      <c r="J67" s="79">
        <f t="shared" si="51"/>
        <v>0</v>
      </c>
      <c r="K67" s="79">
        <v>0</v>
      </c>
      <c r="L67" s="79">
        <v>0</v>
      </c>
      <c r="N67" s="79">
        <f t="shared" si="52"/>
        <v>0</v>
      </c>
      <c r="O67" s="79">
        <v>0</v>
      </c>
      <c r="P67" s="79">
        <v>0</v>
      </c>
      <c r="R67" s="79">
        <f t="shared" si="53"/>
        <v>0</v>
      </c>
      <c r="S67" s="79">
        <v>0</v>
      </c>
      <c r="T67" s="79">
        <v>0</v>
      </c>
      <c r="V67" s="79">
        <f t="shared" si="54"/>
        <v>0</v>
      </c>
      <c r="W67" s="79">
        <v>0</v>
      </c>
      <c r="X67" s="79">
        <v>0</v>
      </c>
      <c r="Z67" s="79">
        <f t="shared" si="55"/>
        <v>0</v>
      </c>
      <c r="AA67" s="79">
        <v>0</v>
      </c>
      <c r="AB67" s="79">
        <v>0</v>
      </c>
    </row>
    <row r="68" spans="1:28" ht="11.25" customHeight="1" x14ac:dyDescent="0.2">
      <c r="A68" s="65"/>
      <c r="B68" s="79"/>
      <c r="C68" s="79"/>
      <c r="D68" s="79"/>
      <c r="E68" s="47"/>
      <c r="F68" s="79"/>
      <c r="G68" s="79"/>
      <c r="H68" s="79"/>
      <c r="I68" s="79"/>
      <c r="J68" s="79"/>
      <c r="K68" s="79"/>
      <c r="L68" s="79"/>
      <c r="N68" s="79"/>
      <c r="O68" s="79"/>
      <c r="P68" s="79"/>
      <c r="R68" s="79"/>
      <c r="S68" s="79"/>
      <c r="T68" s="79"/>
      <c r="V68" s="79"/>
      <c r="W68" s="79"/>
      <c r="X68" s="79"/>
      <c r="Z68" s="79"/>
      <c r="AA68" s="79"/>
      <c r="AB68" s="79"/>
    </row>
    <row r="69" spans="1:28" s="35" customFormat="1" ht="11.25" customHeight="1" x14ac:dyDescent="0.2">
      <c r="A69" s="67" t="s">
        <v>98</v>
      </c>
      <c r="B69" s="80">
        <f>SUM(C69:D69)</f>
        <v>12.203469380819207</v>
      </c>
      <c r="C69" s="80">
        <f>SUM(C70:C74)</f>
        <v>11.031333333333334</v>
      </c>
      <c r="D69" s="80">
        <f>SUM(D70:D74)</f>
        <v>1.172136047485874</v>
      </c>
      <c r="E69" s="78"/>
      <c r="F69" s="80">
        <f>SUM(G69:H69)</f>
        <v>8.8090000000000011</v>
      </c>
      <c r="G69" s="80">
        <f>SUM(G70:G74)</f>
        <v>8.8090000000000011</v>
      </c>
      <c r="H69" s="80">
        <f>SUM(H70:H74)</f>
        <v>0</v>
      </c>
      <c r="I69" s="80"/>
      <c r="J69" s="80">
        <f>SUM(K69:L69)</f>
        <v>1.4240198128846402</v>
      </c>
      <c r="K69" s="80">
        <f>SUM(K70:K74)</f>
        <v>1.0873333333333333</v>
      </c>
      <c r="L69" s="80">
        <f>SUM(L70:L74)</f>
        <v>0.33668647955130698</v>
      </c>
      <c r="N69" s="80">
        <f>SUM(O69:P69)</f>
        <v>0.13431109208335917</v>
      </c>
      <c r="O69" s="80">
        <f>SUM(O70:O74)</f>
        <v>7.4999999999999997E-2</v>
      </c>
      <c r="P69" s="80">
        <f>SUM(P70:P74)</f>
        <v>5.9311092083359163E-2</v>
      </c>
      <c r="R69" s="80">
        <f>SUM(S69:T69)</f>
        <v>1.3471806309998473</v>
      </c>
      <c r="S69" s="80">
        <f>SUM(S70:S74)</f>
        <v>0.79800000000000004</v>
      </c>
      <c r="T69" s="80">
        <f>SUM(T70:T74)</f>
        <v>0.54918063099984715</v>
      </c>
      <c r="V69" s="80">
        <f>SUM(W69:X69)</f>
        <v>0.34617819714851605</v>
      </c>
      <c r="W69" s="80">
        <f>SUM(W70:W74)</f>
        <v>0.19500000000000001</v>
      </c>
      <c r="X69" s="80">
        <f>SUM(X70:X74)</f>
        <v>0.15117819714851605</v>
      </c>
      <c r="Z69" s="80">
        <f>SUM(AA69:AB69)</f>
        <v>0.14277964770284476</v>
      </c>
      <c r="AA69" s="80">
        <f>SUM(AA70:AA74)</f>
        <v>6.7000000000000004E-2</v>
      </c>
      <c r="AB69" s="80">
        <f>SUM(AB70:AB74)</f>
        <v>7.577964770284476E-2</v>
      </c>
    </row>
    <row r="70" spans="1:28" ht="11.25" customHeight="1" x14ac:dyDescent="0.2">
      <c r="A70" s="77" t="s">
        <v>99</v>
      </c>
      <c r="B70" s="79">
        <f t="shared" ref="B70:B74" si="56">SUM(C70:D70)</f>
        <v>5.2454767539219764</v>
      </c>
      <c r="C70" s="79">
        <v>5.24</v>
      </c>
      <c r="D70" s="79">
        <v>5.4767539219766062E-3</v>
      </c>
      <c r="E70" s="47"/>
      <c r="F70" s="79">
        <f t="shared" ref="F70:F74" si="57">SUM(G70:H70)</f>
        <v>5.2069999999999999</v>
      </c>
      <c r="G70" s="79">
        <v>5.2069999999999999</v>
      </c>
      <c r="H70" s="79">
        <v>0</v>
      </c>
      <c r="I70" s="79"/>
      <c r="J70" s="79">
        <f t="shared" ref="J70:J74" si="58">SUM(K70:L70)</f>
        <v>0</v>
      </c>
      <c r="K70" s="79">
        <v>0</v>
      </c>
      <c r="L70" s="79">
        <v>0</v>
      </c>
      <c r="N70" s="79">
        <f t="shared" ref="N70:N74" si="59">SUM(O70:P70)</f>
        <v>0</v>
      </c>
      <c r="O70" s="79">
        <v>0</v>
      </c>
      <c r="P70" s="79">
        <v>0</v>
      </c>
      <c r="R70" s="79">
        <f t="shared" ref="R70:R74" si="60">SUM(S70:T70)</f>
        <v>3.8476753921976609E-2</v>
      </c>
      <c r="S70" s="79">
        <v>3.3000000000000002E-2</v>
      </c>
      <c r="T70" s="79">
        <v>5.4767539219766062E-3</v>
      </c>
      <c r="V70" s="79">
        <f t="shared" ref="V70:V74" si="61">SUM(W70:X70)</f>
        <v>0</v>
      </c>
      <c r="W70" s="79">
        <v>0</v>
      </c>
      <c r="X70" s="79">
        <v>0</v>
      </c>
      <c r="Z70" s="79">
        <f t="shared" ref="Z70:Z74" si="62">SUM(AA70:AB70)</f>
        <v>0</v>
      </c>
      <c r="AA70" s="79">
        <v>0</v>
      </c>
      <c r="AB70" s="79">
        <v>0</v>
      </c>
    </row>
    <row r="71" spans="1:28" ht="11.25" customHeight="1" x14ac:dyDescent="0.2">
      <c r="A71" s="77" t="s">
        <v>100</v>
      </c>
      <c r="B71" s="79">
        <f t="shared" si="56"/>
        <v>3.0000000000000001E-3</v>
      </c>
      <c r="C71" s="79">
        <v>3.0000000000000001E-3</v>
      </c>
      <c r="D71" s="79">
        <v>0</v>
      </c>
      <c r="E71" s="47"/>
      <c r="F71" s="79">
        <f t="shared" si="57"/>
        <v>3.0000000000000001E-3</v>
      </c>
      <c r="G71" s="79">
        <v>3.0000000000000001E-3</v>
      </c>
      <c r="H71" s="79">
        <v>0</v>
      </c>
      <c r="I71" s="79"/>
      <c r="J71" s="79">
        <f t="shared" si="58"/>
        <v>0</v>
      </c>
      <c r="K71" s="79">
        <v>0</v>
      </c>
      <c r="L71" s="79">
        <v>0</v>
      </c>
      <c r="N71" s="79">
        <f t="shared" si="59"/>
        <v>0</v>
      </c>
      <c r="O71" s="79">
        <v>0</v>
      </c>
      <c r="P71" s="79">
        <v>0</v>
      </c>
      <c r="R71" s="79">
        <f t="shared" si="60"/>
        <v>0</v>
      </c>
      <c r="S71" s="79">
        <v>0</v>
      </c>
      <c r="T71" s="79">
        <v>0</v>
      </c>
      <c r="V71" s="79">
        <f t="shared" si="61"/>
        <v>0</v>
      </c>
      <c r="W71" s="79">
        <v>0</v>
      </c>
      <c r="X71" s="79">
        <v>0</v>
      </c>
      <c r="Z71" s="79">
        <f t="shared" si="62"/>
        <v>0</v>
      </c>
      <c r="AA71" s="79">
        <v>0</v>
      </c>
      <c r="AB71" s="79">
        <v>0</v>
      </c>
    </row>
    <row r="72" spans="1:28" ht="11.25" customHeight="1" x14ac:dyDescent="0.2">
      <c r="A72" s="77" t="s">
        <v>101</v>
      </c>
      <c r="B72" s="79">
        <f t="shared" si="56"/>
        <v>5.5063150230223563</v>
      </c>
      <c r="C72" s="79">
        <v>4.5363333333333342</v>
      </c>
      <c r="D72" s="79">
        <v>0.96998168968902243</v>
      </c>
      <c r="E72" s="47"/>
      <c r="F72" s="79">
        <f t="shared" si="57"/>
        <v>2.738</v>
      </c>
      <c r="G72" s="79">
        <v>2.738</v>
      </c>
      <c r="H72" s="79">
        <v>0</v>
      </c>
      <c r="I72" s="79"/>
      <c r="J72" s="79">
        <f t="shared" si="58"/>
        <v>1.2337249777520463</v>
      </c>
      <c r="K72" s="79">
        <v>0.93733333333333335</v>
      </c>
      <c r="L72" s="79">
        <v>0.29639164441871296</v>
      </c>
      <c r="N72" s="79">
        <f t="shared" si="59"/>
        <v>2.9196417017772786E-2</v>
      </c>
      <c r="O72" s="79">
        <v>1.4999999999999999E-2</v>
      </c>
      <c r="P72" s="79">
        <v>1.4196417017772788E-2</v>
      </c>
      <c r="R72" s="79">
        <f t="shared" si="60"/>
        <v>1.1296288708530446</v>
      </c>
      <c r="S72" s="79">
        <v>0.64700000000000002</v>
      </c>
      <c r="T72" s="79">
        <v>0.48262887085304451</v>
      </c>
      <c r="V72" s="79">
        <f t="shared" si="61"/>
        <v>0.2329851096966474</v>
      </c>
      <c r="W72" s="79">
        <v>0.13200000000000001</v>
      </c>
      <c r="X72" s="79">
        <v>0.1009851096966474</v>
      </c>
      <c r="Z72" s="79">
        <f t="shared" si="62"/>
        <v>0.14277964770284476</v>
      </c>
      <c r="AA72" s="79">
        <v>6.7000000000000004E-2</v>
      </c>
      <c r="AB72" s="79">
        <v>7.577964770284476E-2</v>
      </c>
    </row>
    <row r="73" spans="1:28" ht="11.25" customHeight="1" x14ac:dyDescent="0.2">
      <c r="A73" s="77" t="s">
        <v>102</v>
      </c>
      <c r="B73" s="79">
        <f t="shared" si="56"/>
        <v>0.3</v>
      </c>
      <c r="C73" s="79">
        <v>0.3</v>
      </c>
      <c r="D73" s="79">
        <v>0</v>
      </c>
      <c r="E73" s="47"/>
      <c r="F73" s="79">
        <f t="shared" si="57"/>
        <v>0.3</v>
      </c>
      <c r="G73" s="79">
        <v>0.3</v>
      </c>
      <c r="H73" s="79">
        <v>0</v>
      </c>
      <c r="I73" s="79"/>
      <c r="J73" s="79">
        <f t="shared" si="58"/>
        <v>0</v>
      </c>
      <c r="K73" s="79">
        <v>0</v>
      </c>
      <c r="L73" s="79">
        <v>0</v>
      </c>
      <c r="N73" s="79">
        <f t="shared" si="59"/>
        <v>0</v>
      </c>
      <c r="O73" s="79">
        <v>0</v>
      </c>
      <c r="P73" s="79">
        <v>0</v>
      </c>
      <c r="R73" s="79">
        <f t="shared" si="60"/>
        <v>0</v>
      </c>
      <c r="S73" s="79">
        <v>0</v>
      </c>
      <c r="T73" s="79">
        <v>0</v>
      </c>
      <c r="V73" s="79">
        <f t="shared" si="61"/>
        <v>0</v>
      </c>
      <c r="W73" s="79">
        <v>0</v>
      </c>
      <c r="X73" s="79">
        <v>0</v>
      </c>
      <c r="Z73" s="79">
        <f t="shared" si="62"/>
        <v>0</v>
      </c>
      <c r="AA73" s="79">
        <v>0</v>
      </c>
      <c r="AB73" s="79">
        <v>0</v>
      </c>
    </row>
    <row r="74" spans="1:28" ht="11.25" customHeight="1" x14ac:dyDescent="0.2">
      <c r="A74" s="77" t="s">
        <v>103</v>
      </c>
      <c r="B74" s="79">
        <f t="shared" si="56"/>
        <v>1.1486776038748749</v>
      </c>
      <c r="C74" s="79">
        <v>0.95199999999999996</v>
      </c>
      <c r="D74" s="79">
        <v>0.19667760387487504</v>
      </c>
      <c r="E74" s="47"/>
      <c r="F74" s="79">
        <f t="shared" si="57"/>
        <v>0.56100000000000005</v>
      </c>
      <c r="G74" s="79">
        <v>0.56100000000000005</v>
      </c>
      <c r="H74" s="79">
        <v>0</v>
      </c>
      <c r="I74" s="79"/>
      <c r="J74" s="79">
        <f t="shared" si="58"/>
        <v>0.19029483513259401</v>
      </c>
      <c r="K74" s="79">
        <v>0.15</v>
      </c>
      <c r="L74" s="79">
        <v>4.0294835132594013E-2</v>
      </c>
      <c r="N74" s="79">
        <f t="shared" si="59"/>
        <v>0.10511467506558637</v>
      </c>
      <c r="O74" s="79">
        <v>0.06</v>
      </c>
      <c r="P74" s="79">
        <v>4.5114675065586377E-2</v>
      </c>
      <c r="R74" s="79">
        <f t="shared" si="60"/>
        <v>0.179075006224826</v>
      </c>
      <c r="S74" s="79">
        <v>0.11799999999999999</v>
      </c>
      <c r="T74" s="79">
        <v>6.1075006224826006E-2</v>
      </c>
      <c r="V74" s="79">
        <f t="shared" si="61"/>
        <v>0.11319308745186865</v>
      </c>
      <c r="W74" s="79">
        <v>6.3E-2</v>
      </c>
      <c r="X74" s="79">
        <v>5.0193087451868644E-2</v>
      </c>
      <c r="Z74" s="79">
        <f t="shared" si="62"/>
        <v>0</v>
      </c>
      <c r="AA74" s="79">
        <v>0</v>
      </c>
      <c r="AB74" s="79">
        <v>0</v>
      </c>
    </row>
    <row r="75" spans="1:28" ht="11.25" customHeight="1" x14ac:dyDescent="0.2">
      <c r="A75" s="77"/>
      <c r="B75" s="79"/>
      <c r="C75" s="79"/>
      <c r="D75" s="79"/>
      <c r="E75" s="47"/>
      <c r="F75" s="79"/>
      <c r="G75" s="79"/>
      <c r="H75" s="79"/>
      <c r="I75" s="79"/>
      <c r="J75" s="79"/>
      <c r="K75" s="79"/>
      <c r="L75" s="79"/>
      <c r="N75" s="79"/>
      <c r="O75" s="79"/>
      <c r="P75" s="79"/>
      <c r="R75" s="79"/>
      <c r="S75" s="79"/>
      <c r="T75" s="79"/>
      <c r="V75" s="79"/>
      <c r="W75" s="79"/>
      <c r="X75" s="79"/>
      <c r="Z75" s="79"/>
      <c r="AA75" s="79"/>
      <c r="AB75" s="79"/>
    </row>
    <row r="76" spans="1:28" s="35" customFormat="1" ht="11.25" customHeight="1" x14ac:dyDescent="0.2">
      <c r="A76" s="67" t="s">
        <v>104</v>
      </c>
      <c r="B76" s="80">
        <f>SUM(C76:D76)</f>
        <v>9.3219657399622093</v>
      </c>
      <c r="C76" s="80">
        <f>SUM(C77:C79)</f>
        <v>5.8614999999999995</v>
      </c>
      <c r="D76" s="80">
        <f>SUM(D77:D79)</f>
        <v>3.4604657399622099</v>
      </c>
      <c r="E76" s="78"/>
      <c r="F76" s="80">
        <f>SUM(G76:H76)</f>
        <v>1.7030000000000001</v>
      </c>
      <c r="G76" s="80">
        <f>SUM(G77:G79)</f>
        <v>1.7030000000000001</v>
      </c>
      <c r="H76" s="80">
        <f>SUM(H77:H79)</f>
        <v>0</v>
      </c>
      <c r="I76" s="80"/>
      <c r="J76" s="80">
        <f>SUM(K76:L76)</f>
        <v>0.45886136950295664</v>
      </c>
      <c r="K76" s="80">
        <f>SUM(K77:K79)</f>
        <v>0.34499999999999997</v>
      </c>
      <c r="L76" s="80">
        <f>SUM(L77:L79)</f>
        <v>0.11386136950295668</v>
      </c>
      <c r="N76" s="80">
        <f>SUM(O76:P76)</f>
        <v>2.0762165806592141</v>
      </c>
      <c r="O76" s="80">
        <f>SUM(O77:O79)</f>
        <v>1.0089999999999999</v>
      </c>
      <c r="P76" s="80">
        <f>SUM(P77:P79)</f>
        <v>1.0672165806592142</v>
      </c>
      <c r="R76" s="80">
        <f>SUM(S76:T76)</f>
        <v>2.8908336357594475</v>
      </c>
      <c r="S76" s="80">
        <f>SUM(S77:S79)</f>
        <v>1.571</v>
      </c>
      <c r="T76" s="80">
        <f>SUM(T77:T79)</f>
        <v>1.3198336357594476</v>
      </c>
      <c r="V76" s="80">
        <f>SUM(W76:X76)</f>
        <v>2.0594261202427129</v>
      </c>
      <c r="W76" s="80">
        <f>SUM(W77:W79)</f>
        <v>1.1605000000000001</v>
      </c>
      <c r="X76" s="80">
        <f>SUM(X77:X79)</f>
        <v>0.89892612024271279</v>
      </c>
      <c r="Z76" s="80">
        <f>SUM(AA76:AB76)</f>
        <v>0.13362803379787883</v>
      </c>
      <c r="AA76" s="80">
        <f>SUM(AA77:AA79)</f>
        <v>7.2999999999999995E-2</v>
      </c>
      <c r="AB76" s="80">
        <f>SUM(AB77:AB79)</f>
        <v>6.0628033797878837E-2</v>
      </c>
    </row>
    <row r="77" spans="1:28" ht="11.25" customHeight="1" x14ac:dyDescent="0.2">
      <c r="A77" s="77" t="s">
        <v>105</v>
      </c>
      <c r="B77" s="79">
        <f t="shared" ref="B77:B79" si="63">SUM(C77:D77)</f>
        <v>1.2971523170855705</v>
      </c>
      <c r="C77" s="79">
        <v>1.238</v>
      </c>
      <c r="D77" s="79">
        <v>5.9152317085570477E-2</v>
      </c>
      <c r="E77" s="47"/>
      <c r="F77" s="79">
        <f t="shared" ref="F77:F79" si="64">SUM(G77:H77)</f>
        <v>1.1000000000000001</v>
      </c>
      <c r="G77" s="79">
        <v>1.1000000000000001</v>
      </c>
      <c r="H77" s="79">
        <v>0</v>
      </c>
      <c r="I77" s="79"/>
      <c r="J77" s="79">
        <f t="shared" ref="J77:J79" si="65">SUM(K77:L77)</f>
        <v>0.12571623608619795</v>
      </c>
      <c r="K77" s="79">
        <v>0.1</v>
      </c>
      <c r="L77" s="79">
        <v>2.5716236086197945E-2</v>
      </c>
      <c r="N77" s="79">
        <f t="shared" ref="N77:N79" si="66">SUM(O77:P77)</f>
        <v>0</v>
      </c>
      <c r="O77" s="79">
        <v>0</v>
      </c>
      <c r="P77" s="79">
        <v>0</v>
      </c>
      <c r="R77" s="79">
        <f t="shared" ref="R77:R79" si="67">SUM(S77:T77)</f>
        <v>0</v>
      </c>
      <c r="S77" s="79">
        <v>0</v>
      </c>
      <c r="T77" s="79">
        <v>0</v>
      </c>
      <c r="V77" s="79">
        <f t="shared" ref="V77:V79" si="68">SUM(W77:X77)</f>
        <v>7.1436080999372542E-2</v>
      </c>
      <c r="W77" s="79">
        <v>3.7999999999999999E-2</v>
      </c>
      <c r="X77" s="79">
        <v>3.3436080999372536E-2</v>
      </c>
      <c r="Z77" s="79">
        <f t="shared" ref="Z77:Z79" si="69">SUM(AA77:AB77)</f>
        <v>0</v>
      </c>
      <c r="AA77" s="79">
        <v>0</v>
      </c>
      <c r="AB77" s="79">
        <v>0</v>
      </c>
    </row>
    <row r="78" spans="1:28" ht="11.25" customHeight="1" x14ac:dyDescent="0.2">
      <c r="A78" s="77" t="s">
        <v>106</v>
      </c>
      <c r="B78" s="79">
        <f t="shared" si="63"/>
        <v>2.4322756964748189</v>
      </c>
      <c r="C78" s="79">
        <v>1.29</v>
      </c>
      <c r="D78" s="79">
        <v>1.1422756964748189</v>
      </c>
      <c r="E78" s="47"/>
      <c r="F78" s="79">
        <f t="shared" si="64"/>
        <v>0</v>
      </c>
      <c r="G78" s="79">
        <v>0</v>
      </c>
      <c r="H78" s="79">
        <v>0</v>
      </c>
      <c r="I78" s="79"/>
      <c r="J78" s="79">
        <f t="shared" si="65"/>
        <v>0</v>
      </c>
      <c r="K78" s="79">
        <v>0</v>
      </c>
      <c r="L78" s="79">
        <v>0</v>
      </c>
      <c r="N78" s="79">
        <f t="shared" si="66"/>
        <v>0</v>
      </c>
      <c r="O78" s="79">
        <v>0</v>
      </c>
      <c r="P78" s="79">
        <v>0</v>
      </c>
      <c r="R78" s="79">
        <f t="shared" si="67"/>
        <v>2.4139945697299807</v>
      </c>
      <c r="S78" s="79">
        <v>1.28</v>
      </c>
      <c r="T78" s="79">
        <v>1.1339945697299807</v>
      </c>
      <c r="V78" s="79">
        <f t="shared" si="68"/>
        <v>1.8281126744838328E-2</v>
      </c>
      <c r="W78" s="79">
        <v>0.01</v>
      </c>
      <c r="X78" s="79">
        <v>8.2811267448383279E-3</v>
      </c>
      <c r="Z78" s="79">
        <f t="shared" si="69"/>
        <v>0</v>
      </c>
      <c r="AA78" s="79">
        <v>0</v>
      </c>
      <c r="AB78" s="79">
        <v>0</v>
      </c>
    </row>
    <row r="79" spans="1:28" ht="11.25" customHeight="1" x14ac:dyDescent="0.2">
      <c r="A79" s="77" t="s">
        <v>107</v>
      </c>
      <c r="B79" s="79">
        <f t="shared" si="63"/>
        <v>5.5925377264018206</v>
      </c>
      <c r="C79" s="79">
        <v>3.3334999999999999</v>
      </c>
      <c r="D79" s="79">
        <v>2.2590377264018202</v>
      </c>
      <c r="E79" s="47"/>
      <c r="F79" s="79">
        <f t="shared" si="64"/>
        <v>0.60299999999999998</v>
      </c>
      <c r="G79" s="79">
        <v>0.60299999999999998</v>
      </c>
      <c r="H79" s="79">
        <v>0</v>
      </c>
      <c r="I79" s="79"/>
      <c r="J79" s="79">
        <f t="shared" si="65"/>
        <v>0.33314513341675872</v>
      </c>
      <c r="K79" s="79">
        <v>0.245</v>
      </c>
      <c r="L79" s="79">
        <v>8.8145133416758739E-2</v>
      </c>
      <c r="N79" s="79">
        <f t="shared" si="66"/>
        <v>2.0762165806592141</v>
      </c>
      <c r="O79" s="79">
        <v>1.0089999999999999</v>
      </c>
      <c r="P79" s="79">
        <v>1.0672165806592142</v>
      </c>
      <c r="R79" s="79">
        <f t="shared" si="67"/>
        <v>0.4768390660294668</v>
      </c>
      <c r="S79" s="79">
        <v>0.29099999999999998</v>
      </c>
      <c r="T79" s="79">
        <v>0.18583906602946682</v>
      </c>
      <c r="V79" s="79">
        <f t="shared" si="68"/>
        <v>1.9697089124985019</v>
      </c>
      <c r="W79" s="79">
        <v>1.1125</v>
      </c>
      <c r="X79" s="79">
        <v>0.85720891249850195</v>
      </c>
      <c r="Z79" s="79">
        <f t="shared" si="69"/>
        <v>0.13362803379787883</v>
      </c>
      <c r="AA79" s="79">
        <v>7.2999999999999995E-2</v>
      </c>
      <c r="AB79" s="79">
        <v>6.0628033797878837E-2</v>
      </c>
    </row>
    <row r="80" spans="1:28" x14ac:dyDescent="0.2">
      <c r="A80" s="48"/>
      <c r="B80" s="46"/>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row>
    <row r="81" spans="1:5" x14ac:dyDescent="0.2">
      <c r="A81" s="49" t="s">
        <v>34</v>
      </c>
      <c r="B81" s="49"/>
      <c r="C81" s="39"/>
      <c r="D81" s="39"/>
      <c r="E81" s="39"/>
    </row>
    <row r="82" spans="1:5" x14ac:dyDescent="0.2">
      <c r="A82" s="50"/>
      <c r="C82" s="39"/>
      <c r="D82" s="39"/>
      <c r="E82" s="39"/>
    </row>
    <row r="83" spans="1:5" x14ac:dyDescent="0.2">
      <c r="A83" s="51"/>
      <c r="B83" s="36"/>
    </row>
    <row r="84" spans="1:5" x14ac:dyDescent="0.2">
      <c r="A84" s="36"/>
      <c r="B84" s="36"/>
    </row>
    <row r="85" spans="1:5" x14ac:dyDescent="0.2">
      <c r="A85" s="36"/>
      <c r="B85" s="36"/>
    </row>
    <row r="86" spans="1:5" x14ac:dyDescent="0.2">
      <c r="A86" s="36"/>
      <c r="B86" s="36"/>
    </row>
    <row r="87" spans="1:5" x14ac:dyDescent="0.2">
      <c r="C87" s="39"/>
      <c r="D87" s="39"/>
      <c r="E87" s="39"/>
    </row>
    <row r="88" spans="1:5" x14ac:dyDescent="0.2">
      <c r="C88" s="39"/>
      <c r="D88" s="39"/>
      <c r="E88" s="39"/>
    </row>
    <row r="89" spans="1:5" x14ac:dyDescent="0.2">
      <c r="C89" s="39"/>
      <c r="D89" s="39"/>
      <c r="E89" s="39"/>
    </row>
    <row r="90" spans="1:5" x14ac:dyDescent="0.2">
      <c r="C90" s="39"/>
      <c r="D90" s="39"/>
      <c r="E90" s="39"/>
    </row>
    <row r="91" spans="1:5" x14ac:dyDescent="0.2">
      <c r="C91" s="39"/>
      <c r="D91" s="39"/>
      <c r="E91" s="39"/>
    </row>
    <row r="92" spans="1:5" x14ac:dyDescent="0.2">
      <c r="C92" s="39"/>
      <c r="D92" s="39"/>
      <c r="E92" s="39"/>
    </row>
  </sheetData>
  <mergeCells count="6">
    <mergeCell ref="Z3:AB3"/>
    <mergeCell ref="F3:H3"/>
    <mergeCell ref="J3:L3"/>
    <mergeCell ref="N3:P3"/>
    <mergeCell ref="R3:T3"/>
    <mergeCell ref="V3:X3"/>
  </mergeCells>
  <conditionalFormatting sqref="B6">
    <cfRule type="cellIs" dxfId="4" priority="2" stopIfTrue="1" operator="equal">
      <formula>"   "</formula>
    </cfRule>
    <cfRule type="cellIs" dxfId="3" priority="3" stopIfTrue="1" operator="equal">
      <formula>"    "</formula>
    </cfRule>
  </conditionalFormatting>
  <conditionalFormatting sqref="B8:AB79">
    <cfRule type="cellIs" dxfId="2" priority="1" operator="lessThan">
      <formula>0</formula>
    </cfRule>
  </conditionalFormatting>
  <pageMargins left="0.70866141732283472" right="0.70866141732283472" top="0.74803149606299213" bottom="0.74803149606299213" header="0.31496062992125984" footer="0.31496062992125984"/>
  <pageSetup paperSize="8"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purl.org/dc/elements/1.1/"/>
    <ds:schemaRef ds:uri="b74be9d0-744f-40c0-ac69-73a07a8fd844"/>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http://schemas.microsoft.com/office/2006/metadata/properties"/>
    <ds:schemaRef ds:uri="2e23b00e-0ad4-48c4-91cd-d7aeeafd8905"/>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14</vt:i4>
      </vt:variant>
    </vt:vector>
  </HeadingPairs>
  <TitlesOfParts>
    <vt:vector size="24"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Tuinhof, B.M. (Bas)</cp:lastModifiedBy>
  <cp:lastPrinted>2020-09-15T07:08:39Z</cp:lastPrinted>
  <dcterms:created xsi:type="dcterms:W3CDTF">2009-09-04T06:54:45Z</dcterms:created>
  <dcterms:modified xsi:type="dcterms:W3CDTF">2020-09-22T11:07:04Z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