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charts/chart34.xml" ContentType="application/vnd.openxmlformats-officedocument.drawingml.chart+xml"/>
  <Override PartName="/xl/charts/style33.xml" ContentType="application/vnd.ms-office.chartstyle+xml"/>
  <Override PartName="/xl/charts/colors33.xml" ContentType="application/vnd.ms-office.chartcolorstyle+xml"/>
  <Override PartName="/xl/charts/chart35.xml" ContentType="application/vnd.openxmlformats-officedocument.drawingml.chart+xml"/>
  <Override PartName="/xl/charts/style34.xml" ContentType="application/vnd.ms-office.chartstyle+xml"/>
  <Override PartName="/xl/charts/colors34.xml" ContentType="application/vnd.ms-office.chartcolorstyle+xml"/>
  <Override PartName="/xl/charts/chart36.xml" ContentType="application/vnd.openxmlformats-officedocument.drawingml.chart+xml"/>
  <Override PartName="/xl/charts/style35.xml" ContentType="application/vnd.ms-office.chartstyle+xml"/>
  <Override PartName="/xl/charts/colors35.xml" ContentType="application/vnd.ms-office.chartcolorstyle+xml"/>
  <Override PartName="/xl/charts/chart37.xml" ContentType="application/vnd.openxmlformats-officedocument.drawingml.chart+xml"/>
  <Override PartName="/xl/charts/style36.xml" ContentType="application/vnd.ms-office.chartstyle+xml"/>
  <Override PartName="/xl/charts/colors36.xml" ContentType="application/vnd.ms-office.chartcolorstyle+xml"/>
  <Override PartName="/xl/charts/chart38.xml" ContentType="application/vnd.openxmlformats-officedocument.drawingml.chart+xml"/>
  <Override PartName="/xl/charts/style37.xml" ContentType="application/vnd.ms-office.chartstyle+xml"/>
  <Override PartName="/xl/charts/colors37.xml" ContentType="application/vnd.ms-office.chartcolorstyle+xml"/>
  <Override PartName="/xl/charts/chart39.xml" ContentType="application/vnd.openxmlformats-officedocument.drawingml.chart+xml"/>
  <Override PartName="/xl/charts/style38.xml" ContentType="application/vnd.ms-office.chartstyle+xml"/>
  <Override PartName="/xl/charts/colors38.xml" ContentType="application/vnd.ms-office.chartcolorstyle+xml"/>
  <Override PartName="/xl/charts/chart40.xml" ContentType="application/vnd.openxmlformats-officedocument.drawingml.chart+xml"/>
  <Override PartName="/xl/charts/style39.xml" ContentType="application/vnd.ms-office.chartstyle+xml"/>
  <Override PartName="/xl/charts/colors39.xml" ContentType="application/vnd.ms-office.chartcolorstyle+xml"/>
  <Override PartName="/xl/charts/chart41.xml" ContentType="application/vnd.openxmlformats-officedocument.drawingml.chart+xml"/>
  <Override PartName="/xl/charts/style40.xml" ContentType="application/vnd.ms-office.chartstyle+xml"/>
  <Override PartName="/xl/charts/colors40.xml" ContentType="application/vnd.ms-office.chartcolorstyle+xml"/>
  <Override PartName="/xl/charts/chart42.xml" ContentType="application/vnd.openxmlformats-officedocument.drawingml.chart+xml"/>
  <Override PartName="/xl/charts/style41.xml" ContentType="application/vnd.ms-office.chartstyle+xml"/>
  <Override PartName="/xl/charts/colors41.xml" ContentType="application/vnd.ms-office.chartcolorstyle+xml"/>
  <Override PartName="/xl/charts/chart43.xml" ContentType="application/vnd.openxmlformats-officedocument.drawingml.chart+xml"/>
  <Override PartName="/xl/charts/style42.xml" ContentType="application/vnd.ms-office.chartstyle+xml"/>
  <Override PartName="/xl/charts/colors42.xml" ContentType="application/vnd.ms-office.chartcolorstyle+xml"/>
  <Override PartName="/xl/charts/chart44.xml" ContentType="application/vnd.openxmlformats-officedocument.drawingml.chart+xml"/>
  <Override PartName="/xl/charts/style43.xml" ContentType="application/vnd.ms-office.chartstyle+xml"/>
  <Override PartName="/xl/charts/colors43.xml" ContentType="application/vnd.ms-office.chartcolorstyle+xml"/>
  <Override PartName="/xl/charts/chart45.xml" ContentType="application/vnd.openxmlformats-officedocument.drawingml.chart+xml"/>
  <Override PartName="/xl/charts/style44.xml" ContentType="application/vnd.ms-office.chartstyle+xml"/>
  <Override PartName="/xl/charts/colors44.xml" ContentType="application/vnd.ms-office.chartcolorstyle+xml"/>
  <Override PartName="/xl/charts/chart46.xml" ContentType="application/vnd.openxmlformats-officedocument.drawingml.chart+xml"/>
  <Override PartName="/xl/charts/style45.xml" ContentType="application/vnd.ms-office.chartstyle+xml"/>
  <Override PartName="/xl/charts/colors45.xml" ContentType="application/vnd.ms-office.chartcolorstyle+xml"/>
  <Override PartName="/xl/charts/chart47.xml" ContentType="application/vnd.openxmlformats-officedocument.drawingml.chart+xml"/>
  <Override PartName="/xl/charts/style46.xml" ContentType="application/vnd.ms-office.chartstyle+xml"/>
  <Override PartName="/xl/charts/colors46.xml" ContentType="application/vnd.ms-office.chartcolorstyle+xml"/>
  <Override PartName="/xl/charts/chart48.xml" ContentType="application/vnd.openxmlformats-officedocument.drawingml.chart+xml"/>
  <Override PartName="/xl/charts/style47.xml" ContentType="application/vnd.ms-office.chartstyle+xml"/>
  <Override PartName="/xl/charts/colors47.xml" ContentType="application/vnd.ms-office.chartcolorstyle+xml"/>
  <Override PartName="/xl/charts/chart49.xml" ContentType="application/vnd.openxmlformats-officedocument.drawingml.chart+xml"/>
  <Override PartName="/xl/charts/style48.xml" ContentType="application/vnd.ms-office.chartstyle+xml"/>
  <Override PartName="/xl/charts/colors48.xml" ContentType="application/vnd.ms-office.chartcolorstyle+xml"/>
  <Override PartName="/xl/charts/chart50.xml" ContentType="application/vnd.openxmlformats-officedocument.drawingml.chart+xml"/>
  <Override PartName="/xl/charts/style49.xml" ContentType="application/vnd.ms-office.chartstyle+xml"/>
  <Override PartName="/xl/charts/colors49.xml" ContentType="application/vnd.ms-office.chartcolorstyle+xml"/>
  <Override PartName="/xl/charts/chart51.xml" ContentType="application/vnd.openxmlformats-officedocument.drawingml.chart+xml"/>
  <Override PartName="/xl/charts/style50.xml" ContentType="application/vnd.ms-office.chartstyle+xml"/>
  <Override PartName="/xl/charts/colors50.xml" ContentType="application/vnd.ms-office.chartcolorstyle+xml"/>
  <Override PartName="/xl/charts/chart52.xml" ContentType="application/vnd.openxmlformats-officedocument.drawingml.chart+xml"/>
  <Override PartName="/xl/charts/style51.xml" ContentType="application/vnd.ms-office.chartstyle+xml"/>
  <Override PartName="/xl/charts/colors51.xml" ContentType="application/vnd.ms-office.chartcolorstyle+xml"/>
  <Override PartName="/xl/charts/chart53.xml" ContentType="application/vnd.openxmlformats-officedocument.drawingml.chart+xml"/>
  <Override PartName="/xl/charts/style52.xml" ContentType="application/vnd.ms-office.chartstyle+xml"/>
  <Override PartName="/xl/charts/colors52.xml" ContentType="application/vnd.ms-office.chartcolorstyle+xml"/>
  <Override PartName="/xl/charts/chart54.xml" ContentType="application/vnd.openxmlformats-officedocument.drawingml.chart+xml"/>
  <Override PartName="/xl/charts/style53.xml" ContentType="application/vnd.ms-office.chartstyle+xml"/>
  <Override PartName="/xl/charts/colors53.xml" ContentType="application/vnd.ms-office.chartcolorstyle+xml"/>
  <Override PartName="/xl/charts/chart55.xml" ContentType="application/vnd.openxmlformats-officedocument.drawingml.chart+xml"/>
  <Override PartName="/xl/charts/style54.xml" ContentType="application/vnd.ms-office.chartstyle+xml"/>
  <Override PartName="/xl/charts/colors54.xml" ContentType="application/vnd.ms-office.chartcolorstyle+xml"/>
  <Override PartName="/xl/charts/chart56.xml" ContentType="application/vnd.openxmlformats-officedocument.drawingml.chart+xml"/>
  <Override PartName="/xl/charts/style55.xml" ContentType="application/vnd.ms-office.chartstyle+xml"/>
  <Override PartName="/xl/charts/colors55.xml" ContentType="application/vnd.ms-office.chartcolorstyle+xml"/>
  <Override PartName="/xl/charts/chart57.xml" ContentType="application/vnd.openxmlformats-officedocument.drawingml.chart+xml"/>
  <Override PartName="/xl/charts/style56.xml" ContentType="application/vnd.ms-office.chartstyle+xml"/>
  <Override PartName="/xl/charts/colors56.xml" ContentType="application/vnd.ms-office.chartcolorstyle+xml"/>
  <Override PartName="/xl/charts/chart58.xml" ContentType="application/vnd.openxmlformats-officedocument.drawingml.chart+xml"/>
  <Override PartName="/xl/charts/style57.xml" ContentType="application/vnd.ms-office.chartstyle+xml"/>
  <Override PartName="/xl/charts/colors57.xml" ContentType="application/vnd.ms-office.chartcolorstyle+xml"/>
  <Override PartName="/xl/charts/chart59.xml" ContentType="application/vnd.openxmlformats-officedocument.drawingml.chart+xml"/>
  <Override PartName="/xl/charts/style58.xml" ContentType="application/vnd.ms-office.chartstyle+xml"/>
  <Override PartName="/xl/charts/colors58.xml" ContentType="application/vnd.ms-office.chartcolorstyle+xml"/>
  <Override PartName="/xl/charts/chart60.xml" ContentType="application/vnd.openxmlformats-officedocument.drawingml.chart+xml"/>
  <Override PartName="/xl/charts/style59.xml" ContentType="application/vnd.ms-office.chartstyle+xml"/>
  <Override PartName="/xl/charts/colors5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primair\BS_SEC1\Werk\Algemeen\3. Onderzoek\3.02 Onderzoeksprojecten\Westerveld_Eenzaamheid_190889\5-Rapport\"/>
    </mc:Choice>
  </mc:AlternateContent>
  <bookViews>
    <workbookView xWindow="1020" yWindow="90" windowWidth="12675" windowHeight="7815" tabRatio="784"/>
  </bookViews>
  <sheets>
    <sheet name="Voorblad" sheetId="17" r:id="rId1"/>
    <sheet name="Inhoud" sheetId="18" r:id="rId2"/>
    <sheet name="Resultaten" sheetId="22" r:id="rId3"/>
    <sheet name="Toelichting" sheetId="10" r:id="rId4"/>
    <sheet name="Bronbestanden" sheetId="5" r:id="rId5"/>
    <sheet name="Tabel 1" sheetId="15" r:id="rId6"/>
    <sheet name="Tabel 2" sheetId="14" r:id="rId7"/>
    <sheet name="Tabel 3" sheetId="21" r:id="rId8"/>
    <sheet name="Tabel 4" sheetId="16" r:id="rId9"/>
  </sheets>
  <externalReferences>
    <externalReference r:id="rId10"/>
  </externalReferences>
  <definedNames>
    <definedName name="_1._Plaats_in_het_huishouden">Resultaten!$C$220</definedName>
    <definedName name="_2._Inkomen">Resultaten!$C$234</definedName>
    <definedName name="_3._Leeftijd">Resultaten!$C$253</definedName>
    <definedName name="_4._Sociaaleconomische_status">Resultaten!$C$270</definedName>
    <definedName name="_5._Geslacht">Resultaten!$C$280</definedName>
    <definedName name="_xlnm.Print_Area" localSheetId="3">Toelichting!$A$1:$A$23</definedName>
    <definedName name="Deel_1__Voorspellen_van_eenzaamheid">Resultaten!$C$55</definedName>
    <definedName name="Deel_2__Eenzaamheid_in_Westerveld">Resultaten!$C$177</definedName>
    <definedName name="Eerstegetal">#REF!</definedName>
    <definedName name="Eerstegetal2">#REF!</definedName>
    <definedName name="Herkomst_en_geslacht">Resultaten!$C$59</definedName>
    <definedName name="Inhoud">Resultaten!$C$22</definedName>
    <definedName name="Inkomen">Resultaten!$C$138</definedName>
    <definedName name="Inleiding">Resultaten!$C$43</definedName>
    <definedName name="laagste" localSheetId="2">#REF!</definedName>
    <definedName name="laagste">Resultaten!$M$368</definedName>
    <definedName name="Leeftijd">Resultaten!$C$72</definedName>
    <definedName name="Methode_en_bronnen">Resultaten!$C$47</definedName>
    <definedName name="min" localSheetId="2">#REF!</definedName>
    <definedName name="min">Resultaten!$L$368</definedName>
    <definedName name="Namen">#REF!</definedName>
    <definedName name="Onderzoeksmethode">Toelichting!$A$11</definedName>
    <definedName name="oplniv">#REF!</definedName>
    <definedName name="Plaats_in_het_huishouden">Resultaten!$C$93</definedName>
    <definedName name="plhh">#REF!</definedName>
    <definedName name="secm">#REF!</definedName>
    <definedName name="Sociaaleconomische_positie">Resultaten!$C$124</definedName>
    <definedName name="Sociale_cohesie____De_mate_waarin_een_persoon_sociale_samenhang_ervaart_in_de_buurt._Deze_indicator_is_gebaseerd_op_een_viertal_vragen_over_contact_en_omgang_met_buren_in_de_Veiligheidsmonitor__zie_Bronbestanden_._Sociale_cohesie_is_op_buurtniveau_geschat">Toelichting!$A$62</definedName>
    <definedName name="sted">#REF!</definedName>
    <definedName name="Stedelijkheid">Resultaten!$C$168</definedName>
    <definedName name="Waar_in_Westerveld_is_het_eenzaam?">Resultaten!$C$179</definedName>
    <definedName name="Waar_in_Westerveld_komen_factoren_voor_die_bijdragen_aan_eenzaamheid?">Resultaten!$C$218</definedName>
    <definedName name="Welke_factoren_leveren_de_belangrijkste_bijdrage_aan_eenzaamheid?">Resultaten!$C$189</definedName>
    <definedName name="WMO__WLZ__wanbetalers_en_sociale_cohesie_in_de_buurt">Resultaten!$C$148</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C207" i="22" l="1"/>
  <c r="V490" i="22" l="1"/>
  <c r="U490" i="22"/>
  <c r="T490" i="22"/>
  <c r="S490" i="22"/>
  <c r="V489" i="22"/>
  <c r="U489" i="22"/>
  <c r="T489" i="22"/>
  <c r="S489" i="22"/>
  <c r="V488" i="22"/>
  <c r="U488" i="22"/>
  <c r="T488" i="22"/>
  <c r="S488" i="22"/>
  <c r="V487" i="22"/>
  <c r="U487" i="22"/>
  <c r="T487" i="22"/>
  <c r="S487" i="22"/>
  <c r="U485" i="22"/>
  <c r="T485" i="22"/>
  <c r="S485" i="22"/>
  <c r="E306" i="22"/>
  <c r="G306" i="22" s="1"/>
  <c r="I306" i="22" l="1"/>
  <c r="K306" i="22"/>
  <c r="F306" i="22"/>
  <c r="H306" i="22"/>
  <c r="J306" i="22"/>
  <c r="F308" i="22" l="1"/>
  <c r="C208" i="22"/>
  <c r="C206" i="22"/>
</calcChain>
</file>

<file path=xl/sharedStrings.xml><?xml version="1.0" encoding="utf-8"?>
<sst xmlns="http://schemas.openxmlformats.org/spreadsheetml/2006/main" count="2138" uniqueCount="920">
  <si>
    <t>Populatie</t>
  </si>
  <si>
    <t>Inleiding</t>
  </si>
  <si>
    <t>Bronbestanden</t>
  </si>
  <si>
    <t>Bron</t>
  </si>
  <si>
    <t>Algemene beschrijving</t>
  </si>
  <si>
    <t>Leverancier</t>
  </si>
  <si>
    <t>Integraal of steekproef</t>
  </si>
  <si>
    <t>Integraal.</t>
  </si>
  <si>
    <t>Periodiciteit</t>
  </si>
  <si>
    <t>Bijzonderheden</t>
  </si>
  <si>
    <t>Integraal</t>
  </si>
  <si>
    <t>De belangrijkste berichtgever is de Belastingdienst.</t>
  </si>
  <si>
    <t>Jaarlijks sinds 2011.</t>
  </si>
  <si>
    <t>Dit bestand in de huidige vorm wordt sinds 2017 gemaakt en is de vervanging voor de oude bron met het jaarinkomen van huishoudens.</t>
  </si>
  <si>
    <t>.</t>
  </si>
  <si>
    <t>Onderzoeksmethode</t>
  </si>
  <si>
    <t>Samenstellen onderzoeksbestand</t>
  </si>
  <si>
    <t>Operationalisering eenzaamheid</t>
  </si>
  <si>
    <t>Bepaling factoren van invloed op eenzaamheid</t>
  </si>
  <si>
    <t xml:space="preserve">Logistische regressieanalyse met relatie van persoonskenmerken met eenzaamheid, 2016 </t>
  </si>
  <si>
    <t>Constante</t>
  </si>
  <si>
    <t>Geslacht</t>
  </si>
  <si>
    <t>Man</t>
  </si>
  <si>
    <t>Vrouw</t>
  </si>
  <si>
    <t>Herkomst</t>
  </si>
  <si>
    <t>Nederlandse achtergrond</t>
  </si>
  <si>
    <t>Westerse migratieachtergrond</t>
  </si>
  <si>
    <t>Niet-westerse migratieachtergrond</t>
  </si>
  <si>
    <t>Leeftijd</t>
  </si>
  <si>
    <t>Opleidingsniveau</t>
  </si>
  <si>
    <t>Laag</t>
  </si>
  <si>
    <t>Middelbaar</t>
  </si>
  <si>
    <t>Hoog</t>
  </si>
  <si>
    <t>Onbekend</t>
  </si>
  <si>
    <t>Gestandaardiseerd huishoudensinkomen</t>
  </si>
  <si>
    <t>Wald Chi-Square</t>
  </si>
  <si>
    <t>Kwaliteit van de uitkomsten</t>
  </si>
  <si>
    <t>referentiecategorie</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</si>
  <si>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</si>
  <si>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</si>
  <si>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</si>
  <si>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</si>
  <si>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</si>
  <si>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</si>
  <si>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</si>
  <si>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</si>
  <si>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</si>
  <si>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</si>
  <si>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</si>
  <si>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</si>
  <si>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</si>
  <si>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</si>
  <si>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</si>
  <si>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</si>
  <si>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</si>
  <si>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</si>
  <si>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</si>
  <si>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</si>
  <si>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</si>
  <si>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</si>
  <si>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</si>
  <si>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</si>
  <si>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</si>
  <si>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</si>
  <si>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</si>
  <si>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</si>
  <si>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</si>
  <si>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</si>
  <si>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</si>
  <si>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</si>
  <si>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</si>
  <si>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</si>
  <si>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</si>
  <si>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</si>
  <si>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</si>
  <si>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</si>
  <si>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</si>
  <si>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</si>
  <si>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</si>
  <si>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</si>
  <si>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</si>
  <si>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</si>
  <si>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</si>
  <si>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</si>
  <si>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t>
  </si>
  <si>
    <t>66 jaar</t>
  </si>
  <si>
    <t>67 jaar</t>
  </si>
  <si>
    <t>68 jaar</t>
  </si>
  <si>
    <t>69 jaar</t>
  </si>
  <si>
    <t>70 jaar</t>
  </si>
  <si>
    <t>71 jaar</t>
  </si>
  <si>
    <t>72 jaar</t>
  </si>
  <si>
    <t>73 jaar</t>
  </si>
  <si>
    <t>74 jaar</t>
  </si>
  <si>
    <t>75 jaar</t>
  </si>
  <si>
    <t>76 jaar</t>
  </si>
  <si>
    <t>77 jaar</t>
  </si>
  <si>
    <t>78 jaar</t>
  </si>
  <si>
    <t>79 jaar</t>
  </si>
  <si>
    <t>80 jaar</t>
  </si>
  <si>
    <t>81 jaar</t>
  </si>
  <si>
    <t>82 jaar</t>
  </si>
  <si>
    <t>83 jaar</t>
  </si>
  <si>
    <t>84 jaar</t>
  </si>
  <si>
    <t>85 jaar</t>
  </si>
  <si>
    <t>86 jaar</t>
  </si>
  <si>
    <t>87 jaar</t>
  </si>
  <si>
    <t>88 jaar</t>
  </si>
  <si>
    <t>89 jaar</t>
  </si>
  <si>
    <t>90 jaar of ouder</t>
  </si>
  <si>
    <t>Plaats in het huishouden</t>
  </si>
  <si>
    <t>Thuiswonend kind</t>
  </si>
  <si>
    <t>Alleenstaande</t>
  </si>
  <si>
    <t>Partner in niet gehuwd paar zonder kinderen</t>
  </si>
  <si>
    <t>Partner in gehuwd paar zonder kinderen</t>
  </si>
  <si>
    <t>Partner in niet gehuwd paar met kinderen</t>
  </si>
  <si>
    <t>Partner in gehuwd paar met kinderen</t>
  </si>
  <si>
    <t>Overig lid van een huishouden</t>
  </si>
  <si>
    <t>Referentiepersoon in een overig huishouden</t>
  </si>
  <si>
    <t>Ouder in een eenouderhuishouden</t>
  </si>
  <si>
    <t>Gebruik Wmo</t>
  </si>
  <si>
    <t>Ja</t>
  </si>
  <si>
    <t>Nee</t>
  </si>
  <si>
    <t>Gebruik Wlz</t>
  </si>
  <si>
    <t xml:space="preserve">Nee </t>
  </si>
  <si>
    <t>Voornaamste inkomensbron</t>
  </si>
  <si>
    <t>Werknemer of zelfstandige</t>
  </si>
  <si>
    <t>Ontvanger werkloosheidsuitkering</t>
  </si>
  <si>
    <t>Ontvanger bijstandsuitkering</t>
  </si>
  <si>
    <t>Ontvanger uitkering overige sociale voorzieningen</t>
  </si>
  <si>
    <t>Ontvanger AO-uitkering</t>
  </si>
  <si>
    <t>Ontvanger pensioenuitkering</t>
  </si>
  <si>
    <t>Nog niet schoolgaand / scholier / student met inkomen</t>
  </si>
  <si>
    <t>Nog niet schoolgaand / scholier / student zonder inkomen</t>
  </si>
  <si>
    <t>Overig zonder inkomen</t>
  </si>
  <si>
    <t>Wanbetaler zorgverzekering</t>
  </si>
  <si>
    <t>1e percentiel</t>
  </si>
  <si>
    <t>0e percentiel</t>
  </si>
  <si>
    <t>2e percentiel</t>
  </si>
  <si>
    <t>3e percentiel</t>
  </si>
  <si>
    <t>4e percentiel</t>
  </si>
  <si>
    <t>5e percentiel</t>
  </si>
  <si>
    <t>6e percentiel</t>
  </si>
  <si>
    <t>7e percentiel</t>
  </si>
  <si>
    <t>8e percentiel</t>
  </si>
  <si>
    <t>9e percentiel</t>
  </si>
  <si>
    <t>10e percentiel</t>
  </si>
  <si>
    <t>11e percentiel</t>
  </si>
  <si>
    <t>12e percentiel</t>
  </si>
  <si>
    <t>13e percentiel</t>
  </si>
  <si>
    <t>14e percentiel</t>
  </si>
  <si>
    <t>15e percentiel</t>
  </si>
  <si>
    <t>16e percentiel</t>
  </si>
  <si>
    <t>17e percentiel</t>
  </si>
  <si>
    <t>18e percentiel</t>
  </si>
  <si>
    <t>19e percentiel</t>
  </si>
  <si>
    <t>20e percentiel</t>
  </si>
  <si>
    <t>21e percentiel</t>
  </si>
  <si>
    <t>22e percentiel</t>
  </si>
  <si>
    <t>23e percentiel</t>
  </si>
  <si>
    <t>24e percentiel</t>
  </si>
  <si>
    <t>25e percentiel</t>
  </si>
  <si>
    <t>26e percentiel</t>
  </si>
  <si>
    <t>27e percentiel</t>
  </si>
  <si>
    <t>28e percentiel</t>
  </si>
  <si>
    <t>29e percentiel</t>
  </si>
  <si>
    <t>30e percentiel</t>
  </si>
  <si>
    <t>31e percentiel</t>
  </si>
  <si>
    <t>32e percentiel</t>
  </si>
  <si>
    <t>33e percentiel</t>
  </si>
  <si>
    <t>34e percentiel</t>
  </si>
  <si>
    <t>35e percentiel</t>
  </si>
  <si>
    <t>36e percentiel</t>
  </si>
  <si>
    <t>37e percentiel</t>
  </si>
  <si>
    <t>38e percentiel</t>
  </si>
  <si>
    <t>39e percentiel</t>
  </si>
  <si>
    <t>40e percentiel</t>
  </si>
  <si>
    <t>41e percentiel</t>
  </si>
  <si>
    <t>42e percentiel</t>
  </si>
  <si>
    <t>43e percentiel</t>
  </si>
  <si>
    <t>44e percentiel</t>
  </si>
  <si>
    <t>45e percentiel</t>
  </si>
  <si>
    <t>46e percentiel</t>
  </si>
  <si>
    <t>47e percentiel</t>
  </si>
  <si>
    <t>48e percentiel</t>
  </si>
  <si>
    <t>49e percentiel</t>
  </si>
  <si>
    <t>50e percentiel</t>
  </si>
  <si>
    <t>51e percentiel</t>
  </si>
  <si>
    <t>52e percentiel</t>
  </si>
  <si>
    <t>53e percentiel</t>
  </si>
  <si>
    <t>54e percentiel</t>
  </si>
  <si>
    <t>55e percentiel</t>
  </si>
  <si>
    <t>56e percentiel</t>
  </si>
  <si>
    <t>57e percentiel</t>
  </si>
  <si>
    <t>58e percentiel</t>
  </si>
  <si>
    <t>59e percentiel</t>
  </si>
  <si>
    <t>60e percentiel</t>
  </si>
  <si>
    <t>61e percentiel</t>
  </si>
  <si>
    <t>62e percentiel</t>
  </si>
  <si>
    <t>63e percentiel</t>
  </si>
  <si>
    <t>64e percentiel</t>
  </si>
  <si>
    <t>65e percentiel</t>
  </si>
  <si>
    <t>66e percentiel</t>
  </si>
  <si>
    <t>67e percentiel</t>
  </si>
  <si>
    <t>68e percentiel</t>
  </si>
  <si>
    <t>69e percentiel</t>
  </si>
  <si>
    <t>70e percentiel</t>
  </si>
  <si>
    <t>71e percentiel</t>
  </si>
  <si>
    <t>72e percentiel</t>
  </si>
  <si>
    <t>73e percentiel</t>
  </si>
  <si>
    <t>74e percentiel</t>
  </si>
  <si>
    <t>75e percentiel</t>
  </si>
  <si>
    <t>76e percentiel</t>
  </si>
  <si>
    <t>77e percentiel</t>
  </si>
  <si>
    <t>78e percentiel</t>
  </si>
  <si>
    <t>79e percentiel</t>
  </si>
  <si>
    <t>80e percentiel</t>
  </si>
  <si>
    <t>81e percentiel</t>
  </si>
  <si>
    <t>82e percentiel</t>
  </si>
  <si>
    <t>83e percentiel</t>
  </si>
  <si>
    <t>84e percentiel</t>
  </si>
  <si>
    <t>85e percentiel</t>
  </si>
  <si>
    <t>86e percentiel</t>
  </si>
  <si>
    <t>87e percentiel</t>
  </si>
  <si>
    <t>88e percentiel</t>
  </si>
  <si>
    <t>89e percentiel</t>
  </si>
  <si>
    <t>90e percentiel</t>
  </si>
  <si>
    <t>91e percentiel</t>
  </si>
  <si>
    <t>92e percentiel</t>
  </si>
  <si>
    <t>93e percentiel</t>
  </si>
  <si>
    <t>94e percentiel</t>
  </si>
  <si>
    <t>95e percentiel</t>
  </si>
  <si>
    <t>96e percentiel</t>
  </si>
  <si>
    <t>97e percentiel</t>
  </si>
  <si>
    <t>98e percentiel</t>
  </si>
  <si>
    <t>99e percentiel</t>
  </si>
  <si>
    <t>100e percentiel</t>
  </si>
  <si>
    <t>Stedelijkheid buurt</t>
  </si>
  <si>
    <t>Zeer sterk</t>
  </si>
  <si>
    <t>Sterk</t>
  </si>
  <si>
    <t>Matig</t>
  </si>
  <si>
    <t xml:space="preserve">Weinig </t>
  </si>
  <si>
    <t>Niet</t>
  </si>
  <si>
    <t>Sociale cohesie</t>
  </si>
  <si>
    <t>Sociale cohesie buurt</t>
  </si>
  <si>
    <t>Tabel 2</t>
  </si>
  <si>
    <t>Tabel 3</t>
  </si>
  <si>
    <t>Voornaamste bron van inkomen</t>
  </si>
  <si>
    <t>Inkomen</t>
  </si>
  <si>
    <t>Stedelijkheid woongemeente</t>
  </si>
  <si>
    <t>Inhoud</t>
  </si>
  <si>
    <t>Inkomen Huishoudens (INHA)</t>
  </si>
  <si>
    <t>Inkomen Personen (INPA)</t>
  </si>
  <si>
    <t>CAK</t>
  </si>
  <si>
    <t>Jaarlijks, sinds 2015</t>
  </si>
  <si>
    <t>Jaarlijks vanaf 2015</t>
  </si>
  <si>
    <t xml:space="preserve">Het bestand bevat het jaarinkomen van alle huishoudens behorende tot de bevolking van Nederland op 1 januari van het verslagjaar. </t>
  </si>
  <si>
    <t xml:space="preserve">Het bestand bevat het jaarinkomen van alle personen behorende tot de bevolking van Nederland op 1 januari van het verslagjaar. </t>
  </si>
  <si>
    <t>Dit bestand in de huidige vorm wordt sinds 2017 gemaakt en is de vervanging voor de oude bron met het jaarinkomen van personen.</t>
  </si>
  <si>
    <t xml:space="preserve">In deze registratie zijn de gegevens opgenomen van alle personen van 18 jaar of ouder die in het zorgjaar gebruik hebben gemaakt van Wmo-maatwerkvoorzieningen waarvan de kosten voor komen rekening van de Wmo-2015 (Wet Maatschappelijke ondersteuning 2015) </t>
  </si>
  <si>
    <t>Deze registratie bevat gegevens over alle personen van 18 jaar of ouder die in het zorgjaar gebruik hebben gemaakt van zorg waarvan de kosten voor rekening van de Wet Langdurige zorg (Wlz) komen en waarvoor een eigen bijdrage betaald moet worden. Dit betr</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</si>
  <si>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(2015: bijna 11 miljoen personen) die bovendien jaarlijks toeneemt. Alhoewel de dekkingsgraad hoog is, vertegenwoordigt het bestand niet de gehele doelpopulatie.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</si>
  <si>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</si>
  <si>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</si>
  <si>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</si>
  <si>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Per jaar is één opleidingsbestand beschikbaar, met daarin de meest actueel bekende opleidingsgegevens van de bevolking op 1 oktober.</t>
  </si>
  <si>
    <t>Om representatieve schattingen te verkrijgen van het opleidingsniveau voor de integrale bevolking of deelpopulaties daarvan, bevat het bestand een ophooggewicht. Zoals in ieder steekproefonderzoek hebben de opgehoogde aantallen een onnauwkeurigheidsmarge.</t>
  </si>
  <si>
    <t>Het Gebiedsindelingenregister lokaliseert gemeenten naar diverse onderverdelingen van het Nederlandse grondgebied (gebiedsindelingen). Met deze informatie kunnen cijfers van gemeenten bij elkaar worden opgeteld, zodat ook de cijfers op bovengemeentelijk niveau kunnen worden berekend.</t>
  </si>
  <si>
    <t>Jaarlijks sinds 2013.</t>
  </si>
  <si>
    <t>Per 1 september 2009 is de Wet structurele maatregelen wanbetalers zorgverzekering in werking getreden. In het kader van deze wet worden wanbetalers opgespoord. Hiervoor doen zorgverzekeraars opgave aan het CAK (tot 2016 was dit aan het Zorginstituut Nederland) van hun verzekerden met een premieachterstand van ten minste zes maanden. Het CAK int vervolgens een bestuursrechtelijke premie (d.w.z. een verhoogde premie) door middel van inhouding op het loon of de uitkering (bronheffing). Als bronheffing niet (geheel) mogelijk is, wordt de premie met behulp van het Centraal Justitieel Incasso Bureau (CJIB) geïncasseerd.</t>
  </si>
  <si>
    <t>Jaarlijks sinds 2010.</t>
  </si>
  <si>
    <t>Begrippen</t>
  </si>
  <si>
    <t>Afkortingen</t>
  </si>
  <si>
    <r>
      <rPr>
        <b/>
        <i/>
        <sz val="10"/>
        <rFont val="Arial"/>
        <family val="2"/>
      </rPr>
      <t>Gestandaardiseerd huishoudensinkomen</t>
    </r>
    <r>
      <rPr>
        <sz val="10"/>
        <rFont val="Arial"/>
        <family val="2"/>
      </rPr>
      <t xml:space="preserve"> - Het besteedbaar inkomen gecorrigeerd voor verschillen in grootte en samenstelling van het huishouden</t>
    </r>
  </si>
  <si>
    <r>
      <rPr>
        <b/>
        <i/>
        <sz val="10"/>
        <rFont val="Arial"/>
        <family val="2"/>
      </rPr>
      <t>Voornaamste inkomensbron</t>
    </r>
    <r>
      <rPr>
        <sz val="10"/>
        <rFont val="Arial"/>
        <family val="2"/>
      </rPr>
      <t xml:space="preserve"> - Indeling van huishoudens naar het inkomensbestanddeel met het hoogste bedrag, waarin de inkomensbestanddelen van alle leden van het huishouden worden samengeteld.</t>
    </r>
  </si>
  <si>
    <r>
      <rPr>
        <b/>
        <i/>
        <sz val="10"/>
        <rFont val="Arial"/>
        <family val="2"/>
      </rPr>
      <t>Herkomst</t>
    </r>
    <r>
      <rPr>
        <sz val="10"/>
        <rFont val="Arial"/>
        <family val="2"/>
      </rPr>
      <t xml:space="preserve"> - Kenmerk dat weergeeft met welk land een persoon verbonden is op basis van het geboorteland van de ouders of van zichzelf. Voor een persoon behorend tot de eerste generatie bepaalt het land waar hij of zij is geboren de achtergrond. Voor een persoon behorend tot de tweede generatie is het geboorteland van de moeder bepalend, tenzij dat ook Nederland is. In dat geval bepaalt het geboorteland van de vader de achtergrond.</t>
    </r>
  </si>
  <si>
    <r>
      <rPr>
        <b/>
        <i/>
        <sz val="10"/>
        <rFont val="Arial"/>
        <family val="2"/>
      </rPr>
      <t>Gebruik Wlz</t>
    </r>
    <r>
      <rPr>
        <sz val="10"/>
        <rFont val="Arial"/>
        <family val="2"/>
      </rPr>
      <t xml:space="preserve"> - Personen van 18 jaar of ouder die in het zorgjaar gebruik hebben gemaakt van zorg waarvan de kosten voor rekening van de Wet Langdurige zorg (Wlz) komen en waarvoor een eigen bijdrage betaald moet worden. Dit betreft zorg die de cliënt op afspraak bij de zorgaanbieder krijgt (zorg met verblijf), of die de zorgaanbieder bij de cliënt aan huis levert ((volledig pakket thuis (vpt) of modulair pakket thuis (mpt)). Daarnaast kan Wlz-zorg ook bekostigd worden uit een persoonsgebonden budget (Pgb). Het kan gaan om zorg voor ouderen, chronisch zieken, mensen met een handicap of mensen met langdurige psychische problemen.</t>
    </r>
  </si>
  <si>
    <r>
      <rPr>
        <b/>
        <i/>
        <sz val="10"/>
        <rFont val="Arial"/>
        <family val="2"/>
      </rPr>
      <t>Gebruik Wmo</t>
    </r>
    <r>
      <rPr>
        <sz val="10"/>
        <rFont val="Arial"/>
        <family val="2"/>
      </rPr>
      <t xml:space="preserve"> - Personen van 18 jaar of ouder die in het zorgjaar (2018) gebruik hebben gemaakt van Wmo-maatwerkvoorzieningen waarvan de kosten voor komen rekening van de Wmo-2015 (Wet Maatschappelijke ondersteuning 2015) en waarvoor een eigen bijdrage betaald moet worden. </t>
    </r>
  </si>
  <si>
    <t>Tabel 1</t>
  </si>
  <si>
    <t>Totaal</t>
  </si>
  <si>
    <t>w.v.</t>
  </si>
  <si>
    <t>Diever</t>
  </si>
  <si>
    <t>Wapse</t>
  </si>
  <si>
    <t>Zorgvlied</t>
  </si>
  <si>
    <t>Dwingeloo</t>
  </si>
  <si>
    <t>Lhee</t>
  </si>
  <si>
    <t>Eemster</t>
  </si>
  <si>
    <t>Geeuwenbrug</t>
  </si>
  <si>
    <t>Dieverbrug</t>
  </si>
  <si>
    <t>Havelte</t>
  </si>
  <si>
    <t>Uffelte</t>
  </si>
  <si>
    <t>Wapserveen</t>
  </si>
  <si>
    <t>Vledder</t>
  </si>
  <si>
    <t>Frederiksoord</t>
  </si>
  <si>
    <t>Nijensleek</t>
  </si>
  <si>
    <t>Vledderveen</t>
  </si>
  <si>
    <t>Wilhelminaoord</t>
  </si>
  <si>
    <t>Doldersum</t>
  </si>
  <si>
    <t>Boschoord</t>
  </si>
  <si>
    <t>aantal</t>
  </si>
  <si>
    <t>%</t>
  </si>
  <si>
    <t>19-30 jaar</t>
  </si>
  <si>
    <t>30-40 jaar</t>
  </si>
  <si>
    <t>40-50 jaar</t>
  </si>
  <si>
    <t>50-60 jaar</t>
  </si>
  <si>
    <t>60-70 jaar</t>
  </si>
  <si>
    <t>70-80 jaar</t>
  </si>
  <si>
    <t>80 jaar of ouder</t>
  </si>
  <si>
    <t>Type huishouden</t>
  </si>
  <si>
    <t>Eenpersoonshuishouden</t>
  </si>
  <si>
    <t>Eenouderhuishouden</t>
  </si>
  <si>
    <t>Paar met kinderen</t>
  </si>
  <si>
    <t>Paar zonder kinderen</t>
  </si>
  <si>
    <t>Overig huishouden</t>
  </si>
  <si>
    <t>Gebruik Wmo en/of Wlz in 2018</t>
  </si>
  <si>
    <t>Gebruik Wmo en Wlz</t>
  </si>
  <si>
    <t>Alleen gebruik Wmo</t>
  </si>
  <si>
    <t>Alleen gebruik Wlz</t>
  </si>
  <si>
    <t>Geen gebruik Wmo of Wlz</t>
  </si>
  <si>
    <t>Baan in 2018</t>
  </si>
  <si>
    <t>Wel een baan</t>
  </si>
  <si>
    <t>Geen baan</t>
  </si>
  <si>
    <t>Werknemer</t>
  </si>
  <si>
    <t>Zelfstandige</t>
  </si>
  <si>
    <t>WW-uitkering</t>
  </si>
  <si>
    <t>Bijstandsuitkering</t>
  </si>
  <si>
    <t>AO-uitkering</t>
  </si>
  <si>
    <t>Pensioen</t>
  </si>
  <si>
    <t>Overig</t>
  </si>
  <si>
    <t>1e kwartielgroep</t>
  </si>
  <si>
    <t>2e kwartielgroep</t>
  </si>
  <si>
    <t>3e kwartielgroep</t>
  </si>
  <si>
    <t>4e kwartielgroep</t>
  </si>
  <si>
    <t xml:space="preserve">Onbekend </t>
  </si>
  <si>
    <t>schaalscore 0-10</t>
  </si>
  <si>
    <r>
      <rPr>
        <b/>
        <i/>
        <sz val="10"/>
        <rFont val="Arial"/>
        <family val="2"/>
      </rPr>
      <t>Opleidingsniveau</t>
    </r>
    <r>
      <rPr>
        <sz val="10"/>
        <rFont val="Arial"/>
        <family val="2"/>
      </rPr>
      <t xml:space="preserve"> - De plaats in de indeling van opleidingen naar niveau volgens de Standaard Onderwijsindeling 2006 (SOI 2006) van het CBS. Dit niveau wordt bepaald door de minimale onderwijsloopbaan die nodig is om de opleiding met succes te kunnen volgen, de duur van de opleiding en de toegang die de opleiding biedt aan vervolgonderwijs. In de tabel is het onderverdeeld in laag (=basis, leerjaar 1-3 havo/vwo, vmbo of mbo-1), midden (=mbo 2-4, bovenbouw havo/vwo) en hoog (=hbo en wo).</t>
    </r>
  </si>
  <si>
    <t xml:space="preserve">Hoog </t>
  </si>
  <si>
    <t xml:space="preserve">Middelbaar </t>
  </si>
  <si>
    <t xml:space="preserve">Laag opgeleid </t>
  </si>
  <si>
    <t>Bron: CBS</t>
  </si>
  <si>
    <t>Wanbetalers zorgverzekering (WANBZVW)</t>
  </si>
  <si>
    <t>Gebiedsindelingenregister (GIR)</t>
  </si>
  <si>
    <t>Opmerkingen bij de cijfers</t>
  </si>
  <si>
    <t xml:space="preserve">De cijfers in tabel 1 zijn afgerond op 10-tallen met uitzondering van de inkomensgegevens en gegevens over de voornaamste inkomensbron. Deze zijn afgerond op 100-tallen. </t>
  </si>
  <si>
    <r>
      <rPr>
        <b/>
        <i/>
        <sz val="10"/>
        <rFont val="Arial"/>
        <family val="2"/>
      </rPr>
      <t>CBS</t>
    </r>
    <r>
      <rPr>
        <sz val="10"/>
        <rFont val="Arial"/>
        <family val="2"/>
      </rPr>
      <t xml:space="preserve"> - Centraal Bureau voor de Statistiek</t>
    </r>
  </si>
  <si>
    <r>
      <rPr>
        <b/>
        <i/>
        <sz val="10"/>
        <rFont val="Arial"/>
        <family val="2"/>
      </rPr>
      <t>Wmo</t>
    </r>
    <r>
      <rPr>
        <sz val="10"/>
        <rFont val="Arial"/>
        <family val="2"/>
      </rPr>
      <t xml:space="preserve"> - Wet maatschappelijke ondersteuning</t>
    </r>
  </si>
  <si>
    <r>
      <rPr>
        <b/>
        <i/>
        <sz val="10"/>
        <rFont val="Arial"/>
        <family val="2"/>
      </rPr>
      <t>Wlz</t>
    </r>
    <r>
      <rPr>
        <sz val="10"/>
        <rFont val="Arial"/>
        <family val="2"/>
      </rPr>
      <t xml:space="preserve"> - Wet langdurige zorg</t>
    </r>
  </si>
  <si>
    <t>CBS, Centrum voor Beleidsstatistiek</t>
  </si>
  <si>
    <t>Marleen Geerdinck, Susan van Dijk, Lydia Geijtenbeek, Marten Kamphorst en Naomi Schalken</t>
  </si>
  <si>
    <t>Juni 2020</t>
  </si>
  <si>
    <t>Werkblad</t>
  </si>
  <si>
    <t>Toelichting</t>
  </si>
  <si>
    <t>Toelichting bij de tabellen</t>
  </si>
  <si>
    <t>Voor het onderzoek gebruikte bronbestanden</t>
  </si>
  <si>
    <t>Verklaring van tekens</t>
  </si>
  <si>
    <t>niets (blanco) = het cijfer kan op logische gronden niet voorkomen</t>
  </si>
  <si>
    <t>. = het cijfer is onbekend, onvoldoende betrouwbaar of geheim</t>
  </si>
  <si>
    <t>* = voorlopige cijfers</t>
  </si>
  <si>
    <t>** = nader voorlopige cijfers</t>
  </si>
  <si>
    <t>2016–2017 = 2016 tot en met 2017</t>
  </si>
  <si>
    <t>2016/2017 = het gemiddelde over de jaren 2016 tot en met 2017</t>
  </si>
  <si>
    <t>2016/’17 = oogstjaar, boekjaar, schooljaar enz., beginnend in 2016 en eindigend in 2017</t>
  </si>
  <si>
    <t>2012/’13–2016/’17 = oogstjaar, boekjaar enz., 2012/’13 tot en met 2016/’17</t>
  </si>
  <si>
    <t>In geval van afronding kan het voorkomen dat het weergegeven totaal niet overeenstemt met de som van de getallen.</t>
  </si>
  <si>
    <t>Vragen over deze publicatie kunnen gestuurd worden aan CBS-CvB onder vermelding van Eenzaamheid_Westerveld. Ons e-mailadres is udc.info@cbs.nl.</t>
  </si>
  <si>
    <t>Resultaten</t>
  </si>
  <si>
    <t>Beschrijving van de belangrijkste resultaten</t>
  </si>
  <si>
    <t>Personen van 19 jaar en ouder in particuliere huishoudens in de gemeente Westerveld uitgesplitst naar persoonskenmerken en de wijk waar zij wonen, 1 januari 2018</t>
  </si>
  <si>
    <t>Technische toelichting</t>
  </si>
  <si>
    <t>Gebruik WMO</t>
  </si>
  <si>
    <t>Gebruik Wmo (GEBWMO)</t>
  </si>
  <si>
    <t>Gebruik Wlz (GEBWLZ)</t>
  </si>
  <si>
    <t>Gebiedsindelingenregister</t>
  </si>
  <si>
    <t>Inkomen huishoudens</t>
  </si>
  <si>
    <t>Inkomen personen</t>
  </si>
  <si>
    <t>Opleidingsniveaubestand</t>
  </si>
  <si>
    <t>Wanbetalers zorgverzekering</t>
  </si>
  <si>
    <r>
      <rPr>
        <b/>
        <i/>
        <sz val="10"/>
        <rFont val="Arial"/>
        <family val="2"/>
      </rPr>
      <t>Plaats in het huishouden</t>
    </r>
    <r>
      <rPr>
        <sz val="10"/>
        <rFont val="Arial"/>
        <family val="2"/>
      </rPr>
      <t xml:space="preserve"> - Plaats die een persoon in een huishouden inneemt als referentiepersoon, of ten opzichte van de referentiepersoon van een huishouden.</t>
    </r>
  </si>
  <si>
    <t>Integrale Veiligheidsmonitor (IVM)</t>
  </si>
  <si>
    <t>tor (IVM) is een steekproefonderzoek onder alle personen van 15 jaar en ouder in particuliere huishoudens in Nederland. Het doel van de IVM is het samenstellen van gegevens over de ontwikkeling van de sociale veiligheid in Nederland. In de IVM is onder andere een score voor de sociale cohesie in een regio opgenomen. Voor dit onderzoek zijn deze scores gebruikt om de sociale cohesie voor de buurten van de gemeente Westerveld te bepalen.</t>
  </si>
  <si>
    <t>CBS. De enquête wordt afgenomen bij personen van 15 jaar en ouder in particuliere huishoudens in Nederland.</t>
  </si>
  <si>
    <t>Steekproef. De IVM bestaat uit een landelijk en een lokaal deel. Het landelijke deel van het onderzoek wordt uitgevoerd door het CBS. Politiekorpsen voeren de IVM op lokaal niveau uit. Daarnaast zorgt het CBS voor de lokale steekproeven, voor de centrale opslag van de microdata en voor de harmonisatie en weging van de onderzoeksgegevens. In 2008 deden in totaal ruim 62 duizend respondenten mee aan het onderzoek, waarvan bijna 17 duizend op landelijk (en politieregionaal) niveau en bijna 46 duizend op lokaal niveau (gemeenten, wijken).</t>
  </si>
  <si>
    <t>De IVM komt jaarlijks beschikbaar.</t>
  </si>
  <si>
    <t xml:space="preserve">Meer informatie via www.cbs.nl/nl-NL/menu/methoden/dataverzameling/integrale-veiligheidsmonitor-methode.htm </t>
  </si>
  <si>
    <r>
      <rPr>
        <b/>
        <i/>
        <sz val="10"/>
        <rFont val="Arial"/>
        <family val="2"/>
      </rPr>
      <t>IVM</t>
    </r>
    <r>
      <rPr>
        <sz val="10"/>
        <rFont val="Arial"/>
        <family val="2"/>
      </rPr>
      <t xml:space="preserve"> - Integrale Veiligheidsmonitor</t>
    </r>
  </si>
  <si>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</si>
  <si>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</si>
  <si>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</si>
  <si>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</si>
  <si>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Polisadministratie</t>
  </si>
  <si>
    <t>Integrale Veiligheidsmonitor</t>
  </si>
  <si>
    <t>De populatie van dit onderzoek bestaat uit alle personen van 19 jaar en ouder in particuliere huishoudens in september 2016. De regressieanalyse is uitgevoerd op personen die in de Gezondheidsmonitor Volwassenen en Ouderen 2016 zitten.</t>
  </si>
  <si>
    <t>Om te bepalen welke factoren of kenmerken van personen van invloed zijn op de ervaren eenzaamheid is een logistische regressieanalyse uitgevoerd. Deze onderzoekt het verband tussen de afhankelijke variabele (in dit geval ervaren eenzaamheid) en de verschillende onafhankelijke (of verklarende) variabelen.</t>
  </si>
  <si>
    <t>Het geschatte model ziet er als volgt uit: Yi = f(β0 + β1·xi1 + … + βk·xik + ϵj , waarbij:
- yi de afhankelijke variabele: de eenzaamheidsscore;
- β0 het intercept;
- βj de regressiecoëfficiënten, behorend bij variabele xj;
- xij de score van een individu j op de variabele xj;
- ϵi de storingsterm, oftewel het residu, behorend bij individu i;
- f de logistische transformatiefunctie, ofwel f(x) = 1/(1+e-x).</t>
  </si>
  <si>
    <t>De keuze van variabelen in het model is een samenspel van wat het CBS en de gemeente Westerveld relevant achten voor eenzaamheid en wat het CBS ter beschikking heeft. Bovendien is bij het doen van de regressie zelf steeds gekeken welke variabelen een significante bijdrage leveren aan de voorspelkracht van het model. Uiteindelijk is hierdoor één variabele komen te vervallen, namelijk of iemand een baan heeft. Blijkbaar voegde deze variabele te weinig toe aan andere indicatoren zoals voornaamste inkomensbron en een categorie voor het aantal gewerkte uren.</t>
  </si>
  <si>
    <t>Geschatte eenzaamheid</t>
  </si>
  <si>
    <t>Factoren die bijdragen aan eenzaamheid</t>
  </si>
  <si>
    <t>Op basis van deze tabel is een top 5 van factoren vastgesteld die het meest bijdragen aan de ervaren eenzaamheid in de gemeente Westerveld. Deze top 5 is:
1. Plaats in het huishouden;
2. Inkomen;
3. Leeftijd;
4. Voornaamste inkomensbron;
5. Geslacht.
De andere kenmerken zijn weliswaar relevant, maar zelden doorslaggevend in de ervaren eenzaamheid in een buurt.</t>
  </si>
  <si>
    <t>Nederlands</t>
  </si>
  <si>
    <t>Westers</t>
  </si>
  <si>
    <t>Niet-westers</t>
  </si>
  <si>
    <t>Partner in niet-gehuwd paar z. kinderen</t>
  </si>
  <si>
    <t>Partner in niet-gehuwd paar met kinderen</t>
  </si>
  <si>
    <t>Ouder in eenouderhuishouden</t>
  </si>
  <si>
    <t>Referentiepersoon in overig huishouden</t>
  </si>
  <si>
    <t>Tabel 4</t>
  </si>
  <si>
    <t xml:space="preserve">Op basis van de vragen over eenzaamheid in de Gezondheidsmonitor Volwassenen en Ouderen 2016 zijn vier doelindicatoren voor eenzaamheid opgenomen in het databestand van de Gezondheidsmonitor. Dit zijn:
- Eenzaamheid op basis van De Jong Gierveld-schaal (4 categorieën);
- Eenzaam op basis van De Jong Gierveld-schaal (ja of nee);
- (Zeer) ernstig eenzaam is op basis van De Jong Gierveld-schaal (ja of nee);
- Emotioneel eenzaam (ja of nee);
- Sociaal eenzaam (ja of nee). 
In overleg met de gemeente Westerveld is ervoor gekozen om uit te gaan van de doelindicator 'Eenzaamheid op basis van De Jong Gierveld-schaal', omdat de gemeente middels beleid zowel op sociale als emotionele eenzaamheid van haar inwoners invloed kan uitoefenen en hiermee alle personen worden meegenomen, die aangeven eenzaam te zijn.
</t>
  </si>
  <si>
    <t>In tabel 2 worden de uitkomsten van de regressieanalyses weergeven door middel van de regressiecoëfficiënten. Regressiecoëfficiënt βj geeft de invloed van categorie j van de verklarende variabele xj aan op de afhankelijke variabele ervaren eenzaamheid, ten opzichte van de referentiecategorie. Wanneer, bijvoorbeeld, de regressiecoëfficiënt voor leeftijd een hogere waarde heeft bij hogere leeftijden dan bij lagere leeftijden, dan betekent dit dat personen met een hogere leeftijd meer eenzaamheid ervaren. Daarnaast betekent een negatieve coëfficiënt dat een groep lager scoort (i.e. kleinere kans op eenzaamheid) dan de referentiecategorie, en betekent een positieve coëfficiënt dat deze groep eenzamer is dan de referentiegroep.</t>
  </si>
  <si>
    <t>Er zijn twee varianten van het model gebruikt, waarbij de gebruikte variabelen (xj) verschillen:
1. De eerste variant is gebruikt om de kans op eenzaamheid te schatten voor elke inwoner van Westerveld. Dit model bevat alle variabelen die bijdragen aan een hogere voorspelkans, en bevat daarmee relatief veel variabelen. Een deel van deze variabelen xj hebben inhoudelijk een overlap, bv. inkomensbron en of iemand een baan heeft.
2. De tweede variant is gebruikt voor inzicht in het verband tussen de variabelen en eenzaamheid. Voor een goed inzicht is het belangrijk dat variabelen elkaar niet te zeer inhoudelijk overlappen. Daarom is in dit model een keuze gemaakt bij dergelijke variabelen, en is bijvoorbeeld de plaats in het huishouden wel opgenomen en het type huishouden niet.
Het regressiemodel bevat voornamelijk categoriale variabelen, met als uitzonderingen leeftijd, inkomen en sociale cohesie. Zoals gebruikelijk bij regressieanalyse, zijn de categorieën van variabelen als dummies (i.e. een variabele die de waarde 0 of 1 kan aannemen) opgenomen, waarbij steeds één van de categorieën is weggelaten; deze geldt als referentiecategorie. Een voorbeeld: de categoriale variabele geslacht, met categorieën 1=man en 2=vrouw is opgenomen in de vorm van een dummy is_vrouw, die 1 is voor vrouwen en 0 voor mannen. Mannen zijn hiermee de referentiecategorie, en de coëfficiënt bij is_vrouw geeft aan in hoeverre vouwen eenzamer (of minder eenzaam) zijn dan mannen.</t>
  </si>
  <si>
    <t>Zicht op eenzaamheid 
in de gemeente Westerveld</t>
  </si>
  <si>
    <t>Uitgevoerd door het CBS in opdracht van de gemeente Westerveld</t>
  </si>
  <si>
    <t>Marleen Geerdinck, Susan van Dijk, Lydia Geijtenbeek, Marten Kamphorst, Naomi Schalken</t>
  </si>
  <si>
    <t>Methode on Bronnen</t>
  </si>
  <si>
    <t>Deel 1: voorspellen van eenzaamheid</t>
  </si>
  <si>
    <t>Herkomst en geslacht</t>
  </si>
  <si>
    <t>WMO, WLZ, wanbetalers en sociale cohesie in de buurt</t>
  </si>
  <si>
    <t>Stedelijkheid</t>
  </si>
  <si>
    <t>Deel 2: Eenzaamheid in Westerveld</t>
  </si>
  <si>
    <t>Welke factoren leveren de belangrijkste bijdrage aan eenzaamheid?</t>
  </si>
  <si>
    <t>Waar in Westerveld komen factoren voor die bijdragen aan eenzaamheid?</t>
  </si>
  <si>
    <t>1. Plaats in het huishouden</t>
  </si>
  <si>
    <t>2. Inkomen</t>
  </si>
  <si>
    <t>3. Leeftijd</t>
  </si>
  <si>
    <t>4. Sociaaleconomische status</t>
  </si>
  <si>
    <t>5. Geslacht</t>
  </si>
  <si>
    <t>terug naar inhoud</t>
  </si>
  <si>
    <t>Methode en bronnen</t>
  </si>
  <si>
    <t>De meest recente enquête is afgenomen in de tweede helft van 2016. De verrijkte gegevens zijn zo veel mogelijk in de buurt van dit peilmoment gekozen. Om vast te stellen in welke mate ieder kenmerk bijdraagt aan eenzaamheid, is gebruik gemaakt van een logistische regressie. Deze methode maakt het mogelijk om de bijdrage van ieder kenmerk aan eenzaamheid te ontrafelen. Effecten die bij het zoeken naar simpele correlaties verborgen kunnen blijven worden hierdoor juist zichtbaar. Zie voor meer uitleg van deze methode de technische toelichting. De resultaten die dit oplevert worden hieronder uitgebreid besproken aan de hand van figuren.</t>
  </si>
  <si>
    <t>Deel twee legt deze resultaten terug op de inwoners van de gemeente Westerveld. Op basis van het model kan worden vastgesteld wat de verwachte bijdrage is van ieder persoonskenmerk aan eenzaamheid. Hiermee is het mogelijk om voor iedere inwoner van Westerveld een verwachte eenzaamheidsscore te berekenen. Hiervoor worden dezelfde bronregisters gebruikt. De resultaten die dit oplevert worden aan de hand van een aantal kaarten hieronder besproken.</t>
  </si>
  <si>
    <t>Deel 1: Voorspellen van eenzaamheid</t>
  </si>
  <si>
    <t>Ten aanzien van herkomst blijkt dat Nederlanders met een niet-westerse migratieachtergrond het vaakst eenzaam zijn, gevolgd door westerse migranten. Nederlanders zonder migratieachtergrond zijn het minst eenzaam. Het vaker voorkomen van eenzaamheid onder mannen en (niet-westerse) migranten wordt bevestigd door resultaten uit andere onderzoeken.</t>
  </si>
  <si>
    <r>
      <t xml:space="preserve">Het maakt voor </t>
    </r>
    <r>
      <rPr>
        <i/>
        <sz val="10"/>
        <color theme="1"/>
        <rFont val="Arial"/>
        <family val="2"/>
      </rPr>
      <t>herkomst</t>
    </r>
    <r>
      <rPr>
        <sz val="10"/>
        <color theme="1"/>
        <rFont val="Arial"/>
        <family val="2"/>
      </rPr>
      <t xml:space="preserve"> weinig uit welk type eenzaamheid gekozen wordt. Figuur 2 laat zien dat beide typen eenzaamheid, sociaal en emotioneel, nagenoeg dezelfde resultaten opleveren als de totale eenzaamheid. Voor</t>
    </r>
    <r>
      <rPr>
        <i/>
        <sz val="10"/>
        <color theme="1"/>
        <rFont val="Arial"/>
        <family val="2"/>
      </rPr>
      <t xml:space="preserve"> geslacht</t>
    </r>
    <r>
      <rPr>
        <sz val="10"/>
        <color theme="1"/>
        <rFont val="Arial"/>
        <family val="2"/>
      </rPr>
      <t xml:space="preserve"> maakt het wel uit welk type eenzaamheid gekozen wordt. Mannen ervaren met name vaker sociale eenzaamheid als vrouwen, terwijl zij juist iets minder vaak last hebben van emotionele eenzaamheid dan vrouwen.</t>
    </r>
  </si>
  <si>
    <t>Kijkend naar de verschillende typen eenzaamheid (figuur 4) zien we dat met name de sociale eenzaamheid veel sneller stijgt in de jongere leeftijdsgroepen. Een piek wordt bereikt rond de 54 jaar, waarna een lichte daling van sociale eenzaamheid volgt. Desondanks blijft de sociale eenzaamheid vanaf 54 jaar op een relatief hoog niveau liggen. Daarentegen lijkt emotionele eenzaamheid meer ervaren te worden door ouderen. Met name vanaf 80 jaar wordt het geschatte risico op eenzaamheid hoger.</t>
  </si>
  <si>
    <t>De ervaren emotionele en sociale eenzaamheid laten vergelijkbare patronen zien als de totale eenzaamheidsscore. Wel valt op dat alleenstaanden en alleenstaande ouders meer emotionele eenzaamheid ervaren. Bij alle overige huishoudensleden wordt juist meer sociale eenzaamheid ervaren. Het hebben van een partner lijkt samen te hangen met minder algemene eenzaamheid, maar in het bijzonder met minder emotionele eenzaamheid.</t>
  </si>
  <si>
    <t>Sociaaleconomische positie</t>
  </si>
  <si>
    <t xml:space="preserve">Inkomen vertoont een duidelijke samenhang met eenzaamheid. In figuur 8 is de eenzaamheidscore afgezet tegen de percentielgroep van het inkomen waar iemand zich in bevindt. Dit betekent dat als iemand zich precies op de 50% percentielgroep bevindt, 50% van de bevolking minder verdient en 50% van de bevolking meer verdient. </t>
  </si>
  <si>
    <t>Het wonen in een buurt met een hoge score voor sociale cohesie draagt bij aan het tegengaan van eenzaamheid. De sociale cohesie binnen een buurt wordt vastgesteld aan de hand van diverse kenmerken van de buurt, zie voor meer achtergrond de technische toelichting.</t>
  </si>
  <si>
    <t>Waar in Westerveld is het eenzaam?</t>
  </si>
  <si>
    <r>
      <t xml:space="preserve">Op basis van de resultaten van het landelijke model, besproken in </t>
    </r>
    <r>
      <rPr>
        <i/>
        <sz val="10"/>
        <color theme="1"/>
        <rFont val="Arial"/>
        <family val="2"/>
      </rPr>
      <t>deel 1</t>
    </r>
    <r>
      <rPr>
        <sz val="10"/>
        <color theme="1"/>
        <rFont val="Arial"/>
        <family val="2"/>
      </rPr>
      <t xml:space="preserve">, kan voor iedere inwoner van Westerveld de verwachte kans op eenzaamheid worden berekend. Voor het berekenen van de eenzaamheid in Westerveld wordt gebruik gemaakt van registerdata uit 2016. Hierbij is uitgegaan van het model dat is gebruikt voor de </t>
    </r>
    <r>
      <rPr>
        <i/>
        <sz val="10"/>
        <color theme="1"/>
        <rFont val="Arial"/>
        <family val="2"/>
      </rPr>
      <t>totale eenzaamheid</t>
    </r>
    <r>
      <rPr>
        <sz val="10"/>
        <color theme="1"/>
        <rFont val="Arial"/>
        <family val="2"/>
      </rPr>
      <t xml:space="preserve">. Dit betekent dat er geen onderscheid meer wordt gemaakt tussen sociale en emotionele eenzaamheid. Op de kaart </t>
    </r>
    <r>
      <rPr>
        <i/>
        <sz val="10"/>
        <color theme="1"/>
        <rFont val="Arial"/>
        <family val="2"/>
      </rPr>
      <t>Kans op eenzaamheid</t>
    </r>
    <r>
      <rPr>
        <sz val="10"/>
        <color theme="1"/>
        <rFont val="Arial"/>
        <family val="2"/>
      </rPr>
      <t xml:space="preserve"> is zichtbaar gemaakt wat de gemiddelde kans op eenzaamheid is in een buurt, op basis van de daar voorkomende kenmerken. </t>
    </r>
  </si>
  <si>
    <r>
      <t xml:space="preserve">Waarbij </t>
    </r>
    <r>
      <rPr>
        <i/>
        <sz val="10"/>
        <color theme="1"/>
        <rFont val="Arial"/>
        <family val="2"/>
      </rPr>
      <t>plaats in het huishouden</t>
    </r>
    <r>
      <rPr>
        <sz val="10"/>
        <color theme="1"/>
        <rFont val="Arial"/>
        <family val="2"/>
      </rPr>
      <t xml:space="preserve"> op nummer 1 staat, omdat deze bij de meeste eenzame personen een grote bijdrage aan eenzaamheid levert.</t>
    </r>
  </si>
  <si>
    <t>Selecteer een buurt:</t>
  </si>
  <si>
    <r>
      <t xml:space="preserve">In dit voorbeeld is de buurt geselecteerd waar de kern Havelte in is gelegen. Figuur 12 laat zien dat in Havelte, net als in heel Westerveld, </t>
    </r>
    <r>
      <rPr>
        <i/>
        <sz val="10"/>
        <color theme="1"/>
        <rFont val="Arial"/>
        <family val="2"/>
      </rPr>
      <t>plaats in het huishouden</t>
    </r>
    <r>
      <rPr>
        <sz val="10"/>
        <color theme="1"/>
        <rFont val="Arial"/>
        <family val="2"/>
      </rPr>
      <t xml:space="preserve"> de grootste bijdrage levert aan eenzaamheid; bij ongeveer 80% van de eenzame personen komt deze voor in de top drie belangrijkste bijdragende factoren. Vergelijk ook figuur 5, deze stelt dat met name alleenstaanden, thuiswonende kinderen en alleenstaande ouders eenzaamheid ervaren. </t>
    </r>
  </si>
  <si>
    <r>
      <t xml:space="preserve">Op de tweede plaats staat voor Havelte leeftijd (62%), waar deze voor heel Westerveld op de derde plaats staat (52%). Inkomen staat voor Havelte op plaats drie met 51%, voor heel Westerveld staat inkomen nog op de tweede plaats met 55%. Zowel </t>
    </r>
    <r>
      <rPr>
        <i/>
        <sz val="10"/>
        <color theme="1"/>
        <rFont val="Arial"/>
        <family val="2"/>
      </rPr>
      <t xml:space="preserve">sociaaleconomische status </t>
    </r>
    <r>
      <rPr>
        <sz val="10"/>
        <color theme="1"/>
        <rFont val="Arial"/>
        <family val="2"/>
      </rPr>
      <t xml:space="preserve">als </t>
    </r>
    <r>
      <rPr>
        <i/>
        <sz val="10"/>
        <color theme="1"/>
        <rFont val="Arial"/>
        <family val="2"/>
      </rPr>
      <t xml:space="preserve">geslacht </t>
    </r>
    <r>
      <rPr>
        <sz val="10"/>
        <color theme="1"/>
        <rFont val="Arial"/>
        <family val="2"/>
      </rPr>
      <t>dragen in Havelte in vergelijkbare mate bij aan eenzaamheid als in heel Westerveld, met voor beide factoren percentages tussen de 24% en 29%.</t>
    </r>
  </si>
  <si>
    <t>Buurten met minder dan 10 eenzame personen worden niet weergeven.</t>
  </si>
  <si>
    <t>Vergelijk ook figuur 8 om de samenhang te zien tussen een laag inkomen en het ervaren van eenzaamheid.</t>
  </si>
  <si>
    <t>Vergelijk voor de bijdrage van leeftijd aan eenzaamheid figuren 3 en 4. Over het algemeen lijkt een hogere leeftijd bij te dragen aan eenzaamheid, al is dit verloop niet tussen alle leeftijden gelijk.</t>
  </si>
  <si>
    <t xml:space="preserve">Het valt op dat waar in de meeste kernen, klein of groot, geslacht een matige tot gemiddelde rol speelt, er een aantal buitengebieden zijn waar uitschieters voorkomen. Hoewel hier in absolute aantallen weinig eenzamen voorkomen, betreft het hier disproportioneel vaak mannen. </t>
  </si>
  <si>
    <t>Alles hieronder verbergen</t>
  </si>
  <si>
    <t>Eenzame personen</t>
  </si>
  <si>
    <t>SEC</t>
  </si>
  <si>
    <t>referentietabel voor interactieve figuur</t>
  </si>
  <si>
    <t>Westerveld</t>
  </si>
  <si>
    <t>als % van Westerveld</t>
  </si>
  <si>
    <t>Tabel x: Bijdragende factor aan eenzaamheid, per buurt in Westerveld 2018</t>
  </si>
  <si>
    <t>Buurt</t>
  </si>
  <si>
    <t>Bijdragende factor</t>
  </si>
  <si>
    <t>Darp</t>
  </si>
  <si>
    <t>Dwingelo</t>
  </si>
  <si>
    <t>Havelterberg</t>
  </si>
  <si>
    <t>Verspreide huizen Boschoord</t>
  </si>
  <si>
    <t>Verspreide huizen Diever</t>
  </si>
  <si>
    <t>Verspreide huizen Dwingeloo</t>
  </si>
  <si>
    <t>Verspreide huizen Eemster</t>
  </si>
  <si>
    <t>Verspreide huizen Frederiksoord</t>
  </si>
  <si>
    <t>Verspreide huizen Havelte</t>
  </si>
  <si>
    <t>Verspreide huizen Lhee</t>
  </si>
  <si>
    <t>Verspreide huizen Nijensleek</t>
  </si>
  <si>
    <t>Verspreide huizen Uffelte</t>
  </si>
  <si>
    <t>Verspreide huizen Vledderveen</t>
  </si>
  <si>
    <t>Verspreide huizen Wapse</t>
  </si>
  <si>
    <t>Verspreide huizen Wilhelminaoord</t>
  </si>
  <si>
    <t>Verspreide huizen Zorgvlied</t>
  </si>
  <si>
    <t>Wapserveen midden</t>
  </si>
  <si>
    <t>Wapserveen-Oost</t>
  </si>
  <si>
    <t>Dwingelderveld</t>
  </si>
  <si>
    <t>Leggeloo</t>
  </si>
  <si>
    <t>Lheebroek</t>
  </si>
  <si>
    <t>Stroovledder</t>
  </si>
  <si>
    <t>Verspreide huizen Dieverbrug</t>
  </si>
  <si>
    <t>Verspreide huizen Doldersum</t>
  </si>
  <si>
    <t>Verspreide huizen Geeuwenbrug</t>
  </si>
  <si>
    <t>Verspreide huizen Vledder</t>
  </si>
  <si>
    <t>Verspreide huizen Wapserveen</t>
  </si>
  <si>
    <t>Wapserveen-West</t>
  </si>
  <si>
    <t>Westeinde</t>
  </si>
  <si>
    <t>Wittelte</t>
  </si>
  <si>
    <t>Tabel uit spv</t>
  </si>
  <si>
    <t>Netjes maken</t>
  </si>
  <si>
    <t>Grafieken totaal</t>
  </si>
  <si>
    <t>Grafieken 3 soorten eenzaamheid</t>
  </si>
  <si>
    <t>Regressie vs losse effecten</t>
  </si>
  <si>
    <t>Parameter Estimates</t>
  </si>
  <si>
    <t>Parameter</t>
  </si>
  <si>
    <t>B</t>
  </si>
  <si>
    <t>Std. Error</t>
  </si>
  <si>
    <t>95% Wald Confidence Interval</t>
  </si>
  <si>
    <t>Hypothesis Test</t>
  </si>
  <si>
    <t>Lower</t>
  </si>
  <si>
    <t>Upper</t>
  </si>
  <si>
    <t>df</t>
  </si>
  <si>
    <t>Sig.</t>
  </si>
  <si>
    <t>Categorie</t>
  </si>
  <si>
    <t>B+1</t>
  </si>
  <si>
    <t>(Intercept)</t>
  </si>
  <si>
    <t>totaal</t>
  </si>
  <si>
    <t>emotioneel</t>
  </si>
  <si>
    <t>sociaal</t>
  </si>
  <si>
    <t>los effect</t>
  </si>
  <si>
    <t>[geslacht=1]</t>
  </si>
  <si>
    <t>[geslacht=2]</t>
  </si>
  <si>
    <t>0a</t>
  </si>
  <si>
    <t>[herkomstgroepering cbs omgecodeerd voor statline-publicatie 3-deling incl. onbekend=1]</t>
  </si>
  <si>
    <t>[herkomstgroepering cbs omgecodeerd voor statline-publicatie 3-deling incl. onbekend=3]</t>
  </si>
  <si>
    <t>[herkomstgroepering cbs omgecodeerd voor statline-publicatie 3-deling incl. onbekend=4]</t>
  </si>
  <si>
    <t>[Leeftijd per jaar, afgekapt op 90=19]</t>
  </si>
  <si>
    <t>19</t>
  </si>
  <si>
    <t>[Leeftijd per jaar, afgekapt op 90=20]</t>
  </si>
  <si>
    <t>20</t>
  </si>
  <si>
    <t>[Leeftijd per jaar, afgekapt op 90=21]</t>
  </si>
  <si>
    <t>21</t>
  </si>
  <si>
    <t>[Leeftijd per jaar, afgekapt op 90=22]</t>
  </si>
  <si>
    <t>22</t>
  </si>
  <si>
    <t>[Leeftijd per jaar, afgekapt op 90=23]</t>
  </si>
  <si>
    <t>23</t>
  </si>
  <si>
    <t>[Leeftijd per jaar, afgekapt op 90=24]</t>
  </si>
  <si>
    <t>24</t>
  </si>
  <si>
    <t>[Leeftijd per jaar, afgekapt op 90=25]</t>
  </si>
  <si>
    <t>25</t>
  </si>
  <si>
    <t>[Leeftijd per jaar, afgekapt op 90=26]</t>
  </si>
  <si>
    <t>26</t>
  </si>
  <si>
    <t>[Leeftijd per jaar, afgekapt op 90=27]</t>
  </si>
  <si>
    <t>27</t>
  </si>
  <si>
    <t>[Leeftijd per jaar, afgekapt op 90=28]</t>
  </si>
  <si>
    <t>28</t>
  </si>
  <si>
    <t>[Leeftijd per jaar, afgekapt op 90=29]</t>
  </si>
  <si>
    <t>29</t>
  </si>
  <si>
    <t>[Leeftijd per jaar, afgekapt op 90=30]</t>
  </si>
  <si>
    <t>30</t>
  </si>
  <si>
    <t>[Leeftijd per jaar, afgekapt op 90=31]</t>
  </si>
  <si>
    <t>31</t>
  </si>
  <si>
    <t>[Leeftijd per jaar, afgekapt op 90=32]</t>
  </si>
  <si>
    <t>32</t>
  </si>
  <si>
    <t>[Leeftijd per jaar, afgekapt op 90=33]</t>
  </si>
  <si>
    <t>33</t>
  </si>
  <si>
    <t>[Leeftijd per jaar, afgekapt op 90=34]</t>
  </si>
  <si>
    <t>34</t>
  </si>
  <si>
    <t>[Leeftijd per jaar, afgekapt op 90=35]</t>
  </si>
  <si>
    <t>35</t>
  </si>
  <si>
    <t>[Leeftijd per jaar, afgekapt op 90=36]</t>
  </si>
  <si>
    <t>36</t>
  </si>
  <si>
    <t>[Leeftijd per jaar, afgekapt op 90=37]</t>
  </si>
  <si>
    <t>37</t>
  </si>
  <si>
    <t>[Leeftijd per jaar, afgekapt op 90=38]</t>
  </si>
  <si>
    <t>38</t>
  </si>
  <si>
    <t>[Leeftijd per jaar, afgekapt op 90=39]</t>
  </si>
  <si>
    <t>39</t>
  </si>
  <si>
    <t>[Leeftijd per jaar, afgekapt op 90=40]</t>
  </si>
  <si>
    <t>40</t>
  </si>
  <si>
    <t>[Leeftijd per jaar, afgekapt op 90=41]</t>
  </si>
  <si>
    <t>41</t>
  </si>
  <si>
    <t>[Leeftijd per jaar, afgekapt op 90=42]</t>
  </si>
  <si>
    <t>42</t>
  </si>
  <si>
    <t>[Leeftijd per jaar, afgekapt op 90=43]</t>
  </si>
  <si>
    <t>43</t>
  </si>
  <si>
    <t>[Leeftijd per jaar, afgekapt op 90=44]</t>
  </si>
  <si>
    <t>44</t>
  </si>
  <si>
    <t>[Leeftijd per jaar, afgekapt op 90=45]</t>
  </si>
  <si>
    <t>45</t>
  </si>
  <si>
    <t>[Leeftijd per jaar, afgekapt op 90=46]</t>
  </si>
  <si>
    <t>46</t>
  </si>
  <si>
    <t>[Leeftijd per jaar, afgekapt op 90=47]</t>
  </si>
  <si>
    <t>47</t>
  </si>
  <si>
    <t>[Leeftijd per jaar, afgekapt op 90=48]</t>
  </si>
  <si>
    <t>48</t>
  </si>
  <si>
    <t>[Leeftijd per jaar, afgekapt op 90=49]</t>
  </si>
  <si>
    <t>49</t>
  </si>
  <si>
    <t>[Leeftijd per jaar, afgekapt op 90=50]</t>
  </si>
  <si>
    <t>50</t>
  </si>
  <si>
    <t>[Leeftijd per jaar, afgekapt op 90=51]</t>
  </si>
  <si>
    <t>51</t>
  </si>
  <si>
    <t>[Leeftijd per jaar, afgekapt op 90=52]</t>
  </si>
  <si>
    <t>52</t>
  </si>
  <si>
    <t>[Leeftijd per jaar, afgekapt op 90=53]</t>
  </si>
  <si>
    <t>53</t>
  </si>
  <si>
    <t>[Leeftijd per jaar, afgekapt op 90=54]</t>
  </si>
  <si>
    <t>54</t>
  </si>
  <si>
    <t>[Leeftijd per jaar, afgekapt op 90=55]</t>
  </si>
  <si>
    <t>55</t>
  </si>
  <si>
    <t>[Leeftijd per jaar, afgekapt op 90=56]</t>
  </si>
  <si>
    <t>56</t>
  </si>
  <si>
    <t>[Leeftijd per jaar, afgekapt op 90=57]</t>
  </si>
  <si>
    <t>57</t>
  </si>
  <si>
    <t>[Leeftijd per jaar, afgekapt op 90=58]</t>
  </si>
  <si>
    <t>58</t>
  </si>
  <si>
    <t>[Leeftijd per jaar, afgekapt op 90=59]</t>
  </si>
  <si>
    <t>59</t>
  </si>
  <si>
    <t>[Leeftijd per jaar, afgekapt op 90=60]</t>
  </si>
  <si>
    <t>60</t>
  </si>
  <si>
    <t>[Leeftijd per jaar, afgekapt op 90=61]</t>
  </si>
  <si>
    <t>61</t>
  </si>
  <si>
    <t>[Leeftijd per jaar, afgekapt op 90=62]</t>
  </si>
  <si>
    <t>62</t>
  </si>
  <si>
    <t>[Leeftijd per jaar, afgekapt op 90=63]</t>
  </si>
  <si>
    <t>63</t>
  </si>
  <si>
    <t>[Leeftijd per jaar, afgekapt op 90=64]</t>
  </si>
  <si>
    <t>64</t>
  </si>
  <si>
    <t>[Leeftijd per jaar, afgekapt op 90=65]</t>
  </si>
  <si>
    <t>65</t>
  </si>
  <si>
    <t>[Leeftijd per jaar, afgekapt op 90=66]</t>
  </si>
  <si>
    <t>66</t>
  </si>
  <si>
    <t>[Leeftijd per jaar, afgekapt op 90=67]</t>
  </si>
  <si>
    <t>67</t>
  </si>
  <si>
    <t>[Leeftijd per jaar, afgekapt op 90=68]</t>
  </si>
  <si>
    <t>68</t>
  </si>
  <si>
    <t>[Leeftijd per jaar, afgekapt op 90=69]</t>
  </si>
  <si>
    <t>69</t>
  </si>
  <si>
    <t>[Leeftijd per jaar, afgekapt op 90=70]</t>
  </si>
  <si>
    <t>70</t>
  </si>
  <si>
    <t>[Leeftijd per jaar, afgekapt op 90=71]</t>
  </si>
  <si>
    <t>71</t>
  </si>
  <si>
    <t>[Leeftijd per jaar, afgekapt op 90=72]</t>
  </si>
  <si>
    <t>72</t>
  </si>
  <si>
    <t>[Leeftijd per jaar, afgekapt op 90=73]</t>
  </si>
  <si>
    <t>73</t>
  </si>
  <si>
    <t>[Leeftijd per jaar, afgekapt op 90=74]</t>
  </si>
  <si>
    <t>74</t>
  </si>
  <si>
    <t>[Leeftijd per jaar, afgekapt op 90=75]</t>
  </si>
  <si>
    <t>75</t>
  </si>
  <si>
    <t>[Leeftijd per jaar, afgekapt op 90=76]</t>
  </si>
  <si>
    <t>76</t>
  </si>
  <si>
    <t>[Leeftijd per jaar, afgekapt op 90=77]</t>
  </si>
  <si>
    <t>77</t>
  </si>
  <si>
    <t>[Leeftijd per jaar, afgekapt op 90=78]</t>
  </si>
  <si>
    <t>78</t>
  </si>
  <si>
    <t>[Leeftijd per jaar, afgekapt op 90=79]</t>
  </si>
  <si>
    <t>79</t>
  </si>
  <si>
    <t>[Leeftijd per jaar, afgekapt op 90=80]</t>
  </si>
  <si>
    <t>80</t>
  </si>
  <si>
    <t>[Leeftijd per jaar, afgekapt op 90=81]</t>
  </si>
  <si>
    <t>81</t>
  </si>
  <si>
    <t>[Leeftijd per jaar, afgekapt op 90=82]</t>
  </si>
  <si>
    <t>82</t>
  </si>
  <si>
    <t>[Leeftijd per jaar, afgekapt op 90=83]</t>
  </si>
  <si>
    <t>83</t>
  </si>
  <si>
    <t>[Leeftijd per jaar, afgekapt op 90=84]</t>
  </si>
  <si>
    <t>84</t>
  </si>
  <si>
    <t>[Leeftijd per jaar, afgekapt op 90=85]</t>
  </si>
  <si>
    <t>85</t>
  </si>
  <si>
    <t>[Leeftijd per jaar, afgekapt op 90=86]</t>
  </si>
  <si>
    <t>86</t>
  </si>
  <si>
    <t>[Leeftijd per jaar, afgekapt op 90=87]</t>
  </si>
  <si>
    <t>87</t>
  </si>
  <si>
    <t>[Leeftijd per jaar, afgekapt op 90=88]</t>
  </si>
  <si>
    <t>88</t>
  </si>
  <si>
    <t>[Leeftijd per jaar, afgekapt op 90=89]</t>
  </si>
  <si>
    <t>89</t>
  </si>
  <si>
    <t>[Leeftijd per jaar, afgekapt op 90=90]</t>
  </si>
  <si>
    <t>90</t>
  </si>
  <si>
    <t>[plaats van persoon in het huishouden= 1]</t>
  </si>
  <si>
    <t>[plaats van persoon in het huishouden= 2]</t>
  </si>
  <si>
    <t>[plaats van persoon in het huishouden= 3]</t>
  </si>
  <si>
    <t>[plaats van persoon in het huishouden= 4]</t>
  </si>
  <si>
    <t>[plaats van persoon in het huishouden= 5]</t>
  </si>
  <si>
    <t>[plaats van persoon in het huishouden= 6]</t>
  </si>
  <si>
    <t>[plaats van persoon in het huishouden= 7]</t>
  </si>
  <si>
    <t>[plaats van persoon in het huishouden= 8]</t>
  </si>
  <si>
    <t>[plaats van persoon in het huishouden= 9]</t>
  </si>
  <si>
    <t>[opleidingsniveau hoogst behaald 3-deling (publicatie) soi 2016=1]</t>
  </si>
  <si>
    <t>Laag opgeleid (basis, leerjaar 1-3 havo/vwo, vmbo of mbo-1)</t>
  </si>
  <si>
    <t>[opleidingsniveau hoogst behaald 3-deling (publicatie) soi 2016=2]</t>
  </si>
  <si>
    <t>Middelbaar opgeleid (mbo 2-4, bovenbouw havo/vwo)</t>
  </si>
  <si>
    <t>[opleidingsniveau hoogst behaald 3-deling (publicatie) soi 2016=3]</t>
  </si>
  <si>
    <t>Hoog opgeleid (hbo en wo)</t>
  </si>
  <si>
    <t>[opleidingsniveau hoogst behaald 3-deling (publicatie) soi 2016=9]</t>
  </si>
  <si>
    <t>Opleidingsniveau onbekend</t>
  </si>
  <si>
    <t>[Persoon heeft in de tweede helft van 2016 WLZ zorg ontvangen=0]</t>
  </si>
  <si>
    <t>Geen WLZ</t>
  </si>
  <si>
    <t>[Persoon heeft in de tweede helft van 2016 WLZ zorg ontvangen=1]</t>
  </si>
  <si>
    <t>WLZ</t>
  </si>
  <si>
    <t>[Persoon heeft in de tweede helft van 2016 bijdrage plichtige WMO zorg ontvangen=0]</t>
  </si>
  <si>
    <t>Geen WMO</t>
  </si>
  <si>
    <t>[Persoon heeft in de tweede helft van 2016 bijdrage plichtige WMO zorg ontvangen=1]</t>
  </si>
  <si>
    <t>WMO</t>
  </si>
  <si>
    <t>[sociaaleconomische categorie in de betreffende maand=10]</t>
  </si>
  <si>
    <t>Werkend</t>
  </si>
  <si>
    <t>[sociaaleconomische categorie in de betreffende maand=21]</t>
  </si>
  <si>
    <t>[sociaaleconomische categorie in de betreffende maand=22]</t>
  </si>
  <si>
    <t>[sociaaleconomische categorie in de betreffende maand=23]</t>
  </si>
  <si>
    <t>Ontvanger uitkering sociale voorz.overig</t>
  </si>
  <si>
    <t>[sociaaleconomische categorie in de betreffende maand=24]</t>
  </si>
  <si>
    <t>Ontvanger uitkering ziekte/AO</t>
  </si>
  <si>
    <t>[sociaaleconomische categorie in de betreffende maand=25]</t>
  </si>
  <si>
    <t>[sociaaleconomische categorie in de betreffende maand=26]</t>
  </si>
  <si>
    <t>Nog niet schoolg./schol./stud. met ink.</t>
  </si>
  <si>
    <t>[sociaaleconomische categorie in de betreffende maand=31]</t>
  </si>
  <si>
    <t>Nog niet schoolg./schol./stud. geen ink.</t>
  </si>
  <si>
    <t>[sociaaleconomische categorie in de betreffende maand=32]</t>
  </si>
  <si>
    <t>[Percentiel van gestandaardiseerd huishoudinkomen (GESTIKH), lineair=0]</t>
  </si>
  <si>
    <t>0</t>
  </si>
  <si>
    <t>[Percentiel van gestandaardiseerd huishoudinkomen (GESTIKH), lineair=1]</t>
  </si>
  <si>
    <t>1</t>
  </si>
  <si>
    <t>[Percentiel van gestandaardiseerd huishoudinkomen (GESTIKH), lineair=2]</t>
  </si>
  <si>
    <t>2</t>
  </si>
  <si>
    <t>[Percentiel van gestandaardiseerd huishoudinkomen (GESTIKH), lineair=3]</t>
  </si>
  <si>
    <t>3</t>
  </si>
  <si>
    <t>[Percentiel van gestandaardiseerd huishoudinkomen (GESTIKH), lineair=4]</t>
  </si>
  <si>
    <t>4</t>
  </si>
  <si>
    <t>[Percentiel van gestandaardiseerd huishoudinkomen (GESTIKH), lineair=5]</t>
  </si>
  <si>
    <t>5</t>
  </si>
  <si>
    <t>[Percentiel van gestandaardiseerd huishoudinkomen (GESTIKH), lineair=6]</t>
  </si>
  <si>
    <t>6</t>
  </si>
  <si>
    <t>[Percentiel van gestandaardiseerd huishoudinkomen (GESTIKH), lineair=7]</t>
  </si>
  <si>
    <t>7</t>
  </si>
  <si>
    <t>[Percentiel van gestandaardiseerd huishoudinkomen (GESTIKH), lineair=8]</t>
  </si>
  <si>
    <t>8</t>
  </si>
  <si>
    <t>[Percentiel van gestandaardiseerd huishoudinkomen (GESTIKH), lineair=9]</t>
  </si>
  <si>
    <t>9</t>
  </si>
  <si>
    <t>[Percentiel van gestandaardiseerd huishoudinkomen (GESTIKH), lineair=10]</t>
  </si>
  <si>
    <t>10</t>
  </si>
  <si>
    <t>[Percentiel van gestandaardiseerd huishoudinkomen (GESTIKH), lineair=11]</t>
  </si>
  <si>
    <t>11</t>
  </si>
  <si>
    <t>[Percentiel van gestandaardiseerd huishoudinkomen (GESTIKH), lineair=12]</t>
  </si>
  <si>
    <t>12</t>
  </si>
  <si>
    <t>Referentie</t>
  </si>
  <si>
    <t>[Percentiel van gestandaardiseerd huishoudinkomen (GESTIKH), lineair=13]</t>
  </si>
  <si>
    <t>13</t>
  </si>
  <si>
    <t>[Percentiel van gestandaardiseerd huishoudinkomen (GESTIKH), lineair=14]</t>
  </si>
  <si>
    <t>14</t>
  </si>
  <si>
    <t>[Percentiel van gestandaardiseerd huishoudinkomen (GESTIKH), lineair=15]</t>
  </si>
  <si>
    <t>15</t>
  </si>
  <si>
    <t>Wanbetaler</t>
  </si>
  <si>
    <t>[Percentiel van gestandaardiseerd huishoudinkomen (GESTIKH), lineair=16]</t>
  </si>
  <si>
    <t>16</t>
  </si>
  <si>
    <t>Hoge sociale cohesie</t>
  </si>
  <si>
    <t>[Percentiel van gestandaardiseerd huishoudinkomen (GESTIKH), lineair=17]</t>
  </si>
  <si>
    <t>17</t>
  </si>
  <si>
    <t>[Percentiel van gestandaardiseerd huishoudinkomen (GESTIKH), lineair=18]</t>
  </si>
  <si>
    <t>18</t>
  </si>
  <si>
    <t>[Percentiel van gestandaardiseerd huishoudinkomen (GESTIKH), lineair=19]</t>
  </si>
  <si>
    <t>[Percentiel van gestandaardiseerd huishoudinkomen (GESTIKH), lineair=20]</t>
  </si>
  <si>
    <t>[Percentiel van gestandaardiseerd huishoudinkomen (GESTIKH), lineair=21]</t>
  </si>
  <si>
    <t>[Percentiel van gestandaardiseerd huishoudinkomen (GESTIKH), lineair=22]</t>
  </si>
  <si>
    <t>[Percentiel van gestandaardiseerd huishoudinkomen (GESTIKH), lineair=23]</t>
  </si>
  <si>
    <t>[Percentiel van gestandaardiseerd huishoudinkomen (GESTIKH), lineair=24]</t>
  </si>
  <si>
    <t>[Percentiel van gestandaardiseerd huishoudinkomen (GESTIKH), lineair=25]</t>
  </si>
  <si>
    <t>[Percentiel van gestandaardiseerd huishoudinkomen (GESTIKH), lineair=26]</t>
  </si>
  <si>
    <t>[Percentiel van gestandaardiseerd huishoudinkomen (GESTIKH), lineair=27]</t>
  </si>
  <si>
    <t>[Percentiel van gestandaardiseerd huishoudinkomen (GESTIKH), lineair=28]</t>
  </si>
  <si>
    <t>[Percentiel van gestandaardiseerd huishoudinkomen (GESTIKH), lineair=29]</t>
  </si>
  <si>
    <t>[Percentiel van gestandaardiseerd huishoudinkomen (GESTIKH), lineair=30]</t>
  </si>
  <si>
    <t>[Percentiel van gestandaardiseerd huishoudinkomen (GESTIKH), lineair=31]</t>
  </si>
  <si>
    <t>[Percentiel van gestandaardiseerd huishoudinkomen (GESTIKH), lineair=32]</t>
  </si>
  <si>
    <t>[Percentiel van gestandaardiseerd huishoudinkomen (GESTIKH), lineair=33]</t>
  </si>
  <si>
    <t>[Percentiel van gestandaardiseerd huishoudinkomen (GESTIKH), lineair=34]</t>
  </si>
  <si>
    <t>[Percentiel van gestandaardiseerd huishoudinkomen (GESTIKH), lineair=35]</t>
  </si>
  <si>
    <t>[Percentiel van gestandaardiseerd huishoudinkomen (GESTIKH), lineair=36]</t>
  </si>
  <si>
    <t>[Percentiel van gestandaardiseerd huishoudinkomen (GESTIKH), lineair=37]</t>
  </si>
  <si>
    <t>[Percentiel van gestandaardiseerd huishoudinkomen (GESTIKH), lineair=38]</t>
  </si>
  <si>
    <t>[Percentiel van gestandaardiseerd huishoudinkomen (GESTIKH), lineair=39]</t>
  </si>
  <si>
    <t>[Percentiel van gestandaardiseerd huishoudinkomen (GESTIKH), lineair=40]</t>
  </si>
  <si>
    <t>[Percentiel van gestandaardiseerd huishoudinkomen (GESTIKH), lineair=41]</t>
  </si>
  <si>
    <t>[Percentiel van gestandaardiseerd huishoudinkomen (GESTIKH), lineair=42]</t>
  </si>
  <si>
    <t>[Percentiel van gestandaardiseerd huishoudinkomen (GESTIKH), lineair=43]</t>
  </si>
  <si>
    <t>[Percentiel van gestandaardiseerd huishoudinkomen (GESTIKH), lineair=44]</t>
  </si>
  <si>
    <t>[Percentiel van gestandaardiseerd huishoudinkomen (GESTIKH), lineair=45]</t>
  </si>
  <si>
    <t>[Percentiel van gestandaardiseerd huishoudinkomen (GESTIKH), lineair=46]</t>
  </si>
  <si>
    <t>[Percentiel van gestandaardiseerd huishoudinkomen (GESTIKH), lineair=47]</t>
  </si>
  <si>
    <t>[Percentiel van gestandaardiseerd huishoudinkomen (GESTIKH), lineair=48]</t>
  </si>
  <si>
    <t>[Percentiel van gestandaardiseerd huishoudinkomen (GESTIKH), lineair=49]</t>
  </si>
  <si>
    <t>[Percentiel van gestandaardiseerd huishoudinkomen (GESTIKH), lineair=50]</t>
  </si>
  <si>
    <t>[Percentiel van gestandaardiseerd huishoudinkomen (GESTIKH), lineair=51]</t>
  </si>
  <si>
    <t>[Percentiel van gestandaardiseerd huishoudinkomen (GESTIKH), lineair=52]</t>
  </si>
  <si>
    <t>[Percentiel van gestandaardiseerd huishoudinkomen (GESTIKH), lineair=53]</t>
  </si>
  <si>
    <t>[Percentiel van gestandaardiseerd huishoudinkomen (GESTIKH), lineair=54]</t>
  </si>
  <si>
    <t>[Percentiel van gestandaardiseerd huishoudinkomen (GESTIKH), lineair=55]</t>
  </si>
  <si>
    <t>[Percentiel van gestandaardiseerd huishoudinkomen (GESTIKH), lineair=56]</t>
  </si>
  <si>
    <t>[Percentiel van gestandaardiseerd huishoudinkomen (GESTIKH), lineair=57]</t>
  </si>
  <si>
    <t>[Percentiel van gestandaardiseerd huishoudinkomen (GESTIKH), lineair=58]</t>
  </si>
  <si>
    <t>[Percentiel van gestandaardiseerd huishoudinkomen (GESTIKH), lineair=59]</t>
  </si>
  <si>
    <t>[Percentiel van gestandaardiseerd huishoudinkomen (GESTIKH), lineair=60]</t>
  </si>
  <si>
    <t>[Percentiel van gestandaardiseerd huishoudinkomen (GESTIKH), lineair=61]</t>
  </si>
  <si>
    <t>[Percentiel van gestandaardiseerd huishoudinkomen (GESTIKH), lineair=62]</t>
  </si>
  <si>
    <t>[Percentiel van gestandaardiseerd huishoudinkomen (GESTIKH), lineair=63]</t>
  </si>
  <si>
    <t>[Percentiel van gestandaardiseerd huishoudinkomen (GESTIKH), lineair=64]</t>
  </si>
  <si>
    <t>[Percentiel van gestandaardiseerd huishoudinkomen (GESTIKH), lineair=65]</t>
  </si>
  <si>
    <t>[Percentiel van gestandaardiseerd huishoudinkomen (GESTIKH), lineair=66]</t>
  </si>
  <si>
    <t>[Percentiel van gestandaardiseerd huishoudinkomen (GESTIKH), lineair=67]</t>
  </si>
  <si>
    <t>[Percentiel van gestandaardiseerd huishoudinkomen (GESTIKH), lineair=68]</t>
  </si>
  <si>
    <t>[Percentiel van gestandaardiseerd huishoudinkomen (GESTIKH), lineair=69]</t>
  </si>
  <si>
    <t>[Percentiel van gestandaardiseerd huishoudinkomen (GESTIKH), lineair=70]</t>
  </si>
  <si>
    <t>[Percentiel van gestandaardiseerd huishoudinkomen (GESTIKH), lineair=71]</t>
  </si>
  <si>
    <t>[Percentiel van gestandaardiseerd huishoudinkomen (GESTIKH), lineair=72]</t>
  </si>
  <si>
    <t>[Percentiel van gestandaardiseerd huishoudinkomen (GESTIKH), lineair=73]</t>
  </si>
  <si>
    <t>[Percentiel van gestandaardiseerd huishoudinkomen (GESTIKH), lineair=74]</t>
  </si>
  <si>
    <t>[Percentiel van gestandaardiseerd huishoudinkomen (GESTIKH), lineair=75]</t>
  </si>
  <si>
    <t>[Percentiel van gestandaardiseerd huishoudinkomen (GESTIKH), lineair=76]</t>
  </si>
  <si>
    <t>[Percentiel van gestandaardiseerd huishoudinkomen (GESTIKH), lineair=77]</t>
  </si>
  <si>
    <t>[Percentiel van gestandaardiseerd huishoudinkomen (GESTIKH), lineair=78]</t>
  </si>
  <si>
    <t>[Percentiel van gestandaardiseerd huishoudinkomen (GESTIKH), lineair=79]</t>
  </si>
  <si>
    <t>[Percentiel van gestandaardiseerd huishoudinkomen (GESTIKH), lineair=80]</t>
  </si>
  <si>
    <t>[Percentiel van gestandaardiseerd huishoudinkomen (GESTIKH), lineair=81]</t>
  </si>
  <si>
    <t>[Percentiel van gestandaardiseerd huishoudinkomen (GESTIKH), lineair=82]</t>
  </si>
  <si>
    <t>[Percentiel van gestandaardiseerd huishoudinkomen (GESTIKH), lineair=83]</t>
  </si>
  <si>
    <t>[Percentiel van gestandaardiseerd huishoudinkomen (GESTIKH), lineair=84]</t>
  </si>
  <si>
    <t>[Percentiel van gestandaardiseerd huishoudinkomen (GESTIKH), lineair=85]</t>
  </si>
  <si>
    <t>[Percentiel van gestandaardiseerd huishoudinkomen (GESTIKH), lineair=86]</t>
  </si>
  <si>
    <t>[Percentiel van gestandaardiseerd huishoudinkomen (GESTIKH), lineair=87]</t>
  </si>
  <si>
    <t>[Percentiel van gestandaardiseerd huishoudinkomen (GESTIKH), lineair=88]</t>
  </si>
  <si>
    <t>[Percentiel van gestandaardiseerd huishoudinkomen (GESTIKH), lineair=89]</t>
  </si>
  <si>
    <t>[Percentiel van gestandaardiseerd huishoudinkomen (GESTIKH), lineair=90]</t>
  </si>
  <si>
    <t>[Percentiel van gestandaardiseerd huishoudinkomen (GESTIKH), lineair=91]</t>
  </si>
  <si>
    <t>91</t>
  </si>
  <si>
    <t>[Percentiel van gestandaardiseerd huishoudinkomen (GESTIKH), lineair=92]</t>
  </si>
  <si>
    <t>92</t>
  </si>
  <si>
    <t>[Percentiel van gestandaardiseerd huishoudinkomen (GESTIKH), lineair=93]</t>
  </si>
  <si>
    <t>93</t>
  </si>
  <si>
    <t>[Percentiel van gestandaardiseerd huishoudinkomen (GESTIKH), lineair=94]</t>
  </si>
  <si>
    <t>94</t>
  </si>
  <si>
    <t>[Percentiel van gestandaardiseerd huishoudinkomen (GESTIKH), lineair=95]</t>
  </si>
  <si>
    <t>95</t>
  </si>
  <si>
    <t>[Percentiel van gestandaardiseerd huishoudinkomen (GESTIKH), lineair=96]</t>
  </si>
  <si>
    <t>96</t>
  </si>
  <si>
    <t>[Percentiel van gestandaardiseerd huishoudinkomen (GESTIKH), lineair=97]</t>
  </si>
  <si>
    <t>97</t>
  </si>
  <si>
    <t>[Percentiel van gestandaardiseerd huishoudinkomen (GESTIKH), lineair=98]</t>
  </si>
  <si>
    <t>98</t>
  </si>
  <si>
    <t>[Percentiel van gestandaardiseerd huishoudinkomen (GESTIKH), lineair=99]</t>
  </si>
  <si>
    <t>99</t>
  </si>
  <si>
    <t>[Percentiel van gestandaardiseerd huishoudinkomen (GESTIKH), lineair=100]</t>
  </si>
  <si>
    <t>100</t>
  </si>
  <si>
    <t>[Persoon staat geregistreerd als ZVW wanbetaler=0]</t>
  </si>
  <si>
    <t>Geen wanbetaler</t>
  </si>
  <si>
    <t>[Persoon staat geregistreerd als ZVW wanbetaler=1]</t>
  </si>
  <si>
    <t>[stedelijkheid van de buurt=1]</t>
  </si>
  <si>
    <t>Zeer sterk (&gt;=2500 omgevingsadressen/km2)</t>
  </si>
  <si>
    <t>[stedelijkheid van de buurt=2]</t>
  </si>
  <si>
    <t>Sterk (1500 tot 2500 omgevingsadressen/km2)</t>
  </si>
  <si>
    <t>[stedelijkheid van de buurt=3]</t>
  </si>
  <si>
    <t>Matig (1000 tot 1500 omgevingsadressen/km2)</t>
  </si>
  <si>
    <t>[stedelijkheid van de buurt=4]</t>
  </si>
  <si>
    <t>Weinig (500 tot 1000 omgevingsadressen/km2)</t>
  </si>
  <si>
    <t>[stedelijkheid van de buurt=5]</t>
  </si>
  <si>
    <t>Niet (&lt;500 omgevingsadressen/km2)</t>
  </si>
  <si>
    <t>Sociale cohesie, buurtschatting via KDS</t>
  </si>
  <si>
    <t>(Scale)</t>
  </si>
  <si>
    <t>1b</t>
  </si>
  <si>
    <t>Dependent Variable: GGEES217 Is eenzaam (obv De Jong Gierveld schaal)</t>
  </si>
  <si>
    <t>Model: (Intercept), geslacht, herkomstgroepering cbs omgecodeerd voor statline-publicatie 3-deling incl. onbekend, Leeftijd per jaar, afgekapt op 90, plaats van persoon in het huishouden, opleidingsniveau hoogst behaald 3-deling (publicatie) soi 2016, Persoon heeft in de tweede helft van 2016 WLZ zorg ontvangen, Persoon heeft in de tweede helft van 2016 bijdrage plichtige WMO zorg ontvangen, sociaaleconomische categorie in de betreffende maand, Percentiel van gestandaardiseerd huishoudinkomen (GESTIKH), lineair, Persoon staat geregistreerd als ZVW wanbetaler, stedelijkheid van de buurt, Sociale cohesie, buurtschatting via KDS</t>
  </si>
  <si>
    <t>a Set to zero because this parameter is redundant.</t>
  </si>
  <si>
    <t>b Fixed at the displayed value.</t>
  </si>
  <si>
    <t>Weinig</t>
  </si>
  <si>
    <t>Standaardfout</t>
  </si>
  <si>
    <t/>
  </si>
  <si>
    <r>
      <t>Coëfficiënt (</t>
    </r>
    <r>
      <rPr>
        <sz val="8"/>
        <color theme="1"/>
        <rFont val="Calibri"/>
        <family val="2"/>
      </rPr>
      <t>β</t>
    </r>
    <r>
      <rPr>
        <sz val="8"/>
        <color theme="1"/>
        <rFont val="Arial"/>
        <family val="2"/>
      </rPr>
      <t>)</t>
    </r>
  </si>
  <si>
    <t>Sociale cohesie (genormaliseerd)</t>
  </si>
  <si>
    <t>Personen waarbij het kenmerk tot de top-3 hoort</t>
  </si>
  <si>
    <t xml:space="preserve">Mate waarin de verschillende kenmerken voorkomen in de top-3 van </t>
  </si>
  <si>
    <t>risicofactoren op eenzaamheid, Westerveld 2016</t>
  </si>
  <si>
    <t xml:space="preserve"> .</t>
  </si>
  <si>
    <t xml:space="preserve">Buurt </t>
  </si>
  <si>
    <t>Sociaal-economische status</t>
  </si>
  <si>
    <t>Kans op eenzaamheid</t>
  </si>
  <si>
    <t>Geschatte eenzaamheid, eenzame personen en bijdrage voornaamste factoren aan eenzaamheid*, 2016</t>
  </si>
  <si>
    <t>Personen met een risico op eenzaamheid</t>
  </si>
  <si>
    <t>buurt</t>
  </si>
  <si>
    <r>
      <t xml:space="preserve">In de buitengebieden lijkt de bijdrage van </t>
    </r>
    <r>
      <rPr>
        <i/>
        <sz val="10"/>
        <color theme="1"/>
        <rFont val="Arial"/>
        <family val="2"/>
      </rPr>
      <t>inkomen</t>
    </r>
    <r>
      <rPr>
        <sz val="10"/>
        <color theme="1"/>
        <rFont val="Arial"/>
        <family val="2"/>
      </rPr>
      <t xml:space="preserve"> redelijk gemiddeld te zijn, met subtiele verschillen. Met name in het noordoosten van de gemeente liggen de percentages wat hoger, evenals in het uiterste westen van de gemeente. In het zuiden van de gemeente en rondom Wapse ligt de bijdrage van inkomen aan eenzaamheid het laagst.</t>
    </r>
  </si>
  <si>
    <t>Op het tabblad 'Resultaten' zijn de aantallen bij de figuren onderdrukt als het aantal geschatte eenzame personen in een buurt minder dan 15 is. Daarnaast is het aantal geschatte personen afgerond op 5-tallen.</t>
  </si>
  <si>
    <t>plaats in het huishouden</t>
  </si>
  <si>
    <t>inkomen</t>
  </si>
  <si>
    <t>leeftijd</t>
  </si>
  <si>
    <t>sociaal-economische status</t>
  </si>
  <si>
    <t>geslacht</t>
  </si>
  <si>
    <t>Geschatte eenzaamheid, eenzame personen en bijdrage voornaamste factoren aan eenzaamheid, 2016</t>
  </si>
  <si>
    <t>Mate waarin de verschillende kenmerken voorkomen in de top-3 van risicofactoren op eenzaamheid, Westerveld 2016</t>
  </si>
  <si>
    <t xml:space="preserve">In dit onderzoek is gekeken naar welke kenmerken van personen zorgen voor een hoger risico op ervaren eenzaamheid. Deze technische toelichting bij het onderzoek bevat een toelichting op de gebruikte onderzoeksmethode en de gebruikte bronbestanden. Eerst wordt besproken hoe het onderzoeksbestand voor het peiljaar 2016 is samengesteld en hoe eenzaamheid in dit onderzoek is geoperationaliseerd. Vervolgens volgt een toelichting op de regressieanalyse, waarna zal worden ingegaan op de kwaliteit van de uitkomsten. </t>
  </si>
  <si>
    <t>Voor het vaststellen van de ervaren eenzaamheid is gebruik gemaakt van de Gezondheidsmonitor Volwassenen en ouderen 2016. De Gezondheidsmonitor Volwassenen en Ouderen geeft inzicht in de gezondheid en leefstijl van Nederlanders van 19 jaar en ouder in particuliere huishoudens en vindt elke vier jaar plaats. In de Gezondheidsmonitor zijn elf vragen opgenomen die betrekking hebben op eenzaamheid, en samen de De Jong Gierveld-schaal voor eenzaamheid vormen. In dit onderzoek is uitgegaan van deze eenzaamheidsschaal. Naast de totale eenzaamheid, leveren deze vragen ook schalen voor sociale en emotionele eenzaamheid. Van sociale eenzaamheid is sprake als het aantal sociale contacten niet aan de verwachtingen voldoet. Bij emotionele eenzaamheid geven relaties onvoldoende emotionele steun.</t>
  </si>
  <si>
    <t>De Gezondheidsmonitor is verrijkt met de volgende gegevens:
- Demografische kenmerken: geslacht, leeftijd, herkomst, huishoudenssamenstelling en stedelijkheid van de buurt;
- Sociaaleconomische kenmerken: opleidingsniveau, gestandaardiseerd huishoudensinkomen, voornaamste inkomensbron, of iemand een (deeltijd)baan heeft, wanbetalers van de zorgverzekering als indicator voor problematische schulden en de sociale cohesie in een buurt;
- Zorggebruik: gebruik van de Wet maatschappelijke ondersteuning (Wmo) en de Wet langdurige zorg (Wlz).  
In tabel 1 staan deze kenmerken per buurt in de gemeente Westerveld voor 2018 weergegeven. De kenmerken zijn afkomstig uit verschillen bronbestanden. Deze staan op het tabblad 'Bronbestanden' beschreven.</t>
  </si>
  <si>
    <t xml:space="preserve">In dit model geeft regressiecoëfficiënt βj aan in hoeverre een verandering in variabele xj leidt tot een verandering in ervaren eenzaamheid. De storingsterm ϵ is het verschil tussen de modelvoorspelling van de ervaren eenzaamheid van individu i, en de werkelijke ervaren eenzaamheid van individu i. </t>
  </si>
  <si>
    <t xml:space="preserve">De continue variabelen zijn op verschillende manieren opgenomen. Voor leeftijd geldt dat hier alsnog dummy’s van zijn gemaakt, namelijk een dummy voor elke leeftijd afgerond in hele jaren (en afgekapt op 90). Inkomen (meer precies: inkomenspercentiel) is in het eerste model opgenomen als 4e graads polynoom, en in het tweede model met een dummy voor elk percentiel. Sociale cohesie is in beide modellen opgenomen als een lineaire term. De waarde voor sociale cohesie is genormaliseerd, wat betekent dat het gemiddelde 0 is en de standaardafwijking 1. Dit betekent dat de coëfficiënt bij sociale cohesie het effect geeft van een verhoging van de sociale cohesie met één standaardafwijking. </t>
  </si>
  <si>
    <t>Naast de regressiecoëfficiënten worden ook de standaardfouten gepubliceerd. Hiermee is het mogelijk om een betrouwbaarheidsinterval te berekenen. De grenzen voor het 95% betrouwbaarheidsinterval van regressiecoëfficiënt βj zijn βj ± (1,96 ∙ Standaardfout). De betekenis is dat we bij herhaling van de procedure, met steeds nieuwe (aselecte) steekproeven uit dezelfde populatie, mogen verwachten dat 95% van de zoberekende intervallen dezelfde parameter zullen bevatten.</t>
  </si>
  <si>
    <t>Naast een schatting van de eenzaamheid, is ook voor elke persoon onderzocht welke factoren (variabelen) het meest hebben bijgedragen in deze schatting. Hierbij is het eenvoudigere tweede model gebruikt. Dit ging als volgt;
- Schatten. Eerst is opnieuw het model geschat, op de hele populatie van de Gezondheidsmonitor Volwassenen en Ouderen 2016, met de kleinere set van variabelen.
- Vermenigvuldigen. Vervolgens is voor elke persoon in de gemeente Westerveld de bijdrage van elke variabele berekend, door de waarde van de bijbehorende dummy te vermenigvuldigen met de bijbehorende coëfficiënt, ofwel βj·xij. Dit komt overeen met één onderdeel van sommatie in de regressieformule Yi = f(β0 + β1·xi1 + … + βk·xik + ϵj).
- Combineren. Voor dummy’s die samen de categorieën van de categoriale variabele vormen, nemen we de som, om het totale effect van de variabele te bepalen. Voor leeftijd nemen we dan: effectleeftijd = βleeftijd20·leeftijd20i + … + βleeftijd90·leeftijd90i
- Normaliseren. Om het effect van de keuze van een bepaalde referentiecategorie uit te sluiten, is per variabele het gemiddelde effect van deze variabele over alle personen in Westerveld afgetrokken van de effectscore. Hierdoor wordt het mogelijk om het getal bij leeftijd te vergelijken met het getal bij inkomen of geslacht.
- Top 3. voor elke persoon met een geschatte eenzaamheid van meer dan 50 procent is tot slot een top 3 bepaald. Dit zijn de drie variabelen die het meest hebben bijgedragen aan de voorspelde eenzaamheid voor die persoon. Deze zijn bepaald door de drie variabelen te nemen met de hoogste gecombineerde en genormaliseerde bijdrage.</t>
  </si>
  <si>
    <t xml:space="preserve">In tabel 4 staat voor alle 12 variabelen in het tweede regressiemodel wat de bijdrage is van deze variabele aan de eenzaamheid in Westerveld. Het percentage geeft aan hoe vaak een kenmerk bij de drie voornaamste factoren zat van verwachte eenzame personen. Dus als hier 25 staat, dan is deze factor voor een kwart van de eenzamen in Westerveld bepalend. Een factor met een waarde van (bijna) 0 speelt weliswaar mee bij de eenzaamheid (anders was deze niet meegenomen in het regressiemodel), maar is voor (bijna) niemand één van de drie meest bepalende factoren.
</t>
  </si>
  <si>
    <t xml:space="preserve">Het kan voorkomen dat een kenmerk een grote invloed heeft op de ervaren eenzaamheid, omdat deze vaak in de top 3-kenmerken per persoon voorkomt als kenmerk met een invloed op de ervaren eenzaamheid. Het kan dan echter voorkomen dat deze voor niemand de belangrijkste factor is. Bijvoorbeeld als de helft van de inwoners van de gemeente eenzaam is, omdat ze een laag inkomen en een hoge leeftijd hebben en de andere helft eenzaam is, omdat ze een laag inkomen hebben en alleenstaand zijn. Dan heeft inkomen de grootste invloed op de ervaren eenzaamheid, terwijl dit voor weinig inwoners de belangrijkste factor is.   </t>
  </si>
  <si>
    <t>Een belangrijke maat voor de kwaliteit van een model is de voorspelkracht. Een veelgebruikt instrument hiervoor bij niet-lineaire methodes is de classificatietabel. Hierin staat welk aandeel van de verwachte eenzaamheid overeenkomt met de daadwerkelijke eenzaamheid van de populatie waarop het model geschat wordt. Deze kan je vergelijken met een naïeve schatting zonder model, om te zien hoeveel beter het model werkt. Zonder model is de beste schatting van eenzaamheid dat je iedereen telt als niet-eenzaam; immers, dit komt het meeste voor. Daarmee klopt het model voor 57,1 procent van de gevallen, namelijk alle niet-eenzamen. Voor het uitgebreide model geldt dat 82,3 procent van de niet-eenzamen correct ingedeeld worden en 38,5 procent van de eenzamen. Vooral dat laatste is relevant: zonder model zou je immers niemand correct als eenzaam inschatten, dus 38,5 procent is een enorme verbetering. Alles bij elkaar worden in het eerste model 63,5 procent van de personen correct ingedeeld. Voor het eenvoudigere model is dat eveneens 63,5 procent.</t>
  </si>
  <si>
    <t xml:space="preserve">Een ander kwaliteitsaspect van een model is de verklarende variantie. Bij een lineaire regressie geeft R2 aan hoe goed de voorspelling van het model is, met R2=1 voor een perfecte voorspelling en R2=0 voor een model zonder toegevoegde waarde. Bij logistische regressie is dit getal niet gedefinieerd, maar zijn er wel alternatieven (zogenaamde pseudo-R2), zoals Nagelkerke R2 en Cox&amp;Snell R2. Voor beide modellen zijn deze 0,077 en 0,103 respectievelijk. Dit betekent dat het model ongeveer 10 procent van de individuele verschillen in eenzaamheid kan verklaren. De overige 90 procent zit waarschijnlijk in andere factoren die moeilijk te meten zijn, zoals bijvoorbeeld persoonlijkheid en wat voor buren iemand heeft. </t>
  </si>
  <si>
    <r>
      <rPr>
        <b/>
        <i/>
        <sz val="10"/>
        <rFont val="Arial"/>
        <family val="2"/>
      </rPr>
      <t>Sociale cohesie</t>
    </r>
    <r>
      <rPr>
        <sz val="10"/>
        <rFont val="Arial"/>
        <family val="2"/>
      </rPr>
      <t xml:space="preserve"> -  De mate waarin een persoon sociale samenhang ervaart in de buurt. Deze indicator is gebaseerd op een viertal vragen over contact en omgang met buren in de Veiligheidsmonitor (zie Bronbestanden). Sociale cohesie is op buurtniveau geschat met behulp van een zogenaamde kleine domein schatter, op een bestand waarin jaargangen 2012-2017 van de Veiligheidsmonitor gecombineerd zijn. </t>
    </r>
  </si>
  <si>
    <r>
      <rPr>
        <b/>
        <i/>
        <sz val="10"/>
        <rFont val="Arial"/>
        <family val="2"/>
      </rPr>
      <t xml:space="preserve">Stedelijkheid buurt </t>
    </r>
    <r>
      <rPr>
        <sz val="10"/>
        <rFont val="Arial"/>
        <family val="2"/>
      </rPr>
      <t>- Een maatstaf voor de concentratie van menselijke activiteiten gebaseerd op de gemiddelde omgevingsadressendichtheid (oad). Hierbij zijn vijf categorieën onderscheiden: - zeer sterk stedelijk: gemiddelde oad van 2500 of meer adressen per km2; - sterk stedelijk: gemiddelde oad van 1500 tot 2500 adressen per km2; - matig stedelijk: gemiddelde oad van 1000 tot 1500 adressen per km2; - weinig stedelijk: gemiddelde oad van 500 tot 1000 adressen per km2; - niet stedelijk: gemiddelde oad van minder dan 500 adressen per km2.</t>
    </r>
  </si>
  <si>
    <r>
      <rPr>
        <b/>
        <i/>
        <sz val="10"/>
        <rFont val="Arial"/>
        <family val="2"/>
      </rPr>
      <t xml:space="preserve">Wanbetaler zorgverzekering </t>
    </r>
    <r>
      <rPr>
        <sz val="10"/>
        <rFont val="Arial"/>
        <family val="2"/>
      </rPr>
      <t>- Personen die minimaal 6 maanden geen premie voor hun basisverzekering betaald hebben, op peildatum in de Basisregistratie personen (BRP) staan ingeschreven, aangemeld zijn bij het CAK, in het bestuursrechtelijke premieregime zitten en 18 jaar of ouder zijn. Personen waarbij er sprake is van een stabilisatie-overeenkomst of die in een goed-betaler-regeling zitten behoren niet tot de populatie.</t>
    </r>
  </si>
  <si>
    <t>Met behulp van de regressieanalyse is voor elke persoon in de gemeente Westerveld de verwachte eenzaamheid geschat. Hiertoe zijn de kenmerken van de inwoners in 2016 gebruikt als xij in de formule, samen met de geschatte coëfficiënten βj. De uitkomst hiervan is per persoon een geschatte kans op eenzaamheid. Voor deze berekening is de eerste, meest uitgebreide, variant van het model gebruikt. De uitkomsten hiervan zijn verwerkt in de kaarten op het tabblad 'Resultaten' en in tabel 3.</t>
  </si>
  <si>
    <t>* Buurten waar naar verwachting minder dan 15 eenzame personen voorkomen, zijn onderdrukt.</t>
  </si>
  <si>
    <t>Risicofactor in top drie bijdragende factoren voorkomt</t>
  </si>
  <si>
    <t>Eenzaamheid in de gemeente Westerveld, 2016</t>
  </si>
  <si>
    <r>
      <t xml:space="preserve">Eenzaamheid is een probleem waar veel gemeenten in Nederland mee te maken hebben. Om het welzijn van haar inwoners te verbeteren wil de gemeente Westerveld in beeld krijgen </t>
    </r>
    <r>
      <rPr>
        <i/>
        <sz val="10"/>
        <color theme="1"/>
        <rFont val="Arial"/>
        <family val="2"/>
      </rPr>
      <t>waar</t>
    </r>
    <r>
      <rPr>
        <sz val="10"/>
        <color theme="1"/>
        <rFont val="Arial"/>
        <family val="2"/>
      </rPr>
      <t xml:space="preserve"> in de gemeente de eenzame personen zich bevinden. Daarnaast wil de gemeente weten wat de onderliggende oorzaken zijn van deze eenzaamheid en in welke mate dit verschilt per buurt. Dit CBS-onderzoek beoogt deze vragen te beantwoorden in twee stappen. Door landelijke enquête data over eenzaamheid te combineren met registerdata kan worden vastgesteld welke persoonskenmerken bijdragen aan een gevoel van eenzaamheid. Op basis van deze resultaten kan voor iedere inwoner van de gemeente Westerveld een verwachte kans op eenzaamheid worden berekend op basis van zijn of haar kenmerken. Ook de mate waarin een kenmerk bijdraagt aan eenzaamheid kan worden vastgesteld. Tot slot worden, per buurt, de belangrijkste factoren die bijdragen aan eenzaamheid weergegeven. De gemeente Westerveld kan aan de hand van deze informatie een gebiedsgericht beleid voeren, afhankelijk van de kenmerken van de doelgroepen die aangemerkt zijn als eenzaam.</t>
    </r>
  </si>
  <si>
    <t>In dit deel worden de resultaten van het model besproken. Per onderdeel wordt besproken welke kenmerken bijdragen aan eenzaamheid.</t>
  </si>
  <si>
    <t>Leeftijd laat een verloop zien waarbij mensen meer eenzaamheid ervaren naarmate zij ouder zijn (figuur 3). Een uitzondering hierop vindt plaats tussen de leeftijden 54 en 65 jaar, waar juist een daling is te zien van de ervaren eenzaamheid naarmate men ouder is. Vanaf 65 jaar wordt de stijgende trend weer hervat.</t>
  </si>
  <si>
    <t>Figuur 7 geeft de ervaren eenzaamheid weer naar belangrijkste inkomensbron. De hoogste eenzaamheidsscores zijn zichtbaar bij de verschillende soorten uitkeringen, met name de bijstands-, ziekte- of arbeidsongeschiktheidsuitkering en overige sociale voorzieningen. Schoolgaande of studerenden met een inkomen ervaren de minste eenzaamheid, gevolgd door werkenden, gepensioneerden en ontvangers van een werkeloosheidsuitkering.</t>
  </si>
  <si>
    <t>Hoe lager de percentielgroep waar iemand in voorkomt des te hoger deze scoort op eenzaamheid. Uitzondering hier op lijken de laagste 10 inkomenspercentielen, die een vergelijkbare samenhang hebben met eenzaamheid als gemiddelde inkomens. Overigens staat de laagste groep (percentiel=0) uit personen met een onbekend inkomen. Er is geen noemenswaardig verschil tussen emotionele of sociale eenzaamheid in relatie tot het effect van inkomen.</t>
  </si>
  <si>
    <t>Wmo, Wlz, wanbetalers en sociale cohesie in de buurt</t>
  </si>
  <si>
    <r>
      <t xml:space="preserve">We zien aanzienlijk hogere eenzaamheidsscores onder gebruikers van de Wlz en de Wmo ten opzichte van personen die hier geen gebruik van maken </t>
    </r>
    <r>
      <rPr>
        <i/>
        <sz val="10"/>
        <color theme="1"/>
        <rFont val="Arial"/>
        <family val="2"/>
      </rPr>
      <t>(referentie)</t>
    </r>
    <r>
      <rPr>
        <sz val="10"/>
        <color theme="1"/>
        <rFont val="Arial"/>
        <family val="2"/>
      </rPr>
      <t xml:space="preserve">. Ook het hebben van een betalingsachterstand van zes maanden of meer van de zorgkostenverzekering draagt bij aan het ervaren van eenzaamheid. Deze registratie als wanbetaler is een goede indicator voor het identificeren van personen met problematische schulden. </t>
    </r>
  </si>
  <si>
    <t>technische toelichting</t>
  </si>
  <si>
    <r>
      <t xml:space="preserve">De stedelijkheid van de omgeving wordt gemeten aan de hand van de adressendichtheid. Figuur 11 laat zien dat naarmate de adressendichtheid daalt, de kans op eenzaamheid toeneemt. Dat is opvallend, omdat gemiddeld gezien mensen juist minder eenzaam zijn in landelijke gebieden. De verklaring zit er in dat hier gecorrigeerd is voor een groot aantal achtergrondkenmerken, waaronder sociale cohesie. In landelijke regio's is de sociale cohesie over het algemeen hoger, wat leidt tot minder eenzaamheid. Vergelijk je echter een stedelijk gebied met een landelijk gebied met dezelfde mate van sociale cohesie, dan is de eenzaamheid juist hoger in het landelijk gebied. Dit zou weer veroorzaakt kunnen worden doordat een hogere dichtheid van mensen de kans op sociale contacten verhoogt, wat weer leidt tot minder eenzaamheid. Naast </t>
    </r>
    <r>
      <rPr>
        <i/>
        <sz val="10"/>
        <color theme="1"/>
        <rFont val="Arial"/>
        <family val="2"/>
      </rPr>
      <t xml:space="preserve">sociale cohesie </t>
    </r>
    <r>
      <rPr>
        <sz val="10"/>
        <color theme="1"/>
        <rFont val="Arial"/>
        <family val="2"/>
      </rPr>
      <t xml:space="preserve">is het ook mogelijk dat, in de vergelijking tussen stad en land, andere achtergrondkenmerken een verdeling laten zien die het verschil tussen de ervaren eenzaamheid kunnen verklaren. </t>
    </r>
  </si>
  <si>
    <t>Op basis van beide kaarten vallen met name de grote tot middelgrote kernen op omdat er niet alleen een hoge kans op eenzaamheid is, maar er ook een groot aantal eenzame personen verwacht mag worden op basis van het model. Dit zijn: Havelte, Dwingeloo, Diever, Vledder, Uffelte, Wilhelminaoord en Darp. De middelgrote kern Wapse valt in positieve zin op omdat hier relatief weinig kans op eenzaamheid is, en er dus ook opvallend weinig eenzame personen lijken te wonen. Tot slot valt de kleine kern Frederiksoord op omdat zij de grootste kans op eenzaamheid laat zien. Omdat er hier maar weinig mensen in de buurt wonen, valt het aantal verwachte eenzame personen mee.</t>
  </si>
  <si>
    <t xml:space="preserve">De meeste buitengebieden laten zeer weinig verwachte eenzame personen zien, mede omdat hier sowieso weinig mensen wonen. Buitengebieden die opvallen, omdat er desondanks toch nog een aanzienlijke hoeveelheid eenzame personen lijken voor te komen, zijn: Verspreide huizen rondom Zorgvlied, -rondom Diever en -rondom Havelte. </t>
  </si>
  <si>
    <t>Om vast te stellen wat de belangrijkste bijdragende factoren zijn, is voor elke verwachte eenzame persoon in Westerveld vastgesteld welke drie factoren de grootste invloed hebben op zijn of haar verwachte eenzaamheid, ofwel een top 3. Vervolgens is gekeken, voor heel Westerveld, welke vijf factoren het vaakste voorkomen in individuele top 3's. De vijf factoren die het vaakst een grote bijdrage aan eenzaamheid leveren zijn:</t>
  </si>
  <si>
    <t>Deze resultaten zijn in meer detail te bekijken in figuur 12. In deze figuur zijn voor iedere buurt de vijf factoren opgenomen in vergelijking met de hele gemeente Westerveld. De buurt die weergeven wordt kan hier onder geselecteerd worden. Het percentage drukt het aandeel verwachte eenzame personen uit bij wie de betreffende factor voorkomt in de persoonlijke top drie van bijdragende factoren.</t>
  </si>
  <si>
    <r>
      <t xml:space="preserve">Deze kaart geeft weer in welke buurten van Westerveld de </t>
    </r>
    <r>
      <rPr>
        <i/>
        <sz val="10"/>
        <color theme="1"/>
        <rFont val="Arial"/>
        <family val="2"/>
      </rPr>
      <t>plaats in het huishouden</t>
    </r>
    <r>
      <rPr>
        <sz val="10"/>
        <color theme="1"/>
        <rFont val="Arial"/>
        <family val="2"/>
      </rPr>
      <t xml:space="preserve"> het zwaarst meeweegt in de eenzaamheidsscore. Buurten waar minder dan 10 eenzame personen wonen, worden niet weergeven. Let wel dat de factor </t>
    </r>
    <r>
      <rPr>
        <i/>
        <sz val="10"/>
        <color theme="1"/>
        <rFont val="Arial"/>
        <family val="2"/>
      </rPr>
      <t>plaats in het huishouden</t>
    </r>
    <r>
      <rPr>
        <sz val="10"/>
        <color theme="1"/>
        <rFont val="Arial"/>
        <family val="2"/>
      </rPr>
      <t xml:space="preserve"> voor gemiddeld bij 80% van alle eenzame personen in Westerveld voorkomt in de top drie, daarmee speelt deze factor in de hele gemeente een belangrijke rol. Deze kaart geeft de buurten weer die relatief, ten opzichte van elkaar, hoger of lager scoren.</t>
    </r>
  </si>
  <si>
    <r>
      <t xml:space="preserve">In de grote tot middelgrote kernen liggen de percentages redelijk dicht bij elkaar, in de meeste gevallen tussen de 70% en de 90%. De uitschieters, zowel naar boven als beneden, vinden we terug in de kleinere buurten (de buitengebieden) waar het slechts enkele eenzame personen betreft. </t>
    </r>
    <r>
      <rPr>
        <i/>
        <sz val="10"/>
        <color theme="1"/>
        <rFont val="Arial"/>
        <family val="2"/>
      </rPr>
      <t>Plaats in het huishouden</t>
    </r>
    <r>
      <rPr>
        <sz val="10"/>
        <color theme="1"/>
        <rFont val="Arial"/>
        <family val="2"/>
      </rPr>
      <t xml:space="preserve"> dient hiermee aangemerkt te worden als een voor de hele gemeente bijdragende factor aan eenzaamheid, die op buurtniveau weinig tot geen uitzonderingen laat zien. Uit de kaart valt geen duidelijk ruimtelijk patroon af te leiden.</t>
    </r>
  </si>
  <si>
    <r>
      <t xml:space="preserve">Vergelijk bij deze kaart figuur 5, waaruit blijkt dat met name de </t>
    </r>
    <r>
      <rPr>
        <i/>
        <sz val="10"/>
        <color theme="1"/>
        <rFont val="Arial"/>
        <family val="2"/>
      </rPr>
      <t>plaats in het huishouden</t>
    </r>
    <r>
      <rPr>
        <sz val="10"/>
        <color theme="1"/>
        <rFont val="Arial"/>
        <family val="2"/>
      </rPr>
      <t xml:space="preserve"> als alleenstaande, thuiswonend kind of alleenstaande ouder samenhangt met het ervaren van eenzaamheid. Het hebben van een partner, al dan niet gehuwd of met kinderen, hangt samen met een lage eenzaamheidsscore.</t>
    </r>
  </si>
  <si>
    <t>Inkomen, of het gebrek hier aan, lijkt in met name de oostelijke kernen een belangrijkere rol te spelen. Zowel Dwingeloo als Lhee laten percentages van boven de 60% zien, terwijl het gemiddelde in Westerveld rond de 55% ligt. De meeste overige (middel)grote kernen liggen rond dit Westerveldse gemiddelde, met als uitzondering Wilhelminaoord, Wapse en Wapserveen Midden. In deze buurten weegt inkomen beduidend minder zwaar mee bij de verwachte eenzame personen.</t>
  </si>
  <si>
    <r>
      <rPr>
        <i/>
        <sz val="10"/>
        <color theme="1"/>
        <rFont val="Arial"/>
        <family val="2"/>
      </rPr>
      <t>Leeftijd</t>
    </r>
    <r>
      <rPr>
        <sz val="10"/>
        <color theme="1"/>
        <rFont val="Arial"/>
        <family val="2"/>
      </rPr>
      <t xml:space="preserve"> laat in de grote kernen de sterkste bijdrage aan eenzaamheid zien. In de kleine tot middelgrote kernen speelt dit een minder grote rol. In de buitengebieden laat leeftijd een divers en versnipperd beeld zien. Een paar kleinere kernen, met name Wilhelminaoord en Frederiksoord, vallen op doordat leeftijd hier een veel kleinere rol speelt dan in de rest van Westerveld. Dit is opvallend omdat dit juist kernen die zijn waar uit de eerdere resultaten blijkt dat de kans op eenzaamheid hier groot is en er relatief veel eenzame personen zijn. Wapse valt op doordat leeftijd hier een bovengemiddelde bijdrage aan eenzaamheid levert; dit is juist een kern waar de kans op eenzaamheid laag is.</t>
    </r>
  </si>
  <si>
    <t>Een ongunstige sociaaleconomische positie, met name het afhankelijk zijn van een uitkering, lijkt wederom in het oosten en het uiterste westen van de gemeente een rol te spelen bij eenzaamheid. Hoewel het voor de hand ligt dat er een samenhang bestaat tussen de hoogte van het inkomen en het hebben van een baan, is het goed om te benadrukken dat er hier twee wezenlijk verschillende effecten worden gemeten. Waar eenzaamheid door een gebrek aan inkomen direct wordt veroorzaakt door het financiële aspect van werk, wordt eenzaamheid als gevolg van een ongunstige sociaaleconomische status met name bepaald door het sociale aspect van werk.</t>
  </si>
  <si>
    <r>
      <t xml:space="preserve">Twee kernen die opvallen zijn Wilhelminaoord, Wapserveen Midden en Darp. Deze kernen laten een hoge score zien op basis van sociaaleconomische status, terwijl in de voorgaande kaarten, </t>
    </r>
    <r>
      <rPr>
        <i/>
        <sz val="10"/>
        <color theme="1"/>
        <rFont val="Arial"/>
        <family val="2"/>
      </rPr>
      <t>plaats in het huishouden</t>
    </r>
    <r>
      <rPr>
        <sz val="10"/>
        <color theme="1"/>
        <rFont val="Arial"/>
        <family val="2"/>
      </rPr>
      <t xml:space="preserve"> en </t>
    </r>
    <r>
      <rPr>
        <i/>
        <sz val="10"/>
        <color theme="1"/>
        <rFont val="Arial"/>
        <family val="2"/>
      </rPr>
      <t>leeftijd,</t>
    </r>
    <r>
      <rPr>
        <sz val="10"/>
        <color theme="1"/>
        <rFont val="Arial"/>
        <family val="2"/>
      </rPr>
      <t xml:space="preserve"> juist laag scoren. Eenzaamheid in deze kernen wordt, meer dan in andere buurten, bepaald door het al dan niet hebben van werk en in mindere mate door de plaats die iemand in het huishouden inneemt of door leeftijd. In Frederiksoord, de kleine kern met de hoogste score op eenzaamheid, dragen zowel de sociaaleconomische status als de plaats in het huishouden in sterke mate bij aan de ervaren eenzaamheid.</t>
    </r>
  </si>
  <si>
    <t>Vergelijk ook figuur 7. Hier is zichtbaar dat het hebben van werk eenzaamheid vermindert. Het hebben van een inkomen uit een uitkering draagt juist bij aan een gevoel van eenzaamheid.</t>
  </si>
  <si>
    <r>
      <t xml:space="preserve">Van de vijf factoren die het vaakst voorkomen in de top drie van eenzame personen, is geslacht de factor die het minst vaak een rol speelt. Zie figuur 1, mannen zijn vaker eenzaam dan vrouwen. In de individuele top drie van eenzame personen komt deze factor zelden op één of twee voor, maar wel op de derde plaats. Hiermee is </t>
    </r>
    <r>
      <rPr>
        <i/>
        <sz val="10"/>
        <color theme="1"/>
        <rFont val="Arial"/>
        <family val="2"/>
      </rPr>
      <t>man-</t>
    </r>
    <r>
      <rPr>
        <sz val="10"/>
        <color theme="1"/>
        <rFont val="Arial"/>
        <family val="2"/>
      </rPr>
      <t>zijn eerder een ondersteunende dan een bepalende factor voor eenzaamheid.</t>
    </r>
  </si>
  <si>
    <t>bronvermelding</t>
  </si>
  <si>
    <r>
      <t xml:space="preserve">Deze kaart zegt alleen nog niets over het aantal personen dat eenzaamheid ervaart. Daartoe is de volgende kaart gemaakt, </t>
    </r>
    <r>
      <rPr>
        <i/>
        <sz val="10"/>
        <color theme="1"/>
        <rFont val="Arial"/>
        <family val="2"/>
      </rPr>
      <t>Personen met risico eenzaamheid</t>
    </r>
    <r>
      <rPr>
        <sz val="10"/>
        <color theme="1"/>
        <rFont val="Arial"/>
        <family val="2"/>
      </rPr>
      <t>. Deze kaart laat zien hoeveel verwachte eenzame personen er zijn, op basis van hun kenmerken. Deze kaart vertoont logischerwijs een sterke samenhang met het aantal inwoners van een buurt. Beide kaarten dienen daarom in samenhang bestudeerd te worden. Met name buurten waar zowel de kans op eenzaamheid hoog is, als waar veel eenzame personen wonen zijn belangwekkend.</t>
    </r>
  </si>
  <si>
    <r>
      <t xml:space="preserve">In deel één van dit onderzoek wordt het landelijke model voor eenzaamheid ontwikkeld. De GGD neemt iedere vier jaar landelijk de </t>
    </r>
    <r>
      <rPr>
        <i/>
        <sz val="10"/>
        <rFont val="Arial"/>
        <family val="2"/>
      </rPr>
      <t>gezondheidsenquête</t>
    </r>
    <r>
      <rPr>
        <sz val="10"/>
        <rFont val="Arial"/>
        <family val="2"/>
      </rPr>
      <t xml:space="preserve"> af onder 184.000 respondenten van 19 jaar en ouder. In deze enquête wordt onder andere uitgevraagd over de ervaren eenzaamheid van de respondenten. Op basis hiervan komen drie scores voor eenzaamheid tot stand: sociale eenzaamheid, emotionele eenzaamheid en een totaalscore van beide typen. Omdat de geënquêteerden te herleiden zijn, kunnen deze antwoorden verrijkt worden met aanvullende gegevens. Om vast te stellen welke persoonskenmerken impact hebben zijn daartoe verschillende registers toegevoegd, waaronder het BRP, inkomensgegevens van de belastingdienst, zorggebruik uit de WMO, opleidingsniveau en sociaaleconomische status. Een volledig overzicht van de gebruikte bronnen is vermeld in de </t>
    </r>
    <r>
      <rPr>
        <i/>
        <sz val="10"/>
        <rFont val="Arial"/>
        <family val="2"/>
      </rPr>
      <t>bronvermelding</t>
    </r>
    <r>
      <rPr>
        <sz val="10"/>
        <rFont val="Arial"/>
        <family val="2"/>
      </rPr>
      <t>.</t>
    </r>
  </si>
  <si>
    <r>
      <rPr>
        <sz val="10"/>
        <color theme="1"/>
        <rFont val="Arial"/>
        <family val="2"/>
      </rPr>
      <t xml:space="preserve">Zowel geslacht als herkomst hebben samenhang met eenzaamheid, dit volgt uit de resultaten die zichtbaar zijn gemaakt in figuur 1. Binnen ieder kenmerk scoort één categorie altijd de waarde 1, dit is de zogenaamde referentiecategorie. De scores van de overige categorieën dienen altijd geïnterpreteerd te worden ten opzichte van deze referentiecategorie. In het geval van geslacht is de referentiecategorie </t>
    </r>
    <r>
      <rPr>
        <i/>
        <sz val="10"/>
        <color theme="1"/>
        <rFont val="Arial"/>
        <family val="2"/>
      </rPr>
      <t>vrouw</t>
    </r>
    <r>
      <rPr>
        <sz val="10"/>
        <color theme="1"/>
        <rFont val="Arial"/>
        <family val="2"/>
      </rPr>
      <t>, we zien dat mannen een hogere score hebben (1,22). Stel dat twee personen precies dezelfde kenmerken hebben, behalve dat de één vrouw is en de andere man. Dan voorspelt het model dat deze man gemiddeld genomen eenzamer zal zijn als de vrouw. Voor de uitkomsten van het model maakt het niet uit welke referentiecategorie gekozen is.</t>
    </r>
  </si>
  <si>
    <t xml:space="preserve">De plaats die een persoon binnen het huishouden inneemt kan een rol spelen in de eenzaamheid die ervaren wordt. Figuur 5 laat zien dat een alleenstaande, een thuiswonend kind (meerderjarig) en een alleenstaande ouder vaker eenzaam zijn dan andere gezinsleden. Het hebben van een partner, al dan niet gehuwd of met kinderen, lijkt positief bij te dragen aan het tegengaan van eenzaamheid. </t>
  </si>
  <si>
    <t>Gebruikers van Wmo en Wlz regelingen ervaren eenzaamheid doorgaans meer op emotioneel gebied dan op sociaal gebied, hoewel beide scores hoog zijn. De verschillen tussen beide typen eenzaamheid voor wanbetalers en in buurten met een hoge sociale cohesie zijn klein.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</si>
</sst>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
    <numFmt numFmtId="165" formatCode="###0.00"/>
    <numFmt numFmtId="166" formatCode="#\ ##0"/>
    <numFmt numFmtId="167" formatCode="0.0"/>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i/>
      <sz val="10"/>
      <name val="Arial"/>
      <family val="2"/>
    </font>
    <font>
      <b/>
      <i/>
      <sz val="11"/>
      <name val="Arial"/>
      <family val="2"/>
    </font>
    <font>
      <sz val="10"/>
      <color rgb="FFFF0000"/>
      <name val="Arial"/>
      <family val="2"/>
    </font>
    <font>
      <i/>
      <sz val="10"/>
      <color indexed="10"/>
      <name val="Arial"/>
      <family val="2"/>
    </font>
    <font>
      <b/>
      <sz val="8"/>
      <color theme="1"/>
      <name val="Arial"/>
      <family val="2"/>
    </font>
    <font>
      <sz val="8"/>
      <color theme="1"/>
      <name val="Arial"/>
      <family val="2"/>
    </font>
    <font>
      <b/>
      <sz val="8"/>
      <color indexed="8"/>
      <name val="Arial"/>
      <family val="2"/>
    </font>
    <font>
      <sz val="8"/>
      <name val="Arial"/>
      <family val="2"/>
    </font>
    <font>
      <u/>
      <sz val="11"/>
      <color theme="10"/>
      <name val="Calibri"/>
      <family val="2"/>
      <scheme val="minor"/>
    </font>
    <font>
      <u/>
      <sz val="10"/>
      <color theme="10"/>
      <name val="Arial"/>
      <family val="2"/>
    </font>
    <font>
      <b/>
      <i/>
      <sz val="12"/>
      <name val="Arial"/>
      <family val="2"/>
    </font>
    <font>
      <b/>
      <i/>
      <sz val="10"/>
      <name val="Arial"/>
      <family val="2"/>
    </font>
    <font>
      <b/>
      <sz val="8"/>
      <name val="Arial"/>
      <family val="2"/>
    </font>
    <font>
      <i/>
      <sz val="8"/>
      <name val="Arial"/>
      <family val="2"/>
    </font>
    <font>
      <b/>
      <sz val="12"/>
      <name val="Times New Roman"/>
      <family val="1"/>
    </font>
    <font>
      <b/>
      <sz val="10"/>
      <color rgb="FF000000"/>
      <name val="Arial"/>
      <family val="2"/>
    </font>
    <font>
      <sz val="10"/>
      <color rgb="FF0070C0"/>
      <name val="Arial"/>
      <family val="2"/>
    </font>
    <font>
      <b/>
      <sz val="12"/>
      <color rgb="FF000000"/>
      <name val="Arial"/>
      <family val="2"/>
    </font>
    <font>
      <sz val="10"/>
      <color rgb="FF000000"/>
      <name val="Arial"/>
      <family val="2"/>
    </font>
    <font>
      <sz val="8"/>
      <color rgb="FF000000"/>
      <name val="Arial"/>
      <family val="2"/>
    </font>
    <font>
      <sz val="8"/>
      <color rgb="FF0070C0"/>
      <name val="Arial"/>
      <family val="2"/>
    </font>
    <font>
      <i/>
      <sz val="10"/>
      <color rgb="FF000000"/>
      <name val="Arial"/>
      <family val="2"/>
    </font>
    <font>
      <b/>
      <sz val="8"/>
      <color rgb="FF000000"/>
      <name val="Helvetica"/>
      <family val="2"/>
    </font>
    <font>
      <sz val="8"/>
      <color rgb="FF000000"/>
      <name val="Helvetica"/>
      <family val="2"/>
    </font>
    <font>
      <b/>
      <sz val="11"/>
      <color theme="1"/>
      <name val="Calibri"/>
      <family val="2"/>
      <scheme val="minor"/>
    </font>
    <font>
      <sz val="10"/>
      <color theme="1"/>
      <name val="Arial"/>
      <family val="2"/>
    </font>
    <font>
      <b/>
      <sz val="20"/>
      <color theme="1"/>
      <name val="Arial"/>
      <family val="2"/>
    </font>
    <font>
      <b/>
      <sz val="10"/>
      <color theme="1"/>
      <name val="Arial"/>
      <family val="2"/>
    </font>
    <font>
      <b/>
      <sz val="11"/>
      <color theme="1"/>
      <name val="Arial"/>
      <family val="2"/>
    </font>
    <font>
      <i/>
      <sz val="10"/>
      <color theme="1"/>
      <name val="Arial"/>
      <family val="2"/>
    </font>
    <font>
      <u/>
      <sz val="8"/>
      <color theme="10"/>
      <name val="Calibri"/>
      <family val="2"/>
      <scheme val="minor"/>
    </font>
    <font>
      <i/>
      <sz val="11"/>
      <color theme="1"/>
      <name val="Calibri"/>
      <family val="2"/>
      <scheme val="minor"/>
    </font>
    <font>
      <sz val="8"/>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sz val="10"/>
      <color theme="4"/>
      <name val="Calibri"/>
      <family val="2"/>
      <scheme val="minor"/>
    </font>
    <font>
      <sz val="8"/>
      <color theme="1"/>
      <name val="Calibri"/>
      <family val="2"/>
    </font>
    <font>
      <i/>
      <sz val="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65"/>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409">
    <xf numFmtId="0" fontId="0" fillId="0" borderId="0"/>
    <xf numFmtId="0" fontId="6" fillId="0" borderId="0"/>
    <xf numFmtId="9" fontId="6" fillId="0" borderId="0" applyFont="0" applyFill="0" applyBorder="0" applyAlignment="0" applyProtection="0"/>
    <xf numFmtId="43" fontId="7" fillId="0" borderId="0" applyFont="0" applyFill="0" applyBorder="0" applyAlignment="0" applyProtection="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3" fillId="0" borderId="0"/>
    <xf numFmtId="0" fontId="3" fillId="0" borderId="0"/>
    <xf numFmtId="0" fontId="3" fillId="0" borderId="0"/>
    <xf numFmtId="0" fontId="3" fillId="0" borderId="0"/>
    <xf numFmtId="0" fontId="18"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9" fontId="7" fillId="0" borderId="0" applyFont="0" applyFill="0" applyBorder="0" applyAlignment="0" applyProtection="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236">
    <xf numFmtId="0" fontId="0" fillId="0" borderId="0" xfId="0"/>
    <xf numFmtId="0" fontId="0" fillId="2" borderId="0" xfId="0" applyFill="1"/>
    <xf numFmtId="0" fontId="7" fillId="3" borderId="0" xfId="0" applyFont="1" applyFill="1" applyAlignment="1">
      <alignment wrapText="1"/>
    </xf>
    <xf numFmtId="0" fontId="12" fillId="2" borderId="0" xfId="0" applyFont="1" applyFill="1"/>
    <xf numFmtId="0" fontId="8" fillId="3" borderId="0" xfId="0" applyFont="1" applyFill="1" applyBorder="1" applyAlignment="1">
      <alignment horizontal="left" vertical="top" wrapText="1"/>
    </xf>
    <xf numFmtId="0" fontId="7" fillId="3" borderId="0" xfId="0" applyFont="1" applyFill="1" applyAlignment="1">
      <alignment horizontal="left" wrapText="1"/>
    </xf>
    <xf numFmtId="0" fontId="7" fillId="3" borderId="0" xfId="0" applyFont="1" applyFill="1" applyAlignment="1">
      <alignment horizontal="left" vertical="top" wrapText="1"/>
    </xf>
    <xf numFmtId="0" fontId="13" fillId="2" borderId="0" xfId="0" applyFont="1" applyFill="1" applyAlignment="1">
      <alignment vertical="top" wrapText="1"/>
    </xf>
    <xf numFmtId="0" fontId="10" fillId="2" borderId="0" xfId="0" applyFont="1" applyFill="1"/>
    <xf numFmtId="0" fontId="14" fillId="3" borderId="0" xfId="6" applyFont="1" applyFill="1" applyAlignment="1">
      <alignment horizontal="left" vertical="top"/>
    </xf>
    <xf numFmtId="0" fontId="15" fillId="3" borderId="0" xfId="6" applyFont="1" applyFill="1" applyAlignment="1">
      <alignment horizontal="left" vertical="top"/>
    </xf>
    <xf numFmtId="0" fontId="14" fillId="3" borderId="7" xfId="6" applyFont="1" applyFill="1" applyBorder="1" applyAlignment="1">
      <alignment horizontal="left" vertical="top"/>
    </xf>
    <xf numFmtId="0" fontId="15" fillId="3" borderId="7" xfId="6" applyFont="1" applyFill="1" applyBorder="1" applyAlignment="1">
      <alignment horizontal="left" vertical="top"/>
    </xf>
    <xf numFmtId="0" fontId="15" fillId="3" borderId="8" xfId="6" applyFont="1" applyFill="1" applyBorder="1" applyAlignment="1">
      <alignment horizontal="left" vertical="top"/>
    </xf>
    <xf numFmtId="0" fontId="16" fillId="3" borderId="0" xfId="6" applyFont="1" applyFill="1" applyAlignment="1">
      <alignment horizontal="left" vertical="top"/>
    </xf>
    <xf numFmtId="0" fontId="15" fillId="3" borderId="0" xfId="6" applyFont="1" applyFill="1" applyBorder="1" applyAlignment="1">
      <alignment horizontal="left" vertical="top"/>
    </xf>
    <xf numFmtId="0" fontId="17" fillId="2" borderId="0" xfId="0" applyFont="1" applyFill="1"/>
    <xf numFmtId="0" fontId="17" fillId="2" borderId="0" xfId="0" applyFont="1" applyFill="1" applyBorder="1"/>
    <xf numFmtId="0" fontId="15" fillId="3" borderId="0" xfId="6" applyFont="1" applyFill="1" applyAlignment="1">
      <alignment horizontal="right"/>
    </xf>
    <xf numFmtId="0" fontId="9" fillId="3" borderId="9" xfId="21" applyFont="1" applyFill="1" applyBorder="1" applyAlignment="1">
      <alignment horizontal="left" vertical="top" wrapText="1"/>
    </xf>
    <xf numFmtId="0" fontId="9" fillId="3" borderId="2" xfId="21" applyFont="1" applyFill="1" applyBorder="1" applyAlignment="1">
      <alignment horizontal="left" wrapText="1"/>
    </xf>
    <xf numFmtId="0" fontId="7" fillId="3" borderId="0" xfId="21" applyFont="1" applyFill="1" applyAlignment="1">
      <alignment horizontal="left" vertical="top" wrapText="1"/>
    </xf>
    <xf numFmtId="0" fontId="7" fillId="3" borderId="4" xfId="20" applyFont="1" applyFill="1" applyBorder="1" applyAlignment="1">
      <alignment horizontal="left" wrapText="1"/>
    </xf>
    <xf numFmtId="0" fontId="7" fillId="3" borderId="3" xfId="20" applyFont="1" applyFill="1" applyBorder="1" applyAlignment="1">
      <alignment horizontal="left" vertical="top" wrapText="1"/>
    </xf>
    <xf numFmtId="0" fontId="7" fillId="3" borderId="4" xfId="21" applyFont="1" applyFill="1" applyBorder="1" applyAlignment="1">
      <alignment horizontal="left" wrapText="1"/>
    </xf>
    <xf numFmtId="0" fontId="7" fillId="3" borderId="5" xfId="20" applyFont="1" applyFill="1" applyBorder="1" applyAlignment="1">
      <alignment horizontal="left" vertical="top" wrapText="1"/>
    </xf>
    <xf numFmtId="0" fontId="7" fillId="3" borderId="6" xfId="21" applyFont="1" applyFill="1" applyBorder="1" applyAlignment="1">
      <alignment horizontal="left" wrapText="1"/>
    </xf>
    <xf numFmtId="0" fontId="7" fillId="3" borderId="0" xfId="20" applyFont="1" applyFill="1" applyBorder="1" applyAlignment="1">
      <alignment horizontal="left" vertical="top" wrapText="1"/>
    </xf>
    <xf numFmtId="0" fontId="7" fillId="3" borderId="0" xfId="21" applyFont="1" applyFill="1" applyBorder="1" applyAlignment="1">
      <alignment horizontal="left" wrapText="1"/>
    </xf>
    <xf numFmtId="0" fontId="9" fillId="3" borderId="1" xfId="20" applyFont="1" applyFill="1" applyBorder="1" applyAlignment="1">
      <alignment horizontal="left" vertical="top" wrapText="1"/>
    </xf>
    <xf numFmtId="0" fontId="9" fillId="3" borderId="2" xfId="20" applyFont="1" applyFill="1" applyBorder="1" applyAlignment="1">
      <alignment horizontal="left" wrapText="1"/>
    </xf>
    <xf numFmtId="0" fontId="7" fillId="3" borderId="4" xfId="20" applyFont="1" applyFill="1" applyBorder="1" applyAlignment="1">
      <alignment horizontal="left" vertical="top" wrapText="1"/>
    </xf>
    <xf numFmtId="0" fontId="7" fillId="3" borderId="6" xfId="20" applyFont="1" applyFill="1" applyBorder="1" applyAlignment="1">
      <alignment horizontal="left" wrapText="1"/>
    </xf>
    <xf numFmtId="0" fontId="8" fillId="3" borderId="0" xfId="21" applyFont="1" applyFill="1" applyBorder="1" applyAlignment="1">
      <alignment horizontal="left" vertical="top" wrapText="1"/>
    </xf>
    <xf numFmtId="0" fontId="7" fillId="3" borderId="0" xfId="21" applyFont="1" applyFill="1" applyAlignment="1">
      <alignment horizontal="left" wrapText="1"/>
    </xf>
    <xf numFmtId="0" fontId="9" fillId="2" borderId="2" xfId="20" applyFont="1" applyFill="1" applyBorder="1" applyAlignment="1">
      <alignment horizontal="left" vertical="top" wrapText="1"/>
    </xf>
    <xf numFmtId="0" fontId="7" fillId="2" borderId="4" xfId="20" applyFont="1" applyFill="1" applyBorder="1" applyAlignment="1">
      <alignment horizontal="justify" vertical="top" wrapText="1"/>
    </xf>
    <xf numFmtId="0" fontId="7" fillId="2" borderId="6" xfId="20" applyFont="1" applyFill="1" applyBorder="1" applyAlignment="1">
      <alignment horizontal="justify" wrapText="1"/>
    </xf>
    <xf numFmtId="0" fontId="7" fillId="2" borderId="0" xfId="20" applyFont="1" applyFill="1" applyBorder="1" applyAlignment="1">
      <alignment horizontal="justify" wrapText="1"/>
    </xf>
    <xf numFmtId="0" fontId="9" fillId="2" borderId="1" xfId="21" applyFont="1" applyFill="1" applyBorder="1" applyAlignment="1">
      <alignment horizontal="left" vertical="top" wrapText="1"/>
    </xf>
    <xf numFmtId="0" fontId="9" fillId="2" borderId="2" xfId="21" applyFont="1" applyFill="1" applyBorder="1" applyAlignment="1">
      <alignment horizontal="left" vertical="top" wrapText="1"/>
    </xf>
    <xf numFmtId="0" fontId="7" fillId="2" borderId="3" xfId="21" applyFont="1" applyFill="1" applyBorder="1" applyAlignment="1">
      <alignment horizontal="left" vertical="top" wrapText="1"/>
    </xf>
    <xf numFmtId="0" fontId="7" fillId="2" borderId="4" xfId="21" applyFont="1" applyFill="1" applyBorder="1" applyAlignment="1">
      <alignment horizontal="justify" vertical="top" wrapText="1"/>
    </xf>
    <xf numFmtId="0" fontId="7" fillId="2" borderId="5" xfId="21" applyFont="1" applyFill="1" applyBorder="1" applyAlignment="1">
      <alignment horizontal="left" vertical="top" wrapText="1"/>
    </xf>
    <xf numFmtId="0" fontId="7" fillId="2" borderId="6" xfId="21" applyFont="1" applyFill="1" applyBorder="1" applyAlignment="1">
      <alignment horizontal="justify" vertical="top" wrapText="1"/>
    </xf>
    <xf numFmtId="0" fontId="11" fillId="3" borderId="0" xfId="21" applyFont="1" applyFill="1" applyAlignment="1">
      <alignment horizontal="left" vertical="top" wrapText="1"/>
    </xf>
    <xf numFmtId="0" fontId="7" fillId="2" borderId="0" xfId="21" applyFont="1" applyFill="1" applyBorder="1" applyAlignment="1">
      <alignment horizontal="left" vertical="top" wrapText="1"/>
    </xf>
    <xf numFmtId="0" fontId="7" fillId="2" borderId="0" xfId="21" applyFont="1" applyFill="1" applyBorder="1" applyAlignment="1">
      <alignment horizontal="justify" vertical="top" wrapText="1"/>
    </xf>
    <xf numFmtId="0" fontId="0" fillId="0" borderId="0" xfId="0" applyAlignment="1">
      <alignment wrapText="1"/>
    </xf>
    <xf numFmtId="0" fontId="7" fillId="0" borderId="4" xfId="0" applyFont="1" applyBorder="1" applyAlignment="1">
      <alignment wrapText="1"/>
    </xf>
    <xf numFmtId="0" fontId="9" fillId="4" borderId="2" xfId="0" applyFont="1" applyFill="1" applyBorder="1"/>
    <xf numFmtId="0" fontId="22" fillId="3" borderId="0" xfId="0" applyFont="1" applyFill="1" applyBorder="1" applyAlignment="1">
      <alignment horizontal="left" vertical="top"/>
    </xf>
    <xf numFmtId="0" fontId="17" fillId="3" borderId="0" xfId="0" applyFont="1" applyFill="1" applyBorder="1" applyAlignment="1">
      <alignment horizontal="left" vertical="top"/>
    </xf>
    <xf numFmtId="0" fontId="0" fillId="4" borderId="0" xfId="0" applyFill="1"/>
    <xf numFmtId="0" fontId="22" fillId="3" borderId="7" xfId="0" applyFont="1" applyFill="1" applyBorder="1" applyAlignment="1">
      <alignment horizontal="left" vertical="top"/>
    </xf>
    <xf numFmtId="0" fontId="17" fillId="3" borderId="7" xfId="0" applyFont="1" applyFill="1" applyBorder="1" applyAlignment="1">
      <alignment horizontal="left" vertical="top"/>
    </xf>
    <xf numFmtId="0" fontId="0" fillId="4" borderId="7" xfId="0" applyFill="1" applyBorder="1"/>
    <xf numFmtId="0" fontId="17" fillId="3" borderId="7" xfId="1396" applyFont="1" applyFill="1" applyBorder="1" applyAlignment="1">
      <alignment horizontal="left" vertical="top" wrapText="1"/>
    </xf>
    <xf numFmtId="0" fontId="17" fillId="3" borderId="7" xfId="1397" applyFont="1" applyFill="1" applyBorder="1" applyAlignment="1">
      <alignment horizontal="left" vertical="top" wrapText="1"/>
    </xf>
    <xf numFmtId="0" fontId="17" fillId="3" borderId="7" xfId="1398" applyFont="1" applyFill="1" applyBorder="1" applyAlignment="1">
      <alignment horizontal="left" vertical="top" wrapText="1"/>
    </xf>
    <xf numFmtId="0" fontId="17" fillId="3" borderId="0" xfId="1396" applyFont="1" applyFill="1" applyBorder="1" applyAlignment="1">
      <alignment horizontal="left" vertical="top" wrapText="1"/>
    </xf>
    <xf numFmtId="0" fontId="17" fillId="3" borderId="0" xfId="1397" applyFont="1" applyFill="1" applyBorder="1" applyAlignment="1">
      <alignment horizontal="left" vertical="top" wrapText="1"/>
    </xf>
    <xf numFmtId="0" fontId="17" fillId="3" borderId="0" xfId="1398" applyFont="1" applyFill="1" applyBorder="1" applyAlignment="1">
      <alignment horizontal="left" vertical="top" wrapText="1"/>
    </xf>
    <xf numFmtId="0" fontId="23" fillId="3" borderId="7" xfId="1397" applyFont="1" applyFill="1" applyBorder="1" applyAlignment="1">
      <alignment horizontal="left" vertical="top" wrapText="1"/>
    </xf>
    <xf numFmtId="0" fontId="0" fillId="4" borderId="0" xfId="0" applyFill="1" applyBorder="1"/>
    <xf numFmtId="0" fontId="17" fillId="3" borderId="0" xfId="1397" applyFont="1" applyFill="1" applyBorder="1" applyAlignment="1">
      <alignment horizontal="center" wrapText="1"/>
    </xf>
    <xf numFmtId="0" fontId="17" fillId="3" borderId="0" xfId="1398" applyFont="1" applyFill="1" applyBorder="1" applyAlignment="1">
      <alignment horizontal="center" wrapText="1"/>
    </xf>
    <xf numFmtId="0" fontId="22" fillId="3" borderId="0" xfId="1399" applyFont="1" applyFill="1" applyBorder="1" applyAlignment="1">
      <alignment horizontal="left" vertical="top" wrapText="1"/>
    </xf>
    <xf numFmtId="0" fontId="0" fillId="4" borderId="0" xfId="0" applyFill="1" applyAlignment="1">
      <alignment horizontal="right"/>
    </xf>
    <xf numFmtId="0" fontId="15" fillId="4" borderId="0" xfId="0" applyFont="1" applyFill="1" applyAlignment="1">
      <alignment horizontal="right"/>
    </xf>
    <xf numFmtId="0" fontId="17" fillId="3" borderId="0" xfId="1402" applyFont="1" applyFill="1" applyBorder="1" applyAlignment="1">
      <alignment horizontal="left" vertical="top" wrapText="1"/>
    </xf>
    <xf numFmtId="164" fontId="17" fillId="3" borderId="0" xfId="1403" applyNumberFormat="1" applyFont="1" applyFill="1" applyBorder="1" applyAlignment="1">
      <alignment horizontal="right"/>
    </xf>
    <xf numFmtId="164" fontId="17" fillId="3" borderId="0" xfId="1404" applyNumberFormat="1" applyFont="1" applyFill="1" applyBorder="1" applyAlignment="1">
      <alignment horizontal="right"/>
    </xf>
    <xf numFmtId="0" fontId="22" fillId="3" borderId="0" xfId="1402" applyFont="1" applyFill="1" applyBorder="1" applyAlignment="1">
      <alignment horizontal="left" vertical="top" wrapText="1"/>
    </xf>
    <xf numFmtId="164" fontId="23" fillId="3" borderId="7" xfId="1403" applyNumberFormat="1" applyFont="1" applyFill="1" applyBorder="1" applyAlignment="1">
      <alignment horizontal="left" vertical="top"/>
    </xf>
    <xf numFmtId="164" fontId="17" fillId="3" borderId="7" xfId="1404" applyNumberFormat="1" applyFont="1" applyFill="1" applyBorder="1" applyAlignment="1">
      <alignment horizontal="right"/>
    </xf>
    <xf numFmtId="0" fontId="22" fillId="3" borderId="0" xfId="1405" applyFont="1" applyFill="1" applyBorder="1" applyAlignment="1">
      <alignment horizontal="left" vertical="top" wrapText="1"/>
    </xf>
    <xf numFmtId="165" fontId="17" fillId="3" borderId="0" xfId="1406" applyNumberFormat="1" applyFont="1" applyFill="1" applyBorder="1" applyAlignment="1">
      <alignment horizontal="right"/>
    </xf>
    <xf numFmtId="0" fontId="17" fillId="3" borderId="0" xfId="1407" applyFont="1" applyFill="1" applyBorder="1" applyAlignment="1">
      <alignment horizontal="right" wrapText="1"/>
    </xf>
    <xf numFmtId="0" fontId="0" fillId="4" borderId="0" xfId="0" applyFill="1" applyBorder="1" applyAlignment="1">
      <alignment horizontal="right"/>
    </xf>
    <xf numFmtId="0" fontId="17" fillId="3" borderId="7" xfId="0" applyFont="1" applyFill="1" applyBorder="1"/>
    <xf numFmtId="0" fontId="17" fillId="4" borderId="0" xfId="0" applyFont="1" applyFill="1"/>
    <xf numFmtId="0" fontId="8" fillId="2" borderId="0" xfId="0" applyFont="1" applyFill="1"/>
    <xf numFmtId="0" fontId="24" fillId="2" borderId="0" xfId="0" applyFont="1" applyFill="1"/>
    <xf numFmtId="0" fontId="25" fillId="3" borderId="0" xfId="0" applyFont="1" applyFill="1"/>
    <xf numFmtId="0" fontId="9" fillId="2" borderId="0" xfId="0" applyFont="1" applyFill="1"/>
    <xf numFmtId="0" fontId="26" fillId="3" borderId="0" xfId="0" applyFont="1" applyFill="1"/>
    <xf numFmtId="0" fontId="26" fillId="3" borderId="0" xfId="0" quotePrefix="1" applyFont="1" applyFill="1"/>
    <xf numFmtId="0" fontId="26" fillId="2" borderId="0" xfId="0" applyFont="1" applyFill="1"/>
    <xf numFmtId="43" fontId="0" fillId="2" borderId="0" xfId="3" applyFont="1" applyFill="1"/>
    <xf numFmtId="0" fontId="7" fillId="2" borderId="0" xfId="0" applyFont="1" applyFill="1"/>
    <xf numFmtId="49" fontId="7" fillId="2" borderId="0" xfId="0" applyNumberFormat="1" applyFont="1" applyFill="1" applyAlignment="1">
      <alignment horizontal="left"/>
    </xf>
    <xf numFmtId="0" fontId="27" fillId="3" borderId="0" xfId="0" applyFont="1" applyFill="1"/>
    <xf numFmtId="0" fontId="28" fillId="3" borderId="0" xfId="0" applyFont="1" applyFill="1"/>
    <xf numFmtId="0" fontId="29" fillId="3" borderId="0" xfId="0" applyFont="1" applyFill="1"/>
    <xf numFmtId="0" fontId="0" fillId="3" borderId="0" xfId="0" applyFill="1"/>
    <xf numFmtId="0" fontId="30" fillId="3" borderId="0" xfId="0" applyFont="1" applyFill="1"/>
    <xf numFmtId="0" fontId="31" fillId="3" borderId="0" xfId="0" applyFont="1" applyFill="1"/>
    <xf numFmtId="0" fontId="28" fillId="3" borderId="0" xfId="0" applyFont="1" applyFill="1" applyAlignment="1">
      <alignment horizontal="left"/>
    </xf>
    <xf numFmtId="0" fontId="32" fillId="3" borderId="0" xfId="0" applyFont="1" applyFill="1" applyAlignment="1">
      <alignment vertical="center"/>
    </xf>
    <xf numFmtId="0" fontId="33" fillId="3" borderId="0" xfId="0" applyFont="1" applyFill="1" applyAlignment="1">
      <alignment vertical="center"/>
    </xf>
    <xf numFmtId="0" fontId="28" fillId="3" borderId="0" xfId="0" applyFont="1" applyFill="1" applyAlignment="1">
      <alignment vertical="center"/>
    </xf>
    <xf numFmtId="0" fontId="7" fillId="3" borderId="0" xfId="0" applyFont="1" applyFill="1"/>
    <xf numFmtId="0" fontId="19" fillId="3" borderId="0" xfId="16" applyFont="1" applyFill="1"/>
    <xf numFmtId="0" fontId="9" fillId="3" borderId="0" xfId="0" applyFont="1" applyFill="1" applyBorder="1" applyAlignment="1">
      <alignment horizontal="left" vertical="top" wrapText="1"/>
    </xf>
    <xf numFmtId="0" fontId="19" fillId="3" borderId="0" xfId="16" applyFont="1" applyFill="1" applyBorder="1" applyAlignment="1">
      <alignment horizontal="left" vertical="top" wrapText="1"/>
    </xf>
    <xf numFmtId="166" fontId="17" fillId="3" borderId="0" xfId="1400" applyNumberFormat="1" applyFont="1" applyFill="1" applyBorder="1" applyAlignment="1">
      <alignment horizontal="right"/>
    </xf>
    <xf numFmtId="166" fontId="17" fillId="3" borderId="0" xfId="1401" applyNumberFormat="1" applyFont="1" applyFill="1" applyBorder="1" applyAlignment="1">
      <alignment horizontal="right"/>
    </xf>
    <xf numFmtId="166" fontId="17" fillId="3" borderId="0" xfId="1403" applyNumberFormat="1" applyFont="1" applyFill="1" applyBorder="1" applyAlignment="1">
      <alignment horizontal="right"/>
    </xf>
    <xf numFmtId="166" fontId="17" fillId="3" borderId="0" xfId="1404" applyNumberFormat="1" applyFont="1" applyFill="1" applyBorder="1" applyAlignment="1">
      <alignment horizontal="right"/>
    </xf>
    <xf numFmtId="0" fontId="15" fillId="3" borderId="8" xfId="6" applyFont="1" applyFill="1" applyBorder="1" applyAlignment="1">
      <alignment horizontal="left" vertical="top" wrapText="1"/>
    </xf>
    <xf numFmtId="0" fontId="17" fillId="2" borderId="8" xfId="0" applyFont="1" applyFill="1" applyBorder="1" applyAlignment="1">
      <alignment horizontal="left" vertical="top" wrapText="1"/>
    </xf>
    <xf numFmtId="0" fontId="0" fillId="4" borderId="0" xfId="0" applyFill="1" applyAlignment="1">
      <alignment horizontal="left" vertical="top" wrapText="1"/>
    </xf>
    <xf numFmtId="0" fontId="22" fillId="4" borderId="0" xfId="0" applyFont="1" applyFill="1"/>
    <xf numFmtId="0" fontId="15" fillId="4" borderId="0" xfId="0" applyFont="1" applyFill="1"/>
    <xf numFmtId="0" fontId="8" fillId="2" borderId="0" xfId="0" applyFont="1" applyFill="1" applyAlignment="1">
      <alignment horizontal="justify" vertical="top" wrapText="1"/>
    </xf>
    <xf numFmtId="0" fontId="11" fillId="2" borderId="0" xfId="0" applyFont="1" applyFill="1" applyAlignment="1">
      <alignment horizontal="justify" vertical="top" wrapText="1"/>
    </xf>
    <xf numFmtId="0" fontId="7" fillId="2" borderId="0" xfId="0" applyFont="1" applyFill="1" applyAlignment="1">
      <alignment horizontal="justify" vertical="top" wrapText="1"/>
    </xf>
    <xf numFmtId="0" fontId="0" fillId="2" borderId="0" xfId="0" applyFill="1" applyAlignment="1">
      <alignment horizontal="justify"/>
    </xf>
    <xf numFmtId="0" fontId="11" fillId="3" borderId="0" xfId="0" applyFont="1" applyFill="1" applyAlignment="1">
      <alignment horizontal="justify" vertical="top" wrapText="1"/>
    </xf>
    <xf numFmtId="0" fontId="0" fillId="3" borderId="0" xfId="0" applyFill="1" applyAlignment="1">
      <alignment horizontal="justify" vertical="top" wrapText="1"/>
    </xf>
    <xf numFmtId="0" fontId="10" fillId="3" borderId="0" xfId="0" applyFont="1" applyFill="1" applyAlignment="1">
      <alignment horizontal="justify" vertical="top" wrapText="1"/>
    </xf>
    <xf numFmtId="0" fontId="7" fillId="3" borderId="0" xfId="0" applyFont="1" applyFill="1" applyAlignment="1">
      <alignment horizontal="justify" vertical="top" wrapText="1"/>
    </xf>
    <xf numFmtId="0" fontId="10" fillId="2" borderId="0" xfId="0" applyFont="1" applyFill="1" applyAlignment="1">
      <alignment horizontal="justify" vertical="top" wrapText="1"/>
    </xf>
    <xf numFmtId="0" fontId="0" fillId="2" borderId="0" xfId="0" applyFill="1" applyAlignment="1">
      <alignment horizontal="justify" vertical="top" wrapText="1"/>
    </xf>
    <xf numFmtId="0" fontId="10" fillId="5" borderId="0" xfId="0" applyFont="1" applyFill="1" applyAlignment="1">
      <alignment horizontal="justify" vertical="center" wrapText="1"/>
    </xf>
    <xf numFmtId="0" fontId="7" fillId="0" borderId="0" xfId="0" applyFont="1" applyAlignment="1">
      <alignment horizontal="justify" wrapText="1"/>
    </xf>
    <xf numFmtId="0" fontId="7" fillId="0" borderId="0" xfId="0" applyFont="1" applyAlignment="1">
      <alignment horizontal="justify"/>
    </xf>
    <xf numFmtId="0" fontId="20" fillId="3" borderId="0" xfId="0" applyFont="1" applyFill="1" applyBorder="1" applyAlignment="1">
      <alignment horizontal="justify" vertical="top" wrapText="1"/>
    </xf>
    <xf numFmtId="0" fontId="8" fillId="3" borderId="0" xfId="0" applyFont="1" applyFill="1" applyBorder="1" applyAlignment="1">
      <alignment horizontal="justify" vertical="top" wrapText="1"/>
    </xf>
    <xf numFmtId="0" fontId="1" fillId="3" borderId="0" xfId="1408" applyFill="1"/>
    <xf numFmtId="0" fontId="35" fillId="3" borderId="0" xfId="1408" applyFont="1" applyFill="1" applyAlignment="1">
      <alignment vertical="top" wrapText="1"/>
    </xf>
    <xf numFmtId="0" fontId="1" fillId="3" borderId="1" xfId="1408" applyFill="1" applyBorder="1"/>
    <xf numFmtId="0" fontId="35" fillId="3" borderId="9" xfId="1408" applyFont="1" applyFill="1" applyBorder="1" applyAlignment="1">
      <alignment vertical="top" wrapText="1"/>
    </xf>
    <xf numFmtId="0" fontId="1" fillId="3" borderId="9" xfId="1408" applyFill="1" applyBorder="1"/>
    <xf numFmtId="0" fontId="1" fillId="3" borderId="2" xfId="1408" applyFill="1" applyBorder="1"/>
    <xf numFmtId="0" fontId="1" fillId="3" borderId="3" xfId="1408" applyFill="1" applyBorder="1"/>
    <xf numFmtId="0" fontId="35" fillId="3" borderId="0" xfId="1408" applyFont="1" applyFill="1" applyBorder="1" applyAlignment="1">
      <alignment vertical="top" wrapText="1"/>
    </xf>
    <xf numFmtId="0" fontId="1" fillId="3" borderId="0" xfId="1408" applyFill="1" applyBorder="1"/>
    <xf numFmtId="0" fontId="1" fillId="3" borderId="4" xfId="1408" applyFill="1" applyBorder="1"/>
    <xf numFmtId="0" fontId="35" fillId="3" borderId="0" xfId="1408" applyFont="1" applyFill="1"/>
    <xf numFmtId="0" fontId="36" fillId="3" borderId="0" xfId="1408" applyFont="1" applyFill="1" applyBorder="1" applyAlignment="1">
      <alignment vertical="top" wrapText="1"/>
    </xf>
    <xf numFmtId="0" fontId="37" fillId="3" borderId="0" xfId="1408" applyFont="1" applyFill="1" applyBorder="1" applyAlignment="1">
      <alignment vertical="top" wrapText="1"/>
    </xf>
    <xf numFmtId="0" fontId="15" fillId="3" borderId="0" xfId="1408" applyFont="1" applyFill="1"/>
    <xf numFmtId="0" fontId="15" fillId="3" borderId="0" xfId="1408" applyFont="1" applyFill="1" applyBorder="1" applyAlignment="1">
      <alignment vertical="top" wrapText="1"/>
    </xf>
    <xf numFmtId="0" fontId="37" fillId="3" borderId="0" xfId="1408" applyFont="1" applyFill="1" applyBorder="1"/>
    <xf numFmtId="0" fontId="18" fillId="3" borderId="0" xfId="16" applyFill="1" applyAlignment="1">
      <alignment horizontal="left" indent="2"/>
    </xf>
    <xf numFmtId="0" fontId="18" fillId="3" borderId="0" xfId="16" applyFill="1" applyBorder="1" applyAlignment="1">
      <alignment vertical="top" wrapText="1"/>
    </xf>
    <xf numFmtId="0" fontId="18" fillId="3" borderId="0" xfId="16" applyFill="1" applyBorder="1" applyAlignment="1">
      <alignment horizontal="left" vertical="top" wrapText="1" indent="2"/>
    </xf>
    <xf numFmtId="0" fontId="38" fillId="3" borderId="0" xfId="1408" applyFont="1" applyFill="1" applyBorder="1" applyAlignment="1">
      <alignment vertical="top" wrapText="1"/>
    </xf>
    <xf numFmtId="0" fontId="40" fillId="3" borderId="0" xfId="16" applyFont="1" applyFill="1" applyBorder="1" applyAlignment="1">
      <alignment vertical="top" wrapText="1"/>
    </xf>
    <xf numFmtId="0" fontId="7" fillId="3" borderId="0" xfId="1408" applyFont="1" applyFill="1" applyBorder="1" applyAlignment="1">
      <alignment vertical="top" wrapText="1"/>
    </xf>
    <xf numFmtId="0" fontId="41" fillId="3" borderId="0" xfId="1408" applyFont="1" applyFill="1" applyBorder="1"/>
    <xf numFmtId="0" fontId="35" fillId="3" borderId="0" xfId="1408" applyFont="1" applyFill="1" applyAlignment="1">
      <alignment wrapText="1"/>
    </xf>
    <xf numFmtId="0" fontId="39" fillId="3" borderId="0" xfId="1408" applyFont="1" applyFill="1" applyBorder="1" applyAlignment="1">
      <alignment vertical="top" wrapText="1"/>
    </xf>
    <xf numFmtId="0" fontId="39" fillId="3" borderId="0" xfId="1408" applyFont="1" applyFill="1"/>
    <xf numFmtId="0" fontId="35" fillId="6" borderId="0" xfId="1408" applyFont="1" applyFill="1" applyBorder="1" applyAlignment="1">
      <alignment vertical="top" wrapText="1"/>
    </xf>
    <xf numFmtId="0" fontId="35" fillId="6" borderId="0" xfId="1408" applyFont="1" applyFill="1" applyBorder="1"/>
    <xf numFmtId="0" fontId="35" fillId="6" borderId="0" xfId="1408" applyFont="1" applyFill="1" applyBorder="1" applyAlignment="1"/>
    <xf numFmtId="0" fontId="35" fillId="6" borderId="0" xfId="1408" applyFont="1" applyFill="1" applyBorder="1" applyAlignment="1">
      <alignment horizontal="left" vertical="top"/>
    </xf>
    <xf numFmtId="0" fontId="41" fillId="3" borderId="0" xfId="1408" applyFont="1" applyFill="1" applyBorder="1" applyAlignment="1">
      <alignment vertical="top"/>
    </xf>
    <xf numFmtId="0" fontId="1" fillId="3" borderId="0" xfId="1408" applyFill="1" applyBorder="1" applyAlignment="1"/>
    <xf numFmtId="0" fontId="1" fillId="3" borderId="0" xfId="1408" applyFill="1" applyBorder="1" applyAlignment="1">
      <alignment horizontal="center" wrapText="1"/>
    </xf>
    <xf numFmtId="0" fontId="1" fillId="3" borderId="5" xfId="1408" applyFill="1" applyBorder="1"/>
    <xf numFmtId="0" fontId="35" fillId="3" borderId="7" xfId="1408" applyFont="1" applyFill="1" applyBorder="1" applyAlignment="1">
      <alignment vertical="top" wrapText="1"/>
    </xf>
    <xf numFmtId="0" fontId="1" fillId="3" borderId="7" xfId="1408" applyFill="1" applyBorder="1"/>
    <xf numFmtId="2" fontId="42" fillId="3" borderId="7" xfId="1408" applyNumberFormat="1" applyFont="1" applyFill="1" applyBorder="1"/>
    <xf numFmtId="0" fontId="1" fillId="3" borderId="6" xfId="1408" applyFill="1" applyBorder="1"/>
    <xf numFmtId="2" fontId="42" fillId="3" borderId="0" xfId="1408" applyNumberFormat="1" applyFont="1" applyFill="1"/>
    <xf numFmtId="0" fontId="1" fillId="3" borderId="0" xfId="1408" applyFill="1" applyBorder="1" applyAlignment="1">
      <alignment horizontal="left" vertical="top"/>
    </xf>
    <xf numFmtId="2" fontId="43" fillId="3" borderId="7" xfId="1408" applyNumberFormat="1" applyFont="1" applyFill="1" applyBorder="1" applyAlignment="1">
      <alignment horizontal="left" vertical="top" wrapText="1"/>
    </xf>
    <xf numFmtId="9" fontId="1" fillId="3" borderId="0" xfId="1408" applyNumberFormat="1" applyFill="1" applyBorder="1"/>
    <xf numFmtId="167" fontId="1" fillId="3" borderId="0" xfId="1408" applyNumberFormat="1" applyFill="1" applyBorder="1"/>
    <xf numFmtId="0" fontId="34" fillId="3" borderId="0" xfId="1408" applyFont="1" applyFill="1" applyBorder="1"/>
    <xf numFmtId="0" fontId="43" fillId="3" borderId="9" xfId="1408" applyFont="1" applyFill="1" applyBorder="1" applyAlignment="1">
      <alignment horizontal="left" vertical="top" wrapText="1"/>
    </xf>
    <xf numFmtId="0" fontId="43" fillId="3" borderId="9" xfId="1408" applyFont="1" applyFill="1" applyBorder="1"/>
    <xf numFmtId="2" fontId="43" fillId="3" borderId="7" xfId="1408" applyNumberFormat="1" applyFont="1" applyFill="1" applyBorder="1" applyAlignment="1">
      <alignment horizontal="left" vertical="top"/>
    </xf>
    <xf numFmtId="2" fontId="43" fillId="3" borderId="7" xfId="1408" applyNumberFormat="1" applyFont="1" applyFill="1" applyBorder="1"/>
    <xf numFmtId="0" fontId="43" fillId="3" borderId="7" xfId="1408" applyFont="1" applyFill="1" applyBorder="1" applyAlignment="1">
      <alignment horizontal="left" vertical="top" wrapText="1"/>
    </xf>
    <xf numFmtId="0" fontId="43" fillId="3" borderId="7" xfId="1408" applyFont="1" applyFill="1" applyBorder="1"/>
    <xf numFmtId="0" fontId="34" fillId="3" borderId="0" xfId="1408" applyFont="1" applyFill="1" applyBorder="1" applyAlignment="1">
      <alignment horizontal="left" vertical="top" wrapText="1"/>
    </xf>
    <xf numFmtId="2" fontId="34" fillId="3" borderId="0" xfId="1408" applyNumberFormat="1" applyFont="1" applyFill="1" applyBorder="1" applyAlignment="1">
      <alignment horizontal="left" vertical="top" wrapText="1"/>
    </xf>
    <xf numFmtId="0" fontId="44" fillId="0" borderId="0" xfId="1408" applyFont="1"/>
    <xf numFmtId="0" fontId="37" fillId="0" borderId="0" xfId="1408" applyFont="1" applyBorder="1"/>
    <xf numFmtId="0" fontId="44" fillId="0" borderId="0" xfId="1408" applyFont="1" applyBorder="1"/>
    <xf numFmtId="2" fontId="44" fillId="0" borderId="0" xfId="1408" applyNumberFormat="1" applyFont="1"/>
    <xf numFmtId="0" fontId="45" fillId="0" borderId="0" xfId="1408" applyFont="1"/>
    <xf numFmtId="0" fontId="35" fillId="0" borderId="0" xfId="1408" applyFont="1" applyBorder="1"/>
    <xf numFmtId="0" fontId="45" fillId="0" borderId="0" xfId="1408" applyFont="1" applyBorder="1"/>
    <xf numFmtId="2" fontId="45" fillId="0" borderId="0" xfId="1408" applyNumberFormat="1" applyFont="1"/>
    <xf numFmtId="0" fontId="35" fillId="0" borderId="10" xfId="1408" applyFont="1" applyBorder="1"/>
    <xf numFmtId="0" fontId="45" fillId="0" borderId="11" xfId="1408" applyFont="1" applyBorder="1"/>
    <xf numFmtId="0" fontId="45" fillId="0" borderId="12" xfId="1408" applyFont="1" applyBorder="1"/>
    <xf numFmtId="0" fontId="35" fillId="0" borderId="13" xfId="1408" applyFont="1" applyBorder="1"/>
    <xf numFmtId="0" fontId="45" fillId="0" borderId="14" xfId="1408" applyFont="1" applyBorder="1"/>
    <xf numFmtId="2" fontId="46" fillId="0" borderId="0" xfId="1408" applyNumberFormat="1" applyFont="1"/>
    <xf numFmtId="0" fontId="46" fillId="0" borderId="0" xfId="1408" applyFont="1"/>
    <xf numFmtId="0" fontId="46" fillId="8" borderId="0" xfId="1408" applyFont="1" applyFill="1" applyAlignment="1">
      <alignment horizontal="left" vertical="top"/>
    </xf>
    <xf numFmtId="0" fontId="46" fillId="0" borderId="0" xfId="1408" applyFont="1" applyAlignment="1">
      <alignment horizontal="left" vertical="top"/>
    </xf>
    <xf numFmtId="0" fontId="46" fillId="8" borderId="0" xfId="1408" applyFont="1" applyFill="1"/>
    <xf numFmtId="0" fontId="46" fillId="0" borderId="0" xfId="1408" applyFont="1" applyFill="1"/>
    <xf numFmtId="0" fontId="45" fillId="8" borderId="0" xfId="1408" applyFont="1" applyFill="1"/>
    <xf numFmtId="2" fontId="46" fillId="8" borderId="0" xfId="1408" applyNumberFormat="1" applyFont="1" applyFill="1"/>
    <xf numFmtId="2" fontId="46" fillId="0" borderId="0" xfId="1408" applyNumberFormat="1" applyFont="1" applyBorder="1"/>
    <xf numFmtId="2" fontId="45" fillId="0" borderId="0" xfId="1408" applyNumberFormat="1" applyFont="1" applyBorder="1"/>
    <xf numFmtId="0" fontId="35" fillId="0" borderId="15" xfId="1408" applyFont="1" applyBorder="1"/>
    <xf numFmtId="0" fontId="45" fillId="0" borderId="16" xfId="1408" applyFont="1" applyBorder="1"/>
    <xf numFmtId="0" fontId="45" fillId="0" borderId="17" xfId="1408" applyFont="1" applyBorder="1"/>
    <xf numFmtId="0" fontId="35" fillId="7" borderId="0" xfId="1408" applyFont="1" applyFill="1" applyBorder="1" applyAlignment="1" applyProtection="1">
      <alignment horizontal="center" vertical="center"/>
      <protection locked="0"/>
    </xf>
    <xf numFmtId="2" fontId="14" fillId="3" borderId="0" xfId="6" applyNumberFormat="1" applyFont="1" applyFill="1" applyAlignment="1">
      <alignment horizontal="left" vertical="top"/>
    </xf>
    <xf numFmtId="2" fontId="14" fillId="3" borderId="7" xfId="6" applyNumberFormat="1" applyFont="1" applyFill="1" applyBorder="1" applyAlignment="1">
      <alignment horizontal="left" vertical="top"/>
    </xf>
    <xf numFmtId="2" fontId="15" fillId="3" borderId="8" xfId="6" applyNumberFormat="1" applyFont="1" applyFill="1" applyBorder="1" applyAlignment="1">
      <alignment horizontal="left" vertical="top"/>
    </xf>
    <xf numFmtId="2" fontId="15" fillId="3" borderId="0" xfId="6" applyNumberFormat="1" applyFont="1" applyFill="1" applyAlignment="1">
      <alignment horizontal="left" vertical="top"/>
    </xf>
    <xf numFmtId="2" fontId="15" fillId="3" borderId="0" xfId="6" applyNumberFormat="1" applyFont="1" applyFill="1" applyAlignment="1">
      <alignment vertical="top"/>
    </xf>
    <xf numFmtId="2" fontId="15" fillId="3" borderId="0" xfId="6" applyNumberFormat="1" applyFont="1" applyFill="1" applyAlignment="1">
      <alignment horizontal="right" vertical="top"/>
    </xf>
    <xf numFmtId="2" fontId="15" fillId="3" borderId="7" xfId="6" applyNumberFormat="1" applyFont="1" applyFill="1" applyBorder="1" applyAlignment="1">
      <alignment vertical="top"/>
    </xf>
    <xf numFmtId="2" fontId="15" fillId="3" borderId="7" xfId="6" applyNumberFormat="1" applyFont="1" applyFill="1" applyBorder="1" applyAlignment="1">
      <alignment horizontal="right" vertical="top"/>
    </xf>
    <xf numFmtId="0" fontId="23" fillId="2" borderId="0" xfId="0" applyFont="1" applyFill="1" applyBorder="1"/>
    <xf numFmtId="0" fontId="17" fillId="4" borderId="7" xfId="0" applyFont="1" applyFill="1" applyBorder="1"/>
    <xf numFmtId="0" fontId="15" fillId="4" borderId="7" xfId="0" applyFont="1" applyFill="1" applyBorder="1"/>
    <xf numFmtId="0" fontId="17" fillId="4" borderId="0" xfId="0" applyFont="1" applyFill="1" applyAlignment="1">
      <alignment horizontal="right"/>
    </xf>
    <xf numFmtId="0" fontId="17" fillId="4" borderId="8" xfId="0" applyFont="1" applyFill="1" applyBorder="1" applyAlignment="1">
      <alignment horizontal="left" vertical="top" wrapText="1"/>
    </xf>
    <xf numFmtId="0" fontId="17" fillId="4" borderId="0" xfId="0" applyFont="1" applyFill="1" applyAlignment="1">
      <alignment horizontal="left" vertical="top" wrapText="1"/>
    </xf>
    <xf numFmtId="0" fontId="23" fillId="4" borderId="0" xfId="0" applyFont="1" applyFill="1"/>
    <xf numFmtId="0" fontId="17" fillId="4" borderId="0" xfId="0" applyFont="1" applyFill="1" applyBorder="1" applyAlignment="1">
      <alignment horizontal="left" vertical="top" wrapText="1"/>
    </xf>
    <xf numFmtId="0" fontId="17" fillId="4" borderId="9" xfId="0" applyFont="1" applyFill="1" applyBorder="1" applyAlignment="1">
      <alignment horizontal="left" vertical="top" wrapText="1"/>
    </xf>
    <xf numFmtId="0" fontId="15" fillId="4" borderId="9" xfId="0" applyFont="1" applyFill="1" applyBorder="1" applyAlignment="1">
      <alignment horizontal="left" vertical="top" wrapText="1"/>
    </xf>
    <xf numFmtId="0" fontId="17" fillId="4" borderId="7" xfId="0" applyFont="1" applyFill="1" applyBorder="1" applyAlignment="1">
      <alignment horizontal="left" vertical="top" wrapText="1"/>
    </xf>
    <xf numFmtId="0" fontId="15" fillId="4" borderId="7" xfId="0" applyFont="1" applyFill="1" applyBorder="1" applyAlignment="1">
      <alignment horizontal="left" vertical="top" wrapText="1"/>
    </xf>
    <xf numFmtId="0" fontId="17" fillId="4" borderId="0" xfId="0" applyFont="1" applyFill="1" applyBorder="1"/>
    <xf numFmtId="0" fontId="48" fillId="4" borderId="7" xfId="0" applyFont="1" applyFill="1" applyBorder="1"/>
    <xf numFmtId="0" fontId="23" fillId="4" borderId="7" xfId="0" applyFont="1" applyFill="1" applyBorder="1"/>
    <xf numFmtId="0" fontId="17" fillId="4" borderId="0" xfId="0" applyFont="1" applyFill="1" applyAlignment="1">
      <alignment horizontal="left" vertical="top"/>
    </xf>
    <xf numFmtId="0" fontId="40" fillId="3" borderId="0" xfId="16" applyFont="1" applyFill="1" applyAlignment="1">
      <alignment vertical="top"/>
    </xf>
    <xf numFmtId="0" fontId="43" fillId="3" borderId="9" xfId="1408" applyFont="1" applyFill="1" applyBorder="1" applyAlignment="1">
      <alignment horizontal="center" vertical="top" wrapText="1"/>
    </xf>
    <xf numFmtId="0" fontId="43" fillId="3" borderId="7" xfId="1408" applyFont="1" applyFill="1" applyBorder="1" applyAlignment="1">
      <alignment horizontal="center" vertical="top" wrapText="1"/>
    </xf>
  </cellXfs>
  <cellStyles count="1409">
    <cellStyle name="Hyperlink" xfId="16" builtinId="8"/>
    <cellStyle name="Hyperlink 2" xfId="17"/>
    <cellStyle name="Hyperlink 3" xfId="18"/>
    <cellStyle name="Komma 2" xfId="3"/>
    <cellStyle name="Percent 2" xfId="19"/>
    <cellStyle name="Procent 2" xfId="2"/>
    <cellStyle name="Standaard" xfId="0" builtinId="0"/>
    <cellStyle name="Standaard 2" xfId="1"/>
    <cellStyle name="Standaard 2 2" xfId="4"/>
    <cellStyle name="Standaard 2_Bijlage 2" xfId="21"/>
    <cellStyle name="Standaard 3" xfId="6"/>
    <cellStyle name="Standaard 3 2" xfId="11"/>
    <cellStyle name="Standaard 3_Bijlage 2" xfId="22"/>
    <cellStyle name="Standaard 4" xfId="5"/>
    <cellStyle name="Standaard 5" xfId="1408"/>
    <cellStyle name="Standaard_Bijlage 2" xfId="20"/>
    <cellStyle name="style1485286020193" xfId="23"/>
    <cellStyle name="style1499936711542" xfId="7"/>
    <cellStyle name="style1499936711557" xfId="8"/>
    <cellStyle name="style1499936711635" xfId="9"/>
    <cellStyle name="style1499936711651" xfId="10"/>
    <cellStyle name="style1540818026878" xfId="24"/>
    <cellStyle name="style1540818026925" xfId="25"/>
    <cellStyle name="style1540818026988" xfId="26"/>
    <cellStyle name="style1540818027050" xfId="27"/>
    <cellStyle name="style1540818027097" xfId="28"/>
    <cellStyle name="style1540818027128" xfId="29"/>
    <cellStyle name="style1540818027159" xfId="30"/>
    <cellStyle name="style1540818027222" xfId="31"/>
    <cellStyle name="style1540818027253" xfId="32"/>
    <cellStyle name="style1540818027284" xfId="33"/>
    <cellStyle name="style1540818027316" xfId="34"/>
    <cellStyle name="style1540818027347" xfId="35"/>
    <cellStyle name="style1540818027378" xfId="36"/>
    <cellStyle name="style1540818027409" xfId="37"/>
    <cellStyle name="style1540818027441" xfId="38"/>
    <cellStyle name="style1540818027472" xfId="39"/>
    <cellStyle name="style1540818027503" xfId="40"/>
    <cellStyle name="style1540818027550" xfId="41"/>
    <cellStyle name="style1540818027581" xfId="42"/>
    <cellStyle name="style1540818027612" xfId="43"/>
    <cellStyle name="style1540818027628" xfId="44"/>
    <cellStyle name="style1540818027659" xfId="45"/>
    <cellStyle name="style1540818027722" xfId="46"/>
    <cellStyle name="style1540818027784" xfId="47"/>
    <cellStyle name="style1540818027800" xfId="48"/>
    <cellStyle name="style1540818027831" xfId="49"/>
    <cellStyle name="style1540818027941" xfId="50"/>
    <cellStyle name="style1540818027972" xfId="51"/>
    <cellStyle name="style1540818028003" xfId="52"/>
    <cellStyle name="style1540818028034" xfId="53"/>
    <cellStyle name="style1540818028050" xfId="54"/>
    <cellStyle name="style1540818028237" xfId="55"/>
    <cellStyle name="style1540818028284" xfId="56"/>
    <cellStyle name="style1540818028316" xfId="57"/>
    <cellStyle name="style1540818028331" xfId="58"/>
    <cellStyle name="style1540818031644" xfId="59"/>
    <cellStyle name="style1540818031691" xfId="60"/>
    <cellStyle name="style1540818031722" xfId="61"/>
    <cellStyle name="style1540818031769" xfId="62"/>
    <cellStyle name="style1540818031784" xfId="63"/>
    <cellStyle name="style1540818031831" xfId="64"/>
    <cellStyle name="style1540818031862" xfId="65"/>
    <cellStyle name="style1540818031894" xfId="66"/>
    <cellStyle name="style1540818031925" xfId="67"/>
    <cellStyle name="style1540818031972" xfId="68"/>
    <cellStyle name="style1540818032019" xfId="69"/>
    <cellStyle name="style1540818032050" xfId="70"/>
    <cellStyle name="style1540818032081" xfId="71"/>
    <cellStyle name="style1540818032128" xfId="72"/>
    <cellStyle name="style1540818032159" xfId="73"/>
    <cellStyle name="style1540818032206" xfId="74"/>
    <cellStyle name="style1540818032253" xfId="75"/>
    <cellStyle name="style1540818032300" xfId="76"/>
    <cellStyle name="style1540818032331" xfId="77"/>
    <cellStyle name="style1540818032362" xfId="78"/>
    <cellStyle name="style1540818032394" xfId="79"/>
    <cellStyle name="style1540818032425" xfId="80"/>
    <cellStyle name="style1540818032597" xfId="81"/>
    <cellStyle name="style1540818032659" xfId="82"/>
    <cellStyle name="style1540818032691" xfId="83"/>
    <cellStyle name="style1540818032722" xfId="84"/>
    <cellStyle name="style1540818032769" xfId="85"/>
    <cellStyle name="style1540818032816" xfId="86"/>
    <cellStyle name="style1540818032862" xfId="87"/>
    <cellStyle name="style1540818032925" xfId="88"/>
    <cellStyle name="style1540818033284" xfId="89"/>
    <cellStyle name="style1540818033331" xfId="90"/>
    <cellStyle name="style1540818033378" xfId="91"/>
    <cellStyle name="style1540818033409" xfId="92"/>
    <cellStyle name="style1540822157686" xfId="93"/>
    <cellStyle name="style1540822157732" xfId="94"/>
    <cellStyle name="style1540822157763" xfId="95"/>
    <cellStyle name="style1540822157810" xfId="96"/>
    <cellStyle name="style1540822157857" xfId="97"/>
    <cellStyle name="style1540822157904" xfId="98"/>
    <cellStyle name="style1540822157935" xfId="99"/>
    <cellStyle name="style1540822157998" xfId="100"/>
    <cellStyle name="style1540822158046" xfId="101"/>
    <cellStyle name="style1540822158091" xfId="102"/>
    <cellStyle name="style1540822158138" xfId="103"/>
    <cellStyle name="style1540822158169" xfId="104"/>
    <cellStyle name="style1540822158216" xfId="105"/>
    <cellStyle name="style1540822158263" xfId="106"/>
    <cellStyle name="style1540822158310" xfId="107"/>
    <cellStyle name="style1540822158341" xfId="108"/>
    <cellStyle name="style1540822158498" xfId="109"/>
    <cellStyle name="style1540822158529" xfId="110"/>
    <cellStyle name="style1540822158576" xfId="111"/>
    <cellStyle name="style1540822158607" xfId="112"/>
    <cellStyle name="style1540822158638" xfId="113"/>
    <cellStyle name="style1540822158669" xfId="114"/>
    <cellStyle name="style1540822158732" xfId="115"/>
    <cellStyle name="style1540822158794" xfId="116"/>
    <cellStyle name="style1540822158826" xfId="117"/>
    <cellStyle name="style1540822158873" xfId="118"/>
    <cellStyle name="style1540822158919" xfId="119"/>
    <cellStyle name="style1540822158966" xfId="120"/>
    <cellStyle name="style1540822159029" xfId="121"/>
    <cellStyle name="style1540822159076" xfId="122"/>
    <cellStyle name="style1540822159294" xfId="123"/>
    <cellStyle name="style1540822159326" xfId="124"/>
    <cellStyle name="style1540822159498" xfId="125"/>
    <cellStyle name="style1540822159544" xfId="126"/>
    <cellStyle name="style1540822164042" xfId="127"/>
    <cellStyle name="style1540822164106" xfId="128"/>
    <cellStyle name="style1540822164136" xfId="129"/>
    <cellStyle name="style1540822164324" xfId="130"/>
    <cellStyle name="style1540822164355" xfId="131"/>
    <cellStyle name="style1540822164386" xfId="132"/>
    <cellStyle name="style1540822164433" xfId="133"/>
    <cellStyle name="style1540822164480" xfId="134"/>
    <cellStyle name="style1540822164496" xfId="135"/>
    <cellStyle name="style1540822164543" xfId="136"/>
    <cellStyle name="style1540822164558" xfId="137"/>
    <cellStyle name="style1540822164589" xfId="138"/>
    <cellStyle name="style1540822164636" xfId="139"/>
    <cellStyle name="style1540822164668" xfId="140"/>
    <cellStyle name="style1540822164714" xfId="141"/>
    <cellStyle name="style1540822164746" xfId="142"/>
    <cellStyle name="style1540822164793" xfId="143"/>
    <cellStyle name="style1540822164839" xfId="144"/>
    <cellStyle name="style1540822164886" xfId="145"/>
    <cellStyle name="style1540822164918" xfId="146"/>
    <cellStyle name="style1540822164933" xfId="147"/>
    <cellStyle name="style1540822164981" xfId="148"/>
    <cellStyle name="style1540822165058" xfId="149"/>
    <cellStyle name="style1540822165230" xfId="150"/>
    <cellStyle name="style1540822165261" xfId="151"/>
    <cellStyle name="style1540822165308" xfId="152"/>
    <cellStyle name="style1540822165355" xfId="153"/>
    <cellStyle name="style1540822165402" xfId="154"/>
    <cellStyle name="style1540822165449" xfId="155"/>
    <cellStyle name="style1540822165496" xfId="156"/>
    <cellStyle name="style1540822165715" xfId="157"/>
    <cellStyle name="style1540822165746" xfId="158"/>
    <cellStyle name="style1540822165777" xfId="159"/>
    <cellStyle name="style1540822165808" xfId="160"/>
    <cellStyle name="style1540822170902" xfId="161"/>
    <cellStyle name="style1540822170981" xfId="162"/>
    <cellStyle name="style1540822171027" xfId="163"/>
    <cellStyle name="style1540822171089" xfId="164"/>
    <cellStyle name="style1540822171136" xfId="165"/>
    <cellStyle name="style1540822171183" xfId="166"/>
    <cellStyle name="style1540822171230" xfId="167"/>
    <cellStyle name="style1540822171261" xfId="168"/>
    <cellStyle name="style1540822171308" xfId="169"/>
    <cellStyle name="style1540822171339" xfId="170"/>
    <cellStyle name="style1540822171386" xfId="171"/>
    <cellStyle name="style1540822171418" xfId="172"/>
    <cellStyle name="style1540822171449" xfId="173"/>
    <cellStyle name="style1540822171496" xfId="174"/>
    <cellStyle name="style1540822171543" xfId="175"/>
    <cellStyle name="style1540822171574" xfId="176"/>
    <cellStyle name="style1540822171605" xfId="177"/>
    <cellStyle name="style1540822171668" xfId="178"/>
    <cellStyle name="style1540822171715" xfId="179"/>
    <cellStyle name="style1540822171777" xfId="180"/>
    <cellStyle name="style1540822171808" xfId="181"/>
    <cellStyle name="style1540822171842" xfId="182"/>
    <cellStyle name="style1540822171921" xfId="183"/>
    <cellStyle name="style1540822172171" xfId="184"/>
    <cellStyle name="style1540822172202" xfId="185"/>
    <cellStyle name="style1540822172249" xfId="186"/>
    <cellStyle name="style1540822172280" xfId="187"/>
    <cellStyle name="style1540822172327" xfId="188"/>
    <cellStyle name="style1540822172343" xfId="189"/>
    <cellStyle name="style1540822172389" xfId="190"/>
    <cellStyle name="style1540822172577" xfId="191"/>
    <cellStyle name="style1540822172593" xfId="192"/>
    <cellStyle name="style1540822172640" xfId="193"/>
    <cellStyle name="style1540822172671" xfId="194"/>
    <cellStyle name="style1540822177512" xfId="195"/>
    <cellStyle name="style1540822177543" xfId="196"/>
    <cellStyle name="style1540822177575" xfId="197"/>
    <cellStyle name="style1540822177621" xfId="198"/>
    <cellStyle name="style1540822177653" xfId="199"/>
    <cellStyle name="style1540822177700" xfId="200"/>
    <cellStyle name="style1540822177731" xfId="201"/>
    <cellStyle name="style1540822177793" xfId="202"/>
    <cellStyle name="style1540822177825" xfId="203"/>
    <cellStyle name="style1540822177856" xfId="204"/>
    <cellStyle name="style1540822177887" xfId="205"/>
    <cellStyle name="style1540822177918" xfId="206"/>
    <cellStyle name="style1540822177950" xfId="207"/>
    <cellStyle name="style1540822177981" xfId="208"/>
    <cellStyle name="style1540822178012" xfId="209"/>
    <cellStyle name="style1540822178043" xfId="210"/>
    <cellStyle name="style1540822178075" xfId="211"/>
    <cellStyle name="style1540822178106" xfId="212"/>
    <cellStyle name="style1540822178137" xfId="213"/>
    <cellStyle name="style1540822178168" xfId="214"/>
    <cellStyle name="style1540822178184" xfId="215"/>
    <cellStyle name="style1540822178215" xfId="216"/>
    <cellStyle name="style1540822178262" xfId="217"/>
    <cellStyle name="style1540822178465" xfId="218"/>
    <cellStyle name="style1540822178496" xfId="219"/>
    <cellStyle name="style1540822178528" xfId="220"/>
    <cellStyle name="style1540822178590" xfId="221"/>
    <cellStyle name="style1540822178621" xfId="222"/>
    <cellStyle name="style1540822178668" xfId="223"/>
    <cellStyle name="style1540822178700" xfId="224"/>
    <cellStyle name="style1540822178903" xfId="225"/>
    <cellStyle name="style1540822178950" xfId="226"/>
    <cellStyle name="style1540822179012" xfId="227"/>
    <cellStyle name="style1540822179043" xfId="228"/>
    <cellStyle name="style1540822183575" xfId="229"/>
    <cellStyle name="style1540822183606" xfId="230"/>
    <cellStyle name="style1540822183637" xfId="231"/>
    <cellStyle name="style1540822183731" xfId="232"/>
    <cellStyle name="style1540822183762" xfId="233"/>
    <cellStyle name="style1540822183778" xfId="234"/>
    <cellStyle name="style1540822183809" xfId="235"/>
    <cellStyle name="style1540822183840" xfId="236"/>
    <cellStyle name="style1540822183887" xfId="237"/>
    <cellStyle name="style1540822183918" xfId="238"/>
    <cellStyle name="style1540822183950" xfId="239"/>
    <cellStyle name="style1540822183981" xfId="240"/>
    <cellStyle name="style1540822184028" xfId="241"/>
    <cellStyle name="style1540822184059" xfId="242"/>
    <cellStyle name="style1540822184090" xfId="243"/>
    <cellStyle name="style1540822184121" xfId="244"/>
    <cellStyle name="style1540822184153" xfId="245"/>
    <cellStyle name="style1540822184184" xfId="246"/>
    <cellStyle name="style1540822184278" xfId="247"/>
    <cellStyle name="style1540822184325" xfId="248"/>
    <cellStyle name="style1540822184356" xfId="249"/>
    <cellStyle name="style1540822184387" xfId="250"/>
    <cellStyle name="style1540822184450" xfId="251"/>
    <cellStyle name="style1540822184496" xfId="252"/>
    <cellStyle name="style1540822184528" xfId="253"/>
    <cellStyle name="style1540822184559" xfId="254"/>
    <cellStyle name="style1540822184590" xfId="255"/>
    <cellStyle name="style1540822184621" xfId="256"/>
    <cellStyle name="style1540822184653" xfId="257"/>
    <cellStyle name="style1540822184684" xfId="258"/>
    <cellStyle name="style1540822185090" xfId="259"/>
    <cellStyle name="style1540822185121" xfId="260"/>
    <cellStyle name="style1540822185153" xfId="261"/>
    <cellStyle name="style1540822185184" xfId="262"/>
    <cellStyle name="style1540822188924" xfId="263"/>
    <cellStyle name="style1540822188955" xfId="264"/>
    <cellStyle name="style1540822188986" xfId="265"/>
    <cellStyle name="style1540822189049" xfId="266"/>
    <cellStyle name="style1540822189096" xfId="267"/>
    <cellStyle name="style1540822189127" xfId="268"/>
    <cellStyle name="style1540822189205" xfId="269"/>
    <cellStyle name="style1540822189455" xfId="270"/>
    <cellStyle name="style1540822189486" xfId="271"/>
    <cellStyle name="style1540822189517" xfId="272"/>
    <cellStyle name="style1540822189564" xfId="273"/>
    <cellStyle name="style1540822189627" xfId="274"/>
    <cellStyle name="style1540822189674" xfId="275"/>
    <cellStyle name="style1540822189721" xfId="276"/>
    <cellStyle name="style1540822189736" xfId="277"/>
    <cellStyle name="style1540822189783" xfId="278"/>
    <cellStyle name="style1540822189799" xfId="279"/>
    <cellStyle name="style1540822189830" xfId="280"/>
    <cellStyle name="style1540822189877" xfId="281"/>
    <cellStyle name="style1540822189908" xfId="282"/>
    <cellStyle name="style1540822189939" xfId="283"/>
    <cellStyle name="style1540822189971" xfId="284"/>
    <cellStyle name="style1540822190080" xfId="285"/>
    <cellStyle name="style1540822190142" xfId="286"/>
    <cellStyle name="style1540822190158" xfId="287"/>
    <cellStyle name="style1540822190189" xfId="288"/>
    <cellStyle name="style1540822190221" xfId="289"/>
    <cellStyle name="style1540822190252" xfId="290"/>
    <cellStyle name="style1540822190283" xfId="291"/>
    <cellStyle name="style1540822190314" xfId="292"/>
    <cellStyle name="style1540822190549" xfId="293"/>
    <cellStyle name="style1540822190599" xfId="294"/>
    <cellStyle name="style1540822190631" xfId="295"/>
    <cellStyle name="style1540822190662" xfId="296"/>
    <cellStyle name="style1540822194624" xfId="297"/>
    <cellStyle name="style1540822194655" xfId="298"/>
    <cellStyle name="style1540822194702" xfId="299"/>
    <cellStyle name="style1540822194764" xfId="300"/>
    <cellStyle name="style1540822194811" xfId="301"/>
    <cellStyle name="style1540822194858" xfId="302"/>
    <cellStyle name="style1540822194921" xfId="303"/>
    <cellStyle name="style1540822194983" xfId="304"/>
    <cellStyle name="style1540822195030" xfId="305"/>
    <cellStyle name="style1540822195093" xfId="306"/>
    <cellStyle name="style1540822195124" xfId="307"/>
    <cellStyle name="style1540822195171" xfId="308"/>
    <cellStyle name="style1540822195202" xfId="309"/>
    <cellStyle name="style1540822195233" xfId="310"/>
    <cellStyle name="style1540822195280" xfId="311"/>
    <cellStyle name="style1540822195343" xfId="312"/>
    <cellStyle name="style1540822195389" xfId="313"/>
    <cellStyle name="style1540822195421" xfId="314"/>
    <cellStyle name="style1540822195452" xfId="315"/>
    <cellStyle name="style1540822195483" xfId="316"/>
    <cellStyle name="style1540822195500" xfId="317"/>
    <cellStyle name="style1540822195530" xfId="318"/>
    <cellStyle name="style1540822195593" xfId="319"/>
    <cellStyle name="style1540822195796" xfId="320"/>
    <cellStyle name="style1540822195827" xfId="321"/>
    <cellStyle name="style1540822195858" xfId="322"/>
    <cellStyle name="style1540822195905" xfId="323"/>
    <cellStyle name="style1540822195936" xfId="324"/>
    <cellStyle name="style1540822195968" xfId="325"/>
    <cellStyle name="style1540822195999" xfId="326"/>
    <cellStyle name="style1540822196218" xfId="327"/>
    <cellStyle name="style1540822196249" xfId="328"/>
    <cellStyle name="style1540822196296" xfId="329"/>
    <cellStyle name="style1540822196358" xfId="330"/>
    <cellStyle name="style1540822200780" xfId="331"/>
    <cellStyle name="style1540822200814" xfId="332"/>
    <cellStyle name="style1540822200845" xfId="333"/>
    <cellStyle name="style1540822200876" xfId="334"/>
    <cellStyle name="style1540822200908" xfId="335"/>
    <cellStyle name="style1540822200955" xfId="336"/>
    <cellStyle name="style1540822200986" xfId="337"/>
    <cellStyle name="style1540822201017" xfId="338"/>
    <cellStyle name="style1540822201064" xfId="339"/>
    <cellStyle name="style1540822201111" xfId="340"/>
    <cellStyle name="style1540822201142" xfId="341"/>
    <cellStyle name="style1540822201189" xfId="342"/>
    <cellStyle name="style1540822201220" xfId="343"/>
    <cellStyle name="style1540822201251" xfId="344"/>
    <cellStyle name="style1540822201283" xfId="345"/>
    <cellStyle name="style1540822201314" xfId="346"/>
    <cellStyle name="style1540822201330" xfId="347"/>
    <cellStyle name="style1540822201376" xfId="348"/>
    <cellStyle name="style1540822201408" xfId="349"/>
    <cellStyle name="style1540822201439" xfId="350"/>
    <cellStyle name="style1540822201470" xfId="351"/>
    <cellStyle name="style1540822201501" xfId="352"/>
    <cellStyle name="style1540822201564" xfId="353"/>
    <cellStyle name="style1540822201626" xfId="354"/>
    <cellStyle name="style1540822201658" xfId="355"/>
    <cellStyle name="style1540822201689" xfId="356"/>
    <cellStyle name="style1540822201751" xfId="357"/>
    <cellStyle name="style1540822201798" xfId="358"/>
    <cellStyle name="style1540822201830" xfId="359"/>
    <cellStyle name="style1540822202064" xfId="360"/>
    <cellStyle name="style1540822202423" xfId="361"/>
    <cellStyle name="style1540822202474" xfId="362"/>
    <cellStyle name="style1540822202521" xfId="363"/>
    <cellStyle name="style1540822202552" xfId="364"/>
    <cellStyle name="style1540822212896" xfId="365"/>
    <cellStyle name="style1540822212943" xfId="366"/>
    <cellStyle name="style1540822212974" xfId="367"/>
    <cellStyle name="style1540822213021" xfId="368"/>
    <cellStyle name="style1540822213068" xfId="369"/>
    <cellStyle name="style1540822213115" xfId="370"/>
    <cellStyle name="style1540822213146" xfId="371"/>
    <cellStyle name="style1540822213193" xfId="372"/>
    <cellStyle name="style1540822213224" xfId="373"/>
    <cellStyle name="style1540822213255" xfId="374"/>
    <cellStyle name="style1540822213287" xfId="375"/>
    <cellStyle name="style1540822213318" xfId="376"/>
    <cellStyle name="style1540822213365" xfId="377"/>
    <cellStyle name="style1540822213396" xfId="378"/>
    <cellStyle name="style1540822213443" xfId="379"/>
    <cellStyle name="style1540822213474" xfId="380"/>
    <cellStyle name="style1540822213521" xfId="381"/>
    <cellStyle name="style1540822213552" xfId="382"/>
    <cellStyle name="style1540822213599" xfId="383"/>
    <cellStyle name="style1540822213646" xfId="384"/>
    <cellStyle name="style1540822213693" xfId="385"/>
    <cellStyle name="style1540822213740" xfId="386"/>
    <cellStyle name="style1540822213771" xfId="387"/>
    <cellStyle name="style1540822213802" xfId="388"/>
    <cellStyle name="style1540822213834" xfId="389"/>
    <cellStyle name="style1540822213865" xfId="390"/>
    <cellStyle name="style1540822214177" xfId="391"/>
    <cellStyle name="style1540822214271" xfId="392"/>
    <cellStyle name="style1540822214365" xfId="393"/>
    <cellStyle name="style1540822214396" xfId="394"/>
    <cellStyle name="style1540822214459" xfId="395"/>
    <cellStyle name="style1540822214490" xfId="396"/>
    <cellStyle name="style1540822214537" xfId="397"/>
    <cellStyle name="style1540822214568" xfId="398"/>
    <cellStyle name="style1540822214615" xfId="399"/>
    <cellStyle name="style1540822214646" xfId="400"/>
    <cellStyle name="style1540822215318" xfId="401"/>
    <cellStyle name="style1540822215927" xfId="402"/>
    <cellStyle name="style1540822215959" xfId="403"/>
    <cellStyle name="style1540822608692" xfId="404"/>
    <cellStyle name="style1540822608723" xfId="405"/>
    <cellStyle name="style1540822608739" xfId="406"/>
    <cellStyle name="style1540822608786" xfId="407"/>
    <cellStyle name="style1540822608817" xfId="408"/>
    <cellStyle name="style1540822608864" xfId="409"/>
    <cellStyle name="style1540822608911" xfId="410"/>
    <cellStyle name="style1540822608958" xfId="411"/>
    <cellStyle name="style1540822609005" xfId="412"/>
    <cellStyle name="style1540822609036" xfId="413"/>
    <cellStyle name="style1540822609067" xfId="414"/>
    <cellStyle name="style1540822609114" xfId="415"/>
    <cellStyle name="style1540822609145" xfId="416"/>
    <cellStyle name="style1540822609192" xfId="417"/>
    <cellStyle name="style1540822609239" xfId="418"/>
    <cellStyle name="style1540822609286" xfId="419"/>
    <cellStyle name="style1540822609333" xfId="420"/>
    <cellStyle name="style1540822609380" xfId="421"/>
    <cellStyle name="style1540822609427" xfId="422"/>
    <cellStyle name="style1540822609458" xfId="423"/>
    <cellStyle name="style1540822609489" xfId="424"/>
    <cellStyle name="style1540822609520" xfId="425"/>
    <cellStyle name="style1540822609583" xfId="426"/>
    <cellStyle name="style1540822609661" xfId="427"/>
    <cellStyle name="style1540822609880" xfId="428"/>
    <cellStyle name="style1540822609911" xfId="429"/>
    <cellStyle name="style1540822609958" xfId="430"/>
    <cellStyle name="style1540822609989" xfId="431"/>
    <cellStyle name="style1540822610036" xfId="432"/>
    <cellStyle name="style1540822610068" xfId="433"/>
    <cellStyle name="style1540822610364" xfId="434"/>
    <cellStyle name="style1540822610395" xfId="435"/>
    <cellStyle name="style1540822610427" xfId="436"/>
    <cellStyle name="style1540822610473" xfId="437"/>
    <cellStyle name="style1540823339271" xfId="438"/>
    <cellStyle name="style1540823339302" xfId="439"/>
    <cellStyle name="style1540823339333" xfId="440"/>
    <cellStyle name="style1540823339380" xfId="441"/>
    <cellStyle name="style1540823339427" xfId="442"/>
    <cellStyle name="style1540823339458" xfId="443"/>
    <cellStyle name="style1540823339490" xfId="444"/>
    <cellStyle name="style1540823339521" xfId="445"/>
    <cellStyle name="style1540823339552" xfId="446"/>
    <cellStyle name="style1540823339583" xfId="447"/>
    <cellStyle name="style1540823339615" xfId="448"/>
    <cellStyle name="style1540823339661" xfId="449"/>
    <cellStyle name="style1540823339786" xfId="450"/>
    <cellStyle name="style1540823339818" xfId="451"/>
    <cellStyle name="style1540823339865" xfId="452"/>
    <cellStyle name="style1540823339911" xfId="453"/>
    <cellStyle name="style1540823340021" xfId="454"/>
    <cellStyle name="style1540823340083" xfId="455"/>
    <cellStyle name="style1540823340115" xfId="456"/>
    <cellStyle name="style1540823340161" xfId="457"/>
    <cellStyle name="style1540823340224" xfId="458"/>
    <cellStyle name="style1540823340271" xfId="459"/>
    <cellStyle name="style1540823340708" xfId="460"/>
    <cellStyle name="style1540823340833" xfId="461"/>
    <cellStyle name="style1540823340880" xfId="462"/>
    <cellStyle name="style1540823340927" xfId="463"/>
    <cellStyle name="style1540823340974" xfId="464"/>
    <cellStyle name="style1540823341005" xfId="465"/>
    <cellStyle name="style1540823341036" xfId="466"/>
    <cellStyle name="style1540823341068" xfId="467"/>
    <cellStyle name="style1540823341099" xfId="468"/>
    <cellStyle name="style1540823341240" xfId="469"/>
    <cellStyle name="style1540823341255" xfId="470"/>
    <cellStyle name="style1540823341286" xfId="471"/>
    <cellStyle name="style1540823341880" xfId="472"/>
    <cellStyle name="style1540823341911" xfId="473"/>
    <cellStyle name="style1540823341927" xfId="474"/>
    <cellStyle name="style1540823341958" xfId="475"/>
    <cellStyle name="style1540823341974" xfId="476"/>
    <cellStyle name="style1540825606598" xfId="477"/>
    <cellStyle name="style1540825606629" xfId="478"/>
    <cellStyle name="style1540825606660" xfId="479"/>
    <cellStyle name="style1540825606707" xfId="480"/>
    <cellStyle name="style1540825606739" xfId="481"/>
    <cellStyle name="style1540825606770" xfId="482"/>
    <cellStyle name="style1540825606801" xfId="483"/>
    <cellStyle name="style1540825606817" xfId="484"/>
    <cellStyle name="style1540825606848" xfId="485"/>
    <cellStyle name="style1540825606879" xfId="486"/>
    <cellStyle name="style1540825606910" xfId="487"/>
    <cellStyle name="style1540825606942" xfId="488"/>
    <cellStyle name="style1540825606973" xfId="489"/>
    <cellStyle name="style1540825606989" xfId="490"/>
    <cellStyle name="style1540825607020" xfId="491"/>
    <cellStyle name="style1540825607051" xfId="492"/>
    <cellStyle name="style1540825607098" xfId="493"/>
    <cellStyle name="style1540825607129" xfId="494"/>
    <cellStyle name="style1540825607176" xfId="495"/>
    <cellStyle name="style1540825607207" xfId="496"/>
    <cellStyle name="style1540825607239" xfId="497"/>
    <cellStyle name="style1540825607270" xfId="498"/>
    <cellStyle name="style1540825607332" xfId="499"/>
    <cellStyle name="style1540825607379" xfId="500"/>
    <cellStyle name="style1540825607551" xfId="501"/>
    <cellStyle name="style1540825607582" xfId="502"/>
    <cellStyle name="style1540825607614" xfId="503"/>
    <cellStyle name="style1540825607645" xfId="504"/>
    <cellStyle name="style1540825607676" xfId="505"/>
    <cellStyle name="style1540825607707" xfId="506"/>
    <cellStyle name="style1540825607942" xfId="507"/>
    <cellStyle name="style1540825607973" xfId="508"/>
    <cellStyle name="style1540825608004" xfId="509"/>
    <cellStyle name="style1540825608035" xfId="510"/>
    <cellStyle name="style1540825689770" xfId="511"/>
    <cellStyle name="style1540825689801" xfId="512"/>
    <cellStyle name="style1540825689817" xfId="513"/>
    <cellStyle name="style1540825689864" xfId="514"/>
    <cellStyle name="style1540825689895" xfId="515"/>
    <cellStyle name="style1540825689911" xfId="516"/>
    <cellStyle name="style1540825689958" xfId="517"/>
    <cellStyle name="style1540825689989" xfId="518"/>
    <cellStyle name="style1540825690020" xfId="519"/>
    <cellStyle name="style1540825690067" xfId="520"/>
    <cellStyle name="style1540825690098" xfId="521"/>
    <cellStyle name="style1540825690129" xfId="522"/>
    <cellStyle name="style1540825690161" xfId="523"/>
    <cellStyle name="style1540825690192" xfId="524"/>
    <cellStyle name="style1540825690223" xfId="525"/>
    <cellStyle name="style1540825690254" xfId="526"/>
    <cellStyle name="style1540825690301" xfId="527"/>
    <cellStyle name="style1540825690333" xfId="528"/>
    <cellStyle name="style1540825690364" xfId="529"/>
    <cellStyle name="style1540825690395" xfId="530"/>
    <cellStyle name="style1540825690426" xfId="531"/>
    <cellStyle name="style1540825690458" xfId="532"/>
    <cellStyle name="style1540825690504" xfId="533"/>
    <cellStyle name="style1540825690567" xfId="534"/>
    <cellStyle name="style1540825690739" xfId="535"/>
    <cellStyle name="style1540825690770" xfId="536"/>
    <cellStyle name="style1540825690801" xfId="537"/>
    <cellStyle name="style1540825690833" xfId="538"/>
    <cellStyle name="style1540825690848" xfId="539"/>
    <cellStyle name="style1540825690879" xfId="540"/>
    <cellStyle name="style1540825691129" xfId="541"/>
    <cellStyle name="style1540825691161" xfId="542"/>
    <cellStyle name="style1540825691192" xfId="543"/>
    <cellStyle name="style1540825691223" xfId="544"/>
    <cellStyle name="style1540825774317" xfId="545"/>
    <cellStyle name="style1540825774348" xfId="546"/>
    <cellStyle name="style1540825774379" xfId="547"/>
    <cellStyle name="style1540825774410" xfId="548"/>
    <cellStyle name="style1540825774457" xfId="549"/>
    <cellStyle name="style1540825774488" xfId="550"/>
    <cellStyle name="style1540825774520" xfId="551"/>
    <cellStyle name="style1540825774551" xfId="552"/>
    <cellStyle name="style1540825774598" xfId="553"/>
    <cellStyle name="style1540825774629" xfId="554"/>
    <cellStyle name="style1540825774660" xfId="555"/>
    <cellStyle name="style1540825774707" xfId="556"/>
    <cellStyle name="style1540825774754" xfId="557"/>
    <cellStyle name="style1540825774785" xfId="558"/>
    <cellStyle name="style1540825774817" xfId="559"/>
    <cellStyle name="style1540825774863" xfId="560"/>
    <cellStyle name="style1540825774895" xfId="561"/>
    <cellStyle name="style1540825774943" xfId="562"/>
    <cellStyle name="style1540825774973" xfId="563"/>
    <cellStyle name="style1540825775004" xfId="564"/>
    <cellStyle name="style1540825775051" xfId="565"/>
    <cellStyle name="style1540825775067" xfId="566"/>
    <cellStyle name="style1540825775129" xfId="567"/>
    <cellStyle name="style1540825775363" xfId="568"/>
    <cellStyle name="style1540825775379" xfId="569"/>
    <cellStyle name="style1540825775410" xfId="570"/>
    <cellStyle name="style1540825775442" xfId="571"/>
    <cellStyle name="style1540825775473" xfId="572"/>
    <cellStyle name="style1540825775504" xfId="573"/>
    <cellStyle name="style1540825775535" xfId="574"/>
    <cellStyle name="style1540825775770" xfId="575"/>
    <cellStyle name="style1540825775801" xfId="576"/>
    <cellStyle name="style1540825775832" xfId="577"/>
    <cellStyle name="style1540825775863" xfId="578"/>
    <cellStyle name="style1540827077475" xfId="579"/>
    <cellStyle name="style1540827077522" xfId="580"/>
    <cellStyle name="style1540827077553" xfId="581"/>
    <cellStyle name="style1540827077600" xfId="582"/>
    <cellStyle name="style1540827077647" xfId="583"/>
    <cellStyle name="style1540827077678" xfId="584"/>
    <cellStyle name="style1540827077710" xfId="585"/>
    <cellStyle name="style1540827077850" xfId="586"/>
    <cellStyle name="style1540827077881" xfId="587"/>
    <cellStyle name="style1540827077928" xfId="588"/>
    <cellStyle name="style1540827077960" xfId="589"/>
    <cellStyle name="style1540827077991" xfId="590"/>
    <cellStyle name="style1540827078022" xfId="591"/>
    <cellStyle name="style1540827078069" xfId="592"/>
    <cellStyle name="style1540827078100" xfId="593"/>
    <cellStyle name="style1540827078131" xfId="594"/>
    <cellStyle name="style1540827078256" xfId="595"/>
    <cellStyle name="style1540827078350" xfId="596"/>
    <cellStyle name="style1540827078522" xfId="597"/>
    <cellStyle name="style1540827078553" xfId="598"/>
    <cellStyle name="style1540827078616" xfId="599"/>
    <cellStyle name="style1540827078663" xfId="600"/>
    <cellStyle name="style1540827079038" xfId="601"/>
    <cellStyle name="style1540827079147" xfId="602"/>
    <cellStyle name="style1540827079163" xfId="603"/>
    <cellStyle name="style1540827079210" xfId="604"/>
    <cellStyle name="style1540827079272" xfId="605"/>
    <cellStyle name="style1540827079428" xfId="606"/>
    <cellStyle name="style1540827079460" xfId="607"/>
    <cellStyle name="style1540827079491" xfId="608"/>
    <cellStyle name="style1540827079960" xfId="609"/>
    <cellStyle name="style1540827080178" xfId="610"/>
    <cellStyle name="style1540827080225" xfId="611"/>
    <cellStyle name="style1540827080241" xfId="612"/>
    <cellStyle name="style1540827084913" xfId="613"/>
    <cellStyle name="style1540827084960" xfId="614"/>
    <cellStyle name="style1540827084976" xfId="615"/>
    <cellStyle name="style1540827085116" xfId="616"/>
    <cellStyle name="style1540827085147" xfId="617"/>
    <cellStyle name="style1540827085179" xfId="618"/>
    <cellStyle name="style1540827085210" xfId="619"/>
    <cellStyle name="style1540827085241" xfId="620"/>
    <cellStyle name="style1540827085272" xfId="621"/>
    <cellStyle name="style1540827085304" xfId="622"/>
    <cellStyle name="style1540827085319" xfId="623"/>
    <cellStyle name="style1540827085351" xfId="624"/>
    <cellStyle name="style1540827085382" xfId="625"/>
    <cellStyle name="style1540827085413" xfId="626"/>
    <cellStyle name="style1540827085444" xfId="627"/>
    <cellStyle name="style1540827085460" xfId="628"/>
    <cellStyle name="style1540827085491" xfId="629"/>
    <cellStyle name="style1540827085522" xfId="630"/>
    <cellStyle name="style1540827085679" xfId="631"/>
    <cellStyle name="style1540827085710" xfId="632"/>
    <cellStyle name="style1540827085726" xfId="633"/>
    <cellStyle name="style1540827085757" xfId="634"/>
    <cellStyle name="style1540827085804" xfId="635"/>
    <cellStyle name="style1540827085851" xfId="636"/>
    <cellStyle name="style1540827085866" xfId="637"/>
    <cellStyle name="style1540827085929" xfId="638"/>
    <cellStyle name="style1540827085960" xfId="639"/>
    <cellStyle name="style1540827085991" xfId="640"/>
    <cellStyle name="style1540827086022" xfId="641"/>
    <cellStyle name="style1540827086054" xfId="642"/>
    <cellStyle name="style1540827086382" xfId="643"/>
    <cellStyle name="style1540827086413" xfId="644"/>
    <cellStyle name="style1540827086444" xfId="645"/>
    <cellStyle name="style1540827086460" xfId="646"/>
    <cellStyle name="style1540827090757" xfId="647"/>
    <cellStyle name="style1540827090788" xfId="648"/>
    <cellStyle name="style1540827090820" xfId="649"/>
    <cellStyle name="style1540827090866" xfId="650"/>
    <cellStyle name="style1540827090913" xfId="651"/>
    <cellStyle name="style1540827090945" xfId="652"/>
    <cellStyle name="style1540827090960" xfId="653"/>
    <cellStyle name="style1540827090991" xfId="654"/>
    <cellStyle name="style1540827091132" xfId="655"/>
    <cellStyle name="style1540827091148" xfId="656"/>
    <cellStyle name="style1540827091179" xfId="657"/>
    <cellStyle name="style1540827091210" xfId="658"/>
    <cellStyle name="style1540827091226" xfId="659"/>
    <cellStyle name="style1540827091257" xfId="660"/>
    <cellStyle name="style1540827091288" xfId="661"/>
    <cellStyle name="style1540827091304" xfId="662"/>
    <cellStyle name="style1540827091335" xfId="663"/>
    <cellStyle name="style1540827091367" xfId="664"/>
    <cellStyle name="style1540827091382" xfId="665"/>
    <cellStyle name="style1540827091413" xfId="666"/>
    <cellStyle name="style1540827091429" xfId="667"/>
    <cellStyle name="style1540827091460" xfId="668"/>
    <cellStyle name="style1540827091507" xfId="669"/>
    <cellStyle name="style1540827091554" xfId="670"/>
    <cellStyle name="style1540827091601" xfId="671"/>
    <cellStyle name="style1540827091648" xfId="672"/>
    <cellStyle name="style1540827091663" xfId="673"/>
    <cellStyle name="style1540827091851" xfId="674"/>
    <cellStyle name="style1540827091882" xfId="675"/>
    <cellStyle name="style1540827091898" xfId="676"/>
    <cellStyle name="style1540827092054" xfId="677"/>
    <cellStyle name="style1540827092085" xfId="678"/>
    <cellStyle name="style1540827092101" xfId="679"/>
    <cellStyle name="style1540827092132" xfId="680"/>
    <cellStyle name="style1540827096023" xfId="681"/>
    <cellStyle name="style1540827096054" xfId="682"/>
    <cellStyle name="style1540827096070" xfId="683"/>
    <cellStyle name="style1540827096101" xfId="684"/>
    <cellStyle name="style1540827096132" xfId="685"/>
    <cellStyle name="style1540827096164" xfId="686"/>
    <cellStyle name="style1540827096304" xfId="687"/>
    <cellStyle name="style1540827096336" xfId="688"/>
    <cellStyle name="style1540827096351" xfId="689"/>
    <cellStyle name="style1540827096398" xfId="690"/>
    <cellStyle name="style1540827096429" xfId="691"/>
    <cellStyle name="style1540827096445" xfId="692"/>
    <cellStyle name="style1540827096476" xfId="693"/>
    <cellStyle name="style1540827096492" xfId="694"/>
    <cellStyle name="style1540827096570" xfId="695"/>
    <cellStyle name="style1540827096632" xfId="696"/>
    <cellStyle name="style1540827096726" xfId="697"/>
    <cellStyle name="style1540827096757" xfId="698"/>
    <cellStyle name="style1540827096773" xfId="699"/>
    <cellStyle name="style1540827096820" xfId="700"/>
    <cellStyle name="style1540827096929" xfId="701"/>
    <cellStyle name="style1540827096945" xfId="702"/>
    <cellStyle name="style1540827096992" xfId="703"/>
    <cellStyle name="style1540827097148" xfId="704"/>
    <cellStyle name="style1540827097164" xfId="705"/>
    <cellStyle name="style1540827097242" xfId="706"/>
    <cellStyle name="style1540827097273" xfId="707"/>
    <cellStyle name="style1540827097367" xfId="708"/>
    <cellStyle name="style1540827097382" xfId="709"/>
    <cellStyle name="style1540827097414" xfId="710"/>
    <cellStyle name="style1540827097570" xfId="711"/>
    <cellStyle name="style1540827097601" xfId="712"/>
    <cellStyle name="style1540827097632" xfId="713"/>
    <cellStyle name="style1540827097804" xfId="714"/>
    <cellStyle name="style1540827101820" xfId="715"/>
    <cellStyle name="style1540827102008" xfId="716"/>
    <cellStyle name="style1540827102039" xfId="717"/>
    <cellStyle name="style1540827102117" xfId="718"/>
    <cellStyle name="style1540827102133" xfId="719"/>
    <cellStyle name="style1540827102164" xfId="720"/>
    <cellStyle name="style1540827102180" xfId="721"/>
    <cellStyle name="style1540827102211" xfId="722"/>
    <cellStyle name="style1540827102226" xfId="723"/>
    <cellStyle name="style1540827102258" xfId="724"/>
    <cellStyle name="style1540827102273" xfId="725"/>
    <cellStyle name="style1540827102305" xfId="726"/>
    <cellStyle name="style1540827102320" xfId="727"/>
    <cellStyle name="style1540827102351" xfId="728"/>
    <cellStyle name="style1540827102383" xfId="729"/>
    <cellStyle name="style1540827102414" xfId="730"/>
    <cellStyle name="style1540827102430" xfId="731"/>
    <cellStyle name="style1540827102461" xfId="732"/>
    <cellStyle name="style1540827102476" xfId="733"/>
    <cellStyle name="style1540827102508" xfId="734"/>
    <cellStyle name="style1540827102523" xfId="735"/>
    <cellStyle name="style1540827102539" xfId="736"/>
    <cellStyle name="style1540827102586" xfId="737"/>
    <cellStyle name="style1540827102867" xfId="738"/>
    <cellStyle name="style1540827102883" xfId="739"/>
    <cellStyle name="style1540827102914" xfId="740"/>
    <cellStyle name="style1540827102930" xfId="741"/>
    <cellStyle name="style1540827102961" xfId="742"/>
    <cellStyle name="style1540827102976" xfId="743"/>
    <cellStyle name="style1540827103008" xfId="744"/>
    <cellStyle name="style1540827103164" xfId="745"/>
    <cellStyle name="style1540827103195" xfId="746"/>
    <cellStyle name="style1540827103211" xfId="747"/>
    <cellStyle name="style1540827103242" xfId="748"/>
    <cellStyle name="style1540827106992" xfId="749"/>
    <cellStyle name="style1540827107024" xfId="750"/>
    <cellStyle name="style1540827107039" xfId="751"/>
    <cellStyle name="style1540827107070" xfId="752"/>
    <cellStyle name="style1540827107086" xfId="753"/>
    <cellStyle name="style1540827107117" xfId="754"/>
    <cellStyle name="style1540827107133" xfId="755"/>
    <cellStyle name="style1540827107164" xfId="756"/>
    <cellStyle name="style1540827107180" xfId="757"/>
    <cellStyle name="style1540827107211" xfId="758"/>
    <cellStyle name="style1540827107352" xfId="759"/>
    <cellStyle name="style1540827107383" xfId="760"/>
    <cellStyle name="style1540827107399" xfId="761"/>
    <cellStyle name="style1540827107430" xfId="762"/>
    <cellStyle name="style1540827107445" xfId="763"/>
    <cellStyle name="style1540827107477" xfId="764"/>
    <cellStyle name="style1540827107492" xfId="765"/>
    <cellStyle name="style1540827107524" xfId="766"/>
    <cellStyle name="style1540827107539" xfId="767"/>
    <cellStyle name="style1540827107570" xfId="768"/>
    <cellStyle name="style1540827107586" xfId="769"/>
    <cellStyle name="style1540827107602" xfId="770"/>
    <cellStyle name="style1540827107649" xfId="771"/>
    <cellStyle name="style1540827107695" xfId="772"/>
    <cellStyle name="style1540827107711" xfId="773"/>
    <cellStyle name="style1540827107727" xfId="774"/>
    <cellStyle name="style1540827107789" xfId="775"/>
    <cellStyle name="style1540827107805" xfId="776"/>
    <cellStyle name="style1540827107836" xfId="777"/>
    <cellStyle name="style1540827107852" xfId="778"/>
    <cellStyle name="style1540827108117" xfId="779"/>
    <cellStyle name="style1540827108149" xfId="780"/>
    <cellStyle name="style1540827108164" xfId="781"/>
    <cellStyle name="style1540827108227" xfId="782"/>
    <cellStyle name="style1540827111868" xfId="783"/>
    <cellStyle name="style1540827111899" xfId="784"/>
    <cellStyle name="style1540827111930" xfId="785"/>
    <cellStyle name="style1540827111961" xfId="786"/>
    <cellStyle name="style1540827112008" xfId="787"/>
    <cellStyle name="style1540827112024" xfId="788"/>
    <cellStyle name="style1540827112055" xfId="789"/>
    <cellStyle name="style1540827112071" xfId="790"/>
    <cellStyle name="style1540827112227" xfId="791"/>
    <cellStyle name="style1540827112243" xfId="792"/>
    <cellStyle name="style1540827112274" xfId="793"/>
    <cellStyle name="style1540827112289" xfId="794"/>
    <cellStyle name="style1540827112321" xfId="795"/>
    <cellStyle name="style1540827112336" xfId="796"/>
    <cellStyle name="style1540827112368" xfId="797"/>
    <cellStyle name="style1540827112383" xfId="798"/>
    <cellStyle name="style1540827112414" xfId="799"/>
    <cellStyle name="style1540827112446" xfId="800"/>
    <cellStyle name="style1540827112602" xfId="801"/>
    <cellStyle name="style1540827112618" xfId="802"/>
    <cellStyle name="style1540827112649" xfId="803"/>
    <cellStyle name="style1540827112664" xfId="804"/>
    <cellStyle name="style1540827112711" xfId="805"/>
    <cellStyle name="style1540827112743" xfId="806"/>
    <cellStyle name="style1540827112774" xfId="807"/>
    <cellStyle name="style1540827112789" xfId="808"/>
    <cellStyle name="style1540827112961" xfId="809"/>
    <cellStyle name="style1540827112977" xfId="810"/>
    <cellStyle name="style1540827113008" xfId="811"/>
    <cellStyle name="style1540827113024" xfId="812"/>
    <cellStyle name="style1540827113180" xfId="813"/>
    <cellStyle name="style1540827113196" xfId="814"/>
    <cellStyle name="style1540827113227" xfId="815"/>
    <cellStyle name="style1540827113321" xfId="816"/>
    <cellStyle name="style1540827117274" xfId="817"/>
    <cellStyle name="style1540827117305" xfId="818"/>
    <cellStyle name="style1540827117321" xfId="819"/>
    <cellStyle name="style1540827117368" xfId="820"/>
    <cellStyle name="style1540827117383" xfId="821"/>
    <cellStyle name="style1540827117446" xfId="822"/>
    <cellStyle name="style1540827117602" xfId="823"/>
    <cellStyle name="style1540827117633" xfId="824"/>
    <cellStyle name="style1540827117665" xfId="825"/>
    <cellStyle name="style1540827117680" xfId="826"/>
    <cellStyle name="style1540827117712" xfId="827"/>
    <cellStyle name="style1540827117727" xfId="828"/>
    <cellStyle name="style1540827117758" xfId="829"/>
    <cellStyle name="style1540827117774" xfId="830"/>
    <cellStyle name="style1540827117946" xfId="831"/>
    <cellStyle name="style1540827117962" xfId="832"/>
    <cellStyle name="style1540827117993" xfId="833"/>
    <cellStyle name="style1540827118024" xfId="834"/>
    <cellStyle name="style1540827118040" xfId="835"/>
    <cellStyle name="style1540827118071" xfId="836"/>
    <cellStyle name="style1540827118087" xfId="837"/>
    <cellStyle name="style1540827118102" xfId="838"/>
    <cellStyle name="style1540827118149" xfId="839"/>
    <cellStyle name="style1540827118180" xfId="840"/>
    <cellStyle name="style1540827118212" xfId="841"/>
    <cellStyle name="style1540827118227" xfId="842"/>
    <cellStyle name="style1540827118258" xfId="843"/>
    <cellStyle name="style1540827118274" xfId="844"/>
    <cellStyle name="style1540827118290" xfId="845"/>
    <cellStyle name="style1540827118321" xfId="846"/>
    <cellStyle name="style1540827118602" xfId="847"/>
    <cellStyle name="style1540827118618" xfId="848"/>
    <cellStyle name="style1540827118649" xfId="849"/>
    <cellStyle name="style1540827118665" xfId="850"/>
    <cellStyle name="style1540827128587" xfId="851"/>
    <cellStyle name="style1540827128618" xfId="852"/>
    <cellStyle name="style1540827128634" xfId="853"/>
    <cellStyle name="style1540827128665" xfId="854"/>
    <cellStyle name="style1540827128696" xfId="855"/>
    <cellStyle name="style1540827128712" xfId="856"/>
    <cellStyle name="style1540827128743" xfId="857"/>
    <cellStyle name="style1540827128759" xfId="858"/>
    <cellStyle name="style1540827128915" xfId="859"/>
    <cellStyle name="style1540827128946" xfId="860"/>
    <cellStyle name="style1540827128962" xfId="861"/>
    <cellStyle name="style1540827128993" xfId="862"/>
    <cellStyle name="style1540827129009" xfId="863"/>
    <cellStyle name="style1540827129040" xfId="864"/>
    <cellStyle name="style1540827129056" xfId="865"/>
    <cellStyle name="style1540827129087" xfId="866"/>
    <cellStyle name="style1540827129103" xfId="867"/>
    <cellStyle name="style1540827129134" xfId="868"/>
    <cellStyle name="style1540827129150" xfId="869"/>
    <cellStyle name="style1540827129181" xfId="870"/>
    <cellStyle name="style1540827129212" xfId="871"/>
    <cellStyle name="style1540827129243" xfId="872"/>
    <cellStyle name="style1540827129259" xfId="873"/>
    <cellStyle name="style1540827129275" xfId="874"/>
    <cellStyle name="style1540827129290" xfId="875"/>
    <cellStyle name="style1540827129321" xfId="876"/>
    <cellStyle name="style1540827129337" xfId="877"/>
    <cellStyle name="style1540827129400" xfId="878"/>
    <cellStyle name="style1540827129884" xfId="879"/>
    <cellStyle name="style1540827129915" xfId="880"/>
    <cellStyle name="style1540827129931" xfId="881"/>
    <cellStyle name="style1540827129946" xfId="882"/>
    <cellStyle name="style1540827129978" xfId="883"/>
    <cellStyle name="style1540827129993" xfId="884"/>
    <cellStyle name="style1540827130009" xfId="885"/>
    <cellStyle name="style1540827130040" xfId="886"/>
    <cellStyle name="style1540827130462" xfId="887"/>
    <cellStyle name="style1540827130493" xfId="888"/>
    <cellStyle name="style1540827130509" xfId="889"/>
    <cellStyle name="style1542382603413" xfId="890"/>
    <cellStyle name="style1542382603476" xfId="891"/>
    <cellStyle name="style1542382603523" xfId="892"/>
    <cellStyle name="style1542382603601" xfId="893"/>
    <cellStyle name="style1542382603632" xfId="894"/>
    <cellStyle name="style1542382603694" xfId="895"/>
    <cellStyle name="style1542382603741" xfId="896"/>
    <cellStyle name="style1542382603851" xfId="897"/>
    <cellStyle name="style1542382603882" xfId="898"/>
    <cellStyle name="style1542382603960" xfId="899"/>
    <cellStyle name="style1542382603991" xfId="900"/>
    <cellStyle name="style1542382604038" xfId="901"/>
    <cellStyle name="style1542382604070" xfId="902"/>
    <cellStyle name="style1542382604101" xfId="903"/>
    <cellStyle name="style1542382604148" xfId="904"/>
    <cellStyle name="style1542382604179" xfId="905"/>
    <cellStyle name="style1542382604226" xfId="906"/>
    <cellStyle name="style1542382604273" xfId="907"/>
    <cellStyle name="style1542382604366" xfId="908"/>
    <cellStyle name="style1542382604413" xfId="909"/>
    <cellStyle name="style1542382604460" xfId="910"/>
    <cellStyle name="style1542382604507" xfId="911"/>
    <cellStyle name="style1542382604554" xfId="912"/>
    <cellStyle name="style1542382604585" xfId="913"/>
    <cellStyle name="style1542382604616" xfId="914"/>
    <cellStyle name="style1542382604663" xfId="915"/>
    <cellStyle name="style1542382604694" xfId="916"/>
    <cellStyle name="style1542382604726" xfId="917"/>
    <cellStyle name="style1542382604898" xfId="918"/>
    <cellStyle name="style1542382605023" xfId="919"/>
    <cellStyle name="style1542382605054" xfId="920"/>
    <cellStyle name="style1542382605101" xfId="921"/>
    <cellStyle name="style1542382605163" xfId="922"/>
    <cellStyle name="style1542382605226" xfId="923"/>
    <cellStyle name="style1542382605304" xfId="924"/>
    <cellStyle name="style1542382605366" xfId="925"/>
    <cellStyle name="style1542382605413" xfId="926"/>
    <cellStyle name="style1542382606460" xfId="927"/>
    <cellStyle name="style1542382606491" xfId="928"/>
    <cellStyle name="style1542382606538" xfId="929"/>
    <cellStyle name="style1542621808571" xfId="930"/>
    <cellStyle name="style1542621808618" xfId="931"/>
    <cellStyle name="style1542621808665" xfId="932"/>
    <cellStyle name="style1542621808821" xfId="933"/>
    <cellStyle name="style1542621808868" xfId="934"/>
    <cellStyle name="style1542621808915" xfId="935"/>
    <cellStyle name="style1542621808962" xfId="936"/>
    <cellStyle name="style1542621809008" xfId="937"/>
    <cellStyle name="style1542621809055" xfId="938"/>
    <cellStyle name="style1542621809102" xfId="939"/>
    <cellStyle name="style1542621809149" xfId="940"/>
    <cellStyle name="style1542621809212" xfId="941"/>
    <cellStyle name="style1542621809258" xfId="942"/>
    <cellStyle name="style1542621809368" xfId="943"/>
    <cellStyle name="style1542621809430" xfId="944"/>
    <cellStyle name="style1542621809477" xfId="945"/>
    <cellStyle name="style1542621809508" xfId="946"/>
    <cellStyle name="style1542621809555" xfId="947"/>
    <cellStyle name="style1542621809602" xfId="948"/>
    <cellStyle name="style1542621809696" xfId="949"/>
    <cellStyle name="style1542621809758" xfId="950"/>
    <cellStyle name="style1542621809868" xfId="951"/>
    <cellStyle name="style1542621809915" xfId="952"/>
    <cellStyle name="style1542621809946" xfId="953"/>
    <cellStyle name="style1542621809977" xfId="954"/>
    <cellStyle name="style1542621810024" xfId="955"/>
    <cellStyle name="style1542621810055" xfId="956"/>
    <cellStyle name="style1542621810180" xfId="957"/>
    <cellStyle name="style1542621810368" xfId="958"/>
    <cellStyle name="style1542621810415" xfId="959"/>
    <cellStyle name="style1542621810462" xfId="960"/>
    <cellStyle name="style1542621810493" xfId="961"/>
    <cellStyle name="style1542621810540" xfId="962"/>
    <cellStyle name="style1542621810571" xfId="963"/>
    <cellStyle name="style1542621810618" xfId="964"/>
    <cellStyle name="style1542621810665" xfId="965"/>
    <cellStyle name="style1542621811493" xfId="966"/>
    <cellStyle name="style1542621811602" xfId="967"/>
    <cellStyle name="style1542621811633" xfId="968"/>
    <cellStyle name="style1542624145354" xfId="969"/>
    <cellStyle name="style1542624145400" xfId="970"/>
    <cellStyle name="style1542624145432" xfId="971"/>
    <cellStyle name="style1542624145494" xfId="972"/>
    <cellStyle name="style1542624145525" xfId="973"/>
    <cellStyle name="style1542624145556" xfId="974"/>
    <cellStyle name="style1542624145588" xfId="975"/>
    <cellStyle name="style1542624145619" xfId="976"/>
    <cellStyle name="style1542624145775" xfId="977"/>
    <cellStyle name="style1542624145822" xfId="978"/>
    <cellStyle name="style1542624145853" xfId="979"/>
    <cellStyle name="style1542624145900" xfId="980"/>
    <cellStyle name="style1542624145931" xfId="981"/>
    <cellStyle name="style1542624145978" xfId="982"/>
    <cellStyle name="style1542624146009" xfId="983"/>
    <cellStyle name="style1542624146040" xfId="984"/>
    <cellStyle name="style1542624146071" xfId="985"/>
    <cellStyle name="style1542624146290" xfId="986"/>
    <cellStyle name="style1542624146337" xfId="987"/>
    <cellStyle name="style1542624146399" xfId="988"/>
    <cellStyle name="style1542624146446" xfId="989"/>
    <cellStyle name="style1542624146493" xfId="990"/>
    <cellStyle name="style1542624146914" xfId="991"/>
    <cellStyle name="style1542624146945" xfId="992"/>
    <cellStyle name="style1542624147101" xfId="993"/>
    <cellStyle name="style1542624147117" xfId="994"/>
    <cellStyle name="style1542624147179" xfId="995"/>
    <cellStyle name="style1542624147195" xfId="996"/>
    <cellStyle name="style1542624147257" xfId="997"/>
    <cellStyle name="style1542624147288" xfId="998"/>
    <cellStyle name="style1542624147304" xfId="999"/>
    <cellStyle name="style1542624147351" xfId="1000"/>
    <cellStyle name="style1542624147460" xfId="1001"/>
    <cellStyle name="style1542624147475" xfId="1002"/>
    <cellStyle name="style1542624148162" xfId="1003"/>
    <cellStyle name="style1542624148193" xfId="1004"/>
    <cellStyle name="style1542624148209" xfId="1005"/>
    <cellStyle name="style1542624148240" xfId="1006"/>
    <cellStyle name="style1542624148255" xfId="1007"/>
    <cellStyle name="style1543911974513" xfId="1008"/>
    <cellStyle name="style1543911974560" xfId="1009"/>
    <cellStyle name="style1543911974591" xfId="1010"/>
    <cellStyle name="style1543911974670" xfId="1011"/>
    <cellStyle name="style1543911974701" xfId="1012"/>
    <cellStyle name="style1543911974748" xfId="1013"/>
    <cellStyle name="style1543911974795" xfId="1014"/>
    <cellStyle name="style1543911974841" xfId="1015"/>
    <cellStyle name="style1543911974920" xfId="1016"/>
    <cellStyle name="style1543911975107" xfId="1017"/>
    <cellStyle name="style1543911975138" xfId="1018"/>
    <cellStyle name="style1543911975185" xfId="1019"/>
    <cellStyle name="style1543911975232" xfId="1020"/>
    <cellStyle name="style1543911975279" xfId="1021"/>
    <cellStyle name="style1543911975357" xfId="1022"/>
    <cellStyle name="style1543911975404" xfId="1023"/>
    <cellStyle name="style1543911975451" xfId="1024"/>
    <cellStyle name="style1543911975545" xfId="1025"/>
    <cellStyle name="style1543911975607" xfId="1026"/>
    <cellStyle name="style1543911975685" xfId="1027"/>
    <cellStyle name="style1543911975748" xfId="1028"/>
    <cellStyle name="style1543911975795" xfId="1029"/>
    <cellStyle name="style1543911975935" xfId="1030"/>
    <cellStyle name="style1543911976232" xfId="1031"/>
    <cellStyle name="style1543911976279" xfId="1032"/>
    <cellStyle name="style1543911976341" xfId="1033"/>
    <cellStyle name="style1543911976373" xfId="1034"/>
    <cellStyle name="style1543911976435" xfId="1035"/>
    <cellStyle name="style1543911976466" xfId="1036"/>
    <cellStyle name="style1543911976498" xfId="1037"/>
    <cellStyle name="style1543911977013" xfId="1038"/>
    <cellStyle name="style1543911977045" xfId="1039"/>
    <cellStyle name="style1543911977076" xfId="1040"/>
    <cellStyle name="style1543911977123" xfId="1041"/>
    <cellStyle name="style1543911983498" xfId="1042"/>
    <cellStyle name="style1543911983560" xfId="1043"/>
    <cellStyle name="style1543911983591" xfId="1044"/>
    <cellStyle name="style1543911983638" xfId="1045"/>
    <cellStyle name="style1543911983670" xfId="1046"/>
    <cellStyle name="style1543911983716" xfId="1047"/>
    <cellStyle name="style1543911983763" xfId="1048"/>
    <cellStyle name="style1543911983795" xfId="1049"/>
    <cellStyle name="style1543911983841" xfId="1050"/>
    <cellStyle name="style1543911983888" xfId="1051"/>
    <cellStyle name="style1543911983920" xfId="1052"/>
    <cellStyle name="style1543911983951" xfId="1053"/>
    <cellStyle name="style1543911983998" xfId="1054"/>
    <cellStyle name="style1543911984029" xfId="1055"/>
    <cellStyle name="style1543911984076" xfId="1056"/>
    <cellStyle name="style1543911984107" xfId="1057"/>
    <cellStyle name="style1543911984138" xfId="1058"/>
    <cellStyle name="style1543911984232" xfId="1059"/>
    <cellStyle name="style1543911984279" xfId="1060"/>
    <cellStyle name="style1543911984310" xfId="1061"/>
    <cellStyle name="style1543911984341" xfId="1062"/>
    <cellStyle name="style1543911984373" xfId="1063"/>
    <cellStyle name="style1543911984435" xfId="1064"/>
    <cellStyle name="style1543911984498" xfId="1065"/>
    <cellStyle name="style1543911984529" xfId="1066"/>
    <cellStyle name="style1543911984576" xfId="1067"/>
    <cellStyle name="style1543911984623" xfId="1068"/>
    <cellStyle name="style1543911984654" xfId="1069"/>
    <cellStyle name="style1543911984685" xfId="1070"/>
    <cellStyle name="style1543911985310" xfId="1071"/>
    <cellStyle name="style1543911985357" xfId="1072"/>
    <cellStyle name="style1543911985420" xfId="1073"/>
    <cellStyle name="style1543911991185" xfId="1074"/>
    <cellStyle name="style1543911991232" xfId="1075"/>
    <cellStyle name="style1543911991263" xfId="1076"/>
    <cellStyle name="style1543911991310" xfId="1077"/>
    <cellStyle name="style1543911991357" xfId="1078"/>
    <cellStyle name="style1543911991388" xfId="1079"/>
    <cellStyle name="style1543911991420" xfId="1080"/>
    <cellStyle name="style1543911991451" xfId="1081"/>
    <cellStyle name="style1543911991498" xfId="1082"/>
    <cellStyle name="style1543911991529" xfId="1083"/>
    <cellStyle name="style1543911991560" xfId="1084"/>
    <cellStyle name="style1543911991607" xfId="1085"/>
    <cellStyle name="style1543911991654" xfId="1086"/>
    <cellStyle name="style1543911991701" xfId="1087"/>
    <cellStyle name="style1543911991732" xfId="1088"/>
    <cellStyle name="style1543911991763" xfId="1089"/>
    <cellStyle name="style1543911991810" xfId="1090"/>
    <cellStyle name="style1543911991857" xfId="1091"/>
    <cellStyle name="style1543911991904" xfId="1092"/>
    <cellStyle name="style1543911991935" xfId="1093"/>
    <cellStyle name="style1543911991966" xfId="1094"/>
    <cellStyle name="style1543911991998" xfId="1095"/>
    <cellStyle name="style1543911992060" xfId="1096"/>
    <cellStyle name="style1543911992123" xfId="1097"/>
    <cellStyle name="style1543911992170" xfId="1098"/>
    <cellStyle name="style1543911992201" xfId="1099"/>
    <cellStyle name="style1543911992232" xfId="1100"/>
    <cellStyle name="style1543911992279" xfId="1101"/>
    <cellStyle name="style1543911992310" xfId="1102"/>
    <cellStyle name="style1543911992732" xfId="1103"/>
    <cellStyle name="style1543911992763" xfId="1104"/>
    <cellStyle name="style1543911992842" xfId="1105"/>
    <cellStyle name="style1543911998170" xfId="1106"/>
    <cellStyle name="style1543911998217" xfId="1107"/>
    <cellStyle name="style1543911998232" xfId="1108"/>
    <cellStyle name="style1543911998279" xfId="1109"/>
    <cellStyle name="style1543911998310" xfId="1110"/>
    <cellStyle name="style1543911998342" xfId="1111"/>
    <cellStyle name="style1543911998388" xfId="1112"/>
    <cellStyle name="style1543911998435" xfId="1113"/>
    <cellStyle name="style1543911998467" xfId="1114"/>
    <cellStyle name="style1543911998513" xfId="1115"/>
    <cellStyle name="style1543911998545" xfId="1116"/>
    <cellStyle name="style1543911998576" xfId="1117"/>
    <cellStyle name="style1543911998607" xfId="1118"/>
    <cellStyle name="style1543911998654" xfId="1119"/>
    <cellStyle name="style1543911998685" xfId="1120"/>
    <cellStyle name="style1543911998717" xfId="1121"/>
    <cellStyle name="style1543911998748" xfId="1122"/>
    <cellStyle name="style1543911998779" xfId="1123"/>
    <cellStyle name="style1543911998810" xfId="1124"/>
    <cellStyle name="style1543911998842" xfId="1125"/>
    <cellStyle name="style1543911998873" xfId="1126"/>
    <cellStyle name="style1543911998904" xfId="1127"/>
    <cellStyle name="style1543911998967" xfId="1128"/>
    <cellStyle name="style1543911999029" xfId="1129"/>
    <cellStyle name="style1543911999060" xfId="1130"/>
    <cellStyle name="style1543911999076" xfId="1131"/>
    <cellStyle name="style1543911999123" xfId="1132"/>
    <cellStyle name="style1543911999170" xfId="1133"/>
    <cellStyle name="style1543911999185" xfId="1134"/>
    <cellStyle name="style1543911999592" xfId="1135"/>
    <cellStyle name="style1543911999623" xfId="1136"/>
    <cellStyle name="style1543911999701" xfId="1137"/>
    <cellStyle name="style1543912005264" xfId="1138"/>
    <cellStyle name="style1543912005310" xfId="1139"/>
    <cellStyle name="style1543912005342" xfId="1140"/>
    <cellStyle name="style1543912005404" xfId="1141"/>
    <cellStyle name="style1543912005451" xfId="1142"/>
    <cellStyle name="style1543912005482" xfId="1143"/>
    <cellStyle name="style1543912005529" xfId="1144"/>
    <cellStyle name="style1543912005560" xfId="1145"/>
    <cellStyle name="style1543912005592" xfId="1146"/>
    <cellStyle name="style1543912005623" xfId="1147"/>
    <cellStyle name="style1543912005670" xfId="1148"/>
    <cellStyle name="style1543912005717" xfId="1149"/>
    <cellStyle name="style1543912005748" xfId="1150"/>
    <cellStyle name="style1543912005779" xfId="1151"/>
    <cellStyle name="style1543912005826" xfId="1152"/>
    <cellStyle name="style1543912005873" xfId="1153"/>
    <cellStyle name="style1543912005904" xfId="1154"/>
    <cellStyle name="style1543912005967" xfId="1155"/>
    <cellStyle name="style1543912006013" xfId="1156"/>
    <cellStyle name="style1543912006045" xfId="1157"/>
    <cellStyle name="style1543912006076" xfId="1158"/>
    <cellStyle name="style1543912006107" xfId="1159"/>
    <cellStyle name="style1543912006185" xfId="1160"/>
    <cellStyle name="style1543912006248" xfId="1161"/>
    <cellStyle name="style1543912006263" xfId="1162"/>
    <cellStyle name="style1543912006295" xfId="1163"/>
    <cellStyle name="style1543912006326" xfId="1164"/>
    <cellStyle name="style1543912006357" xfId="1165"/>
    <cellStyle name="style1543912006388" xfId="1166"/>
    <cellStyle name="style1543912006763" xfId="1167"/>
    <cellStyle name="style1543912006795" xfId="1168"/>
    <cellStyle name="style1543912006857" xfId="1169"/>
    <cellStyle name="style1543912013810" xfId="1170"/>
    <cellStyle name="style1543912013842" xfId="1171"/>
    <cellStyle name="style1543912013888" xfId="1172"/>
    <cellStyle name="style1543912013951" xfId="1173"/>
    <cellStyle name="style1543912013982" xfId="1174"/>
    <cellStyle name="style1543912014013" xfId="1175"/>
    <cellStyle name="style1543912014060" xfId="1176"/>
    <cellStyle name="style1543912014092" xfId="1177"/>
    <cellStyle name="style1543912014123" xfId="1178"/>
    <cellStyle name="style1543912014170" xfId="1179"/>
    <cellStyle name="style1543912014217" xfId="1180"/>
    <cellStyle name="style1543912014264" xfId="1181"/>
    <cellStyle name="style1543912014295" xfId="1182"/>
    <cellStyle name="style1543912014326" xfId="1183"/>
    <cellStyle name="style1543912014357" xfId="1184"/>
    <cellStyle name="style1543912014404" xfId="1185"/>
    <cellStyle name="style1543912014435" xfId="1186"/>
    <cellStyle name="style1543912014482" xfId="1187"/>
    <cellStyle name="style1543912014513" xfId="1188"/>
    <cellStyle name="style1543912014545" xfId="1189"/>
    <cellStyle name="style1543912014592" xfId="1190"/>
    <cellStyle name="style1543912014623" xfId="1191"/>
    <cellStyle name="style1543912014701" xfId="1192"/>
    <cellStyle name="style1543912014779" xfId="1193"/>
    <cellStyle name="style1543912014810" xfId="1194"/>
    <cellStyle name="style1543912014842" xfId="1195"/>
    <cellStyle name="style1543912014873" xfId="1196"/>
    <cellStyle name="style1543912014904" xfId="1197"/>
    <cellStyle name="style1543912014935" xfId="1198"/>
    <cellStyle name="style1543912015310" xfId="1199"/>
    <cellStyle name="style1543912015342" xfId="1200"/>
    <cellStyle name="style1543912015420" xfId="1201"/>
    <cellStyle name="style1543912021888" xfId="1202"/>
    <cellStyle name="style1543912021935" xfId="1203"/>
    <cellStyle name="style1543912021967" xfId="1204"/>
    <cellStyle name="style1543912022029" xfId="1205"/>
    <cellStyle name="style1543912022060" xfId="1206"/>
    <cellStyle name="style1543912022107" xfId="1207"/>
    <cellStyle name="style1543912022154" xfId="1208"/>
    <cellStyle name="style1543912022201" xfId="1209"/>
    <cellStyle name="style1543912022232" xfId="1210"/>
    <cellStyle name="style1543912022263" xfId="1211"/>
    <cellStyle name="style1543912022326" xfId="1212"/>
    <cellStyle name="style1543912022357" xfId="1213"/>
    <cellStyle name="style1543912022388" xfId="1214"/>
    <cellStyle name="style1543912022435" xfId="1215"/>
    <cellStyle name="style1543912022482" xfId="1216"/>
    <cellStyle name="style1543912022513" xfId="1217"/>
    <cellStyle name="style1543912022560" xfId="1218"/>
    <cellStyle name="style1543912022607" xfId="1219"/>
    <cellStyle name="style1543912022654" xfId="1220"/>
    <cellStyle name="style1543912022685" xfId="1221"/>
    <cellStyle name="style1543912022717" xfId="1222"/>
    <cellStyle name="style1543912022748" xfId="1223"/>
    <cellStyle name="style1543912022826" xfId="1224"/>
    <cellStyle name="style1543912022904" xfId="1225"/>
    <cellStyle name="style1543912022935" xfId="1226"/>
    <cellStyle name="style1543912022967" xfId="1227"/>
    <cellStyle name="style1543912023013" xfId="1228"/>
    <cellStyle name="style1543912023045" xfId="1229"/>
    <cellStyle name="style1543912023099" xfId="1230"/>
    <cellStyle name="style1543912023592" xfId="1231"/>
    <cellStyle name="style1543912023638" xfId="1232"/>
    <cellStyle name="style1543912023732" xfId="1233"/>
    <cellStyle name="style1543912030404" xfId="1234"/>
    <cellStyle name="style1543912030435" xfId="1235"/>
    <cellStyle name="style1543912030467" xfId="1236"/>
    <cellStyle name="style1543912030513" xfId="1237"/>
    <cellStyle name="style1543912030529" xfId="1238"/>
    <cellStyle name="style1543912030592" xfId="1239"/>
    <cellStyle name="style1543912030623" xfId="1240"/>
    <cellStyle name="style1543912030654" xfId="1241"/>
    <cellStyle name="style1543912030685" xfId="1242"/>
    <cellStyle name="style1543912030701" xfId="1243"/>
    <cellStyle name="style1543912030732" xfId="1244"/>
    <cellStyle name="style1543912030763" xfId="1245"/>
    <cellStyle name="style1543912030795" xfId="1246"/>
    <cellStyle name="style1543912030826" xfId="1247"/>
    <cellStyle name="style1543912030857" xfId="1248"/>
    <cellStyle name="style1543912030888" xfId="1249"/>
    <cellStyle name="style1543912030904" xfId="1250"/>
    <cellStyle name="style1543912030951" xfId="1251"/>
    <cellStyle name="style1543912030982" xfId="1252"/>
    <cellStyle name="style1543912030998" xfId="1253"/>
    <cellStyle name="style1543912031029" xfId="1254"/>
    <cellStyle name="style1543912031060" xfId="1255"/>
    <cellStyle name="style1543912031107" xfId="1256"/>
    <cellStyle name="style1543912031154" xfId="1257"/>
    <cellStyle name="style1543912031185" xfId="1258"/>
    <cellStyle name="style1543912031217" xfId="1259"/>
    <cellStyle name="style1543912031248" xfId="1260"/>
    <cellStyle name="style1543912031279" xfId="1261"/>
    <cellStyle name="style1543912031310" xfId="1262"/>
    <cellStyle name="style1543912031701" xfId="1263"/>
    <cellStyle name="style1543912031748" xfId="1264"/>
    <cellStyle name="style1543912031810" xfId="1265"/>
    <cellStyle name="style1543912053013" xfId="1266"/>
    <cellStyle name="style1543912053045" xfId="1267"/>
    <cellStyle name="style1543912053076" xfId="1268"/>
    <cellStyle name="style1543912053138" xfId="1269"/>
    <cellStyle name="style1543912053170" xfId="1270"/>
    <cellStyle name="style1543912053201" xfId="1271"/>
    <cellStyle name="style1543912053232" xfId="1272"/>
    <cellStyle name="style1543912053264" xfId="1273"/>
    <cellStyle name="style1543912053295" xfId="1274"/>
    <cellStyle name="style1543912053326" xfId="1275"/>
    <cellStyle name="style1543912053357" xfId="1276"/>
    <cellStyle name="style1543912053404" xfId="1277"/>
    <cellStyle name="style1543912053435" xfId="1278"/>
    <cellStyle name="style1543912053467" xfId="1279"/>
    <cellStyle name="style1543912053513" xfId="1280"/>
    <cellStyle name="style1543912053545" xfId="1281"/>
    <cellStyle name="style1543912053592" xfId="1282"/>
    <cellStyle name="style1543912053638" xfId="1283"/>
    <cellStyle name="style1543912053670" xfId="1284"/>
    <cellStyle name="style1543912053701" xfId="1285"/>
    <cellStyle name="style1543912053779" xfId="1286"/>
    <cellStyle name="style1543912053842" xfId="1287"/>
    <cellStyle name="style1543912053857" xfId="1288"/>
    <cellStyle name="style1543912053888" xfId="1289"/>
    <cellStyle name="style1543912053920" xfId="1290"/>
    <cellStyle name="style1543912053951" xfId="1291"/>
    <cellStyle name="style1543912053982" xfId="1292"/>
    <cellStyle name="style1543912054060" xfId="1293"/>
    <cellStyle name="style1543912054139" xfId="1294"/>
    <cellStyle name="style1543912054170" xfId="1295"/>
    <cellStyle name="style1543912054201" xfId="1296"/>
    <cellStyle name="style1543912054232" xfId="1297"/>
    <cellStyle name="style1543912054310" xfId="1298"/>
    <cellStyle name="style1543912054342" xfId="1299"/>
    <cellStyle name="style1543912055935" xfId="1300"/>
    <cellStyle name="style1543912055967" xfId="1301"/>
    <cellStyle name="style1543912237589" xfId="1302"/>
    <cellStyle name="style1543912237620" xfId="1303"/>
    <cellStyle name="style1543912237652" xfId="1304"/>
    <cellStyle name="style1543912237730" xfId="1305"/>
    <cellStyle name="style1543912237761" xfId="1306"/>
    <cellStyle name="style1543912237808" xfId="1307"/>
    <cellStyle name="style1543912237839" xfId="1308"/>
    <cellStyle name="style1543912237870" xfId="1309"/>
    <cellStyle name="style1543912237901" xfId="1310"/>
    <cellStyle name="style1543912238026" xfId="1311"/>
    <cellStyle name="style1543912238057" xfId="1312"/>
    <cellStyle name="style1543912238135" xfId="1313"/>
    <cellStyle name="style1543912238166" xfId="1314"/>
    <cellStyle name="style1543912238307" xfId="1315"/>
    <cellStyle name="style1543912238369" xfId="1316"/>
    <cellStyle name="style1543912238416" xfId="1317"/>
    <cellStyle name="style1543912238541" xfId="1318"/>
    <cellStyle name="style1543912238666" xfId="1319"/>
    <cellStyle name="style1543912238712" xfId="1320"/>
    <cellStyle name="style1543912238790" xfId="1321"/>
    <cellStyle name="style1543912238837" xfId="1322"/>
    <cellStyle name="style1543912238868" xfId="1323"/>
    <cellStyle name="style1543912239118" xfId="1324"/>
    <cellStyle name="style1543912239368" xfId="1325"/>
    <cellStyle name="style1543912239399" xfId="1326"/>
    <cellStyle name="style1543912239461" xfId="1327"/>
    <cellStyle name="style1543912239493" xfId="1328"/>
    <cellStyle name="style1543912239524" xfId="1329"/>
    <cellStyle name="style1543912239571" xfId="1330"/>
    <cellStyle name="style1543912240663" xfId="1331"/>
    <cellStyle name="style1543912240772" xfId="1332"/>
    <cellStyle name="style1543912240834" xfId="1333"/>
    <cellStyle name="style1543912325265" xfId="1334"/>
    <cellStyle name="style1543912325296" xfId="1335"/>
    <cellStyle name="style1543912325327" xfId="1336"/>
    <cellStyle name="style1543912325374" xfId="1337"/>
    <cellStyle name="style1543912325389" xfId="1338"/>
    <cellStyle name="style1543912325421" xfId="1339"/>
    <cellStyle name="style1543912325452" xfId="1340"/>
    <cellStyle name="style1543912325483" xfId="1341"/>
    <cellStyle name="style1543912325514" xfId="1342"/>
    <cellStyle name="style1543912325530" xfId="1343"/>
    <cellStyle name="style1543912325561" xfId="1344"/>
    <cellStyle name="style1543912325592" xfId="1345"/>
    <cellStyle name="style1543912325623" xfId="1346"/>
    <cellStyle name="style1543912325639" xfId="1347"/>
    <cellStyle name="style1543912325686" xfId="1348"/>
    <cellStyle name="style1543912325717" xfId="1349"/>
    <cellStyle name="style1543912325748" xfId="1350"/>
    <cellStyle name="style1543912325779" xfId="1351"/>
    <cellStyle name="style1543912325842" xfId="1352"/>
    <cellStyle name="style1543912325857" xfId="1353"/>
    <cellStyle name="style1543912325889" xfId="1354"/>
    <cellStyle name="style1543912326029" xfId="1355"/>
    <cellStyle name="style1543912326091" xfId="1356"/>
    <cellStyle name="style1543912326138" xfId="1357"/>
    <cellStyle name="style1543912326169" xfId="1358"/>
    <cellStyle name="style1543912326216" xfId="1359"/>
    <cellStyle name="style1543912326294" xfId="1360"/>
    <cellStyle name="style1543912326310" xfId="1361"/>
    <cellStyle name="style1543912326996" xfId="1362"/>
    <cellStyle name="style1543912327012" xfId="1363"/>
    <cellStyle name="style1543912327074" xfId="1364"/>
    <cellStyle name="style1543912409352" xfId="1365"/>
    <cellStyle name="style1543912409383" xfId="1366"/>
    <cellStyle name="style1543912409414" xfId="1367"/>
    <cellStyle name="style1543912409461" xfId="1368"/>
    <cellStyle name="style1543912409617" xfId="1369"/>
    <cellStyle name="style1543912409664" xfId="1370"/>
    <cellStyle name="style1543912409679" xfId="1371"/>
    <cellStyle name="style1543912409711" xfId="1372"/>
    <cellStyle name="style1543912409742" xfId="1373"/>
    <cellStyle name="style1543912409773" xfId="1374"/>
    <cellStyle name="style1543912409789" xfId="1375"/>
    <cellStyle name="style1543912409820" xfId="1376"/>
    <cellStyle name="style1543912409851" xfId="1377"/>
    <cellStyle name="style1543912409867" xfId="1378"/>
    <cellStyle name="style1543912409898" xfId="1379"/>
    <cellStyle name="style1543912409929" xfId="1380"/>
    <cellStyle name="style1543912409945" xfId="1381"/>
    <cellStyle name="style1543912409991" xfId="1382"/>
    <cellStyle name="style1543912410023" xfId="1383"/>
    <cellStyle name="style1543912410038" xfId="1384"/>
    <cellStyle name="style1543912410069" xfId="1385"/>
    <cellStyle name="style1543912410101" xfId="1386"/>
    <cellStyle name="style1543912410163" xfId="1387"/>
    <cellStyle name="style1543912410210" xfId="1388"/>
    <cellStyle name="style1543912410225" xfId="1389"/>
    <cellStyle name="style1543912410257" xfId="1390"/>
    <cellStyle name="style1543912410319" xfId="1391"/>
    <cellStyle name="style1543912410413" xfId="1392"/>
    <cellStyle name="style1543912411021" xfId="1393"/>
    <cellStyle name="style1543912411037" xfId="1394"/>
    <cellStyle name="style1543912411099" xfId="1395"/>
    <cellStyle name="style1569571408528" xfId="12"/>
    <cellStyle name="style1569571408559" xfId="13"/>
    <cellStyle name="style1569571408622" xfId="14"/>
    <cellStyle name="style1569571408669" xfId="15"/>
    <cellStyle name="style1591216360250" xfId="1396"/>
    <cellStyle name="style1591216360657" xfId="1397"/>
    <cellStyle name="style1591216360719" xfId="1398"/>
    <cellStyle name="style1591216361094" xfId="1399"/>
    <cellStyle name="style1591216361219" xfId="1402"/>
    <cellStyle name="style1591216361360" xfId="1405"/>
    <cellStyle name="style1591216361422" xfId="1400"/>
    <cellStyle name="style1591216361547" xfId="1401"/>
    <cellStyle name="style1591216361657" xfId="1403"/>
    <cellStyle name="style1591216361797" xfId="1404"/>
    <cellStyle name="style1591216362110" xfId="1406"/>
    <cellStyle name="style1591216362250" xfId="1407"/>
  </cellStyles>
  <dxfs count="0"/>
  <tableStyles count="0" defaultTableStyle="TableStyleMedium2" defaultPivotStyle="PivotStyleLight16"/>
  <colors>
    <mruColors>
      <color rgb="FFF9E807"/>
      <color rgb="FFBC8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4.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5.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6.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7.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8.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9.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1.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2.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3.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4.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5.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6.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7.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8.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9.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1.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2.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3.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4.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5.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6.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7.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8.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9.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nl-NL" sz="1100"/>
              <a:t>figuur 1: Herkomst en geslacht</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1-DCA2-47C1-8791-D94A5A0936C4}"/>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DCA2-47C1-8791-D94A5A0936C4}"/>
              </c:ext>
            </c:extLst>
          </c:dPt>
          <c:cat>
            <c:strRef>
              <c:f>Resultaten!$L$371:$L$375</c:f>
              <c:strCache>
                <c:ptCount val="5"/>
                <c:pt idx="0">
                  <c:v>Man</c:v>
                </c:pt>
                <c:pt idx="1">
                  <c:v>Vrouw</c:v>
                </c:pt>
                <c:pt idx="2">
                  <c:v>Nederlands</c:v>
                </c:pt>
                <c:pt idx="3">
                  <c:v>Niet-westers</c:v>
                </c:pt>
                <c:pt idx="4">
                  <c:v>Westers</c:v>
                </c:pt>
              </c:strCache>
            </c:strRef>
          </c:cat>
          <c:val>
            <c:numRef>
              <c:f>Resultaten!$M$371:$M$375</c:f>
              <c:numCache>
                <c:formatCode>0.00</c:formatCode>
                <c:ptCount val="5"/>
                <c:pt idx="0">
                  <c:v>1.2230000000000001</c:v>
                </c:pt>
                <c:pt idx="1">
                  <c:v>1</c:v>
                </c:pt>
                <c:pt idx="2">
                  <c:v>0.73299999999999998</c:v>
                </c:pt>
                <c:pt idx="3">
                  <c:v>1.379</c:v>
                </c:pt>
                <c:pt idx="4">
                  <c:v>1</c:v>
                </c:pt>
              </c:numCache>
            </c:numRef>
          </c:val>
          <c:extLst>
            <c:ext xmlns:c16="http://schemas.microsoft.com/office/drawing/2014/chart" uri="{C3380CC4-5D6E-409C-BE32-E72D297353CC}">
              <c16:uniqueId val="{00000004-DCA2-47C1-8791-D94A5A0936C4}"/>
            </c:ext>
          </c:extLst>
        </c:ser>
        <c:dLbls>
          <c:showLegendKey val="0"/>
          <c:showVal val="0"/>
          <c:showCatName val="0"/>
          <c:showSerName val="0"/>
          <c:showPercent val="0"/>
          <c:showBubbleSize val="0"/>
        </c:dLbls>
        <c:gapWidth val="50"/>
        <c:axId val="64071168"/>
        <c:axId val="64072704"/>
      </c:barChart>
      <c:catAx>
        <c:axId val="64071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4072704"/>
        <c:crosses val="autoZero"/>
        <c:auto val="1"/>
        <c:lblAlgn val="ctr"/>
        <c:lblOffset val="100"/>
        <c:noMultiLvlLbl val="0"/>
      </c:catAx>
      <c:valAx>
        <c:axId val="64072704"/>
        <c:scaling>
          <c:orientation val="minMax"/>
          <c:max val="2"/>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4071168"/>
        <c:crosses val="autoZero"/>
        <c:crossBetween val="between"/>
      </c:valAx>
      <c:spPr>
        <a:noFill/>
        <a:ln>
          <a:noFill/>
        </a:ln>
        <a:effectLst/>
      </c:spPr>
    </c:plotArea>
    <c:plotVisOnly val="0"/>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nl-NL" sz="1100"/>
              <a:t>figuur</a:t>
            </a:r>
            <a:r>
              <a:rPr lang="nl-NL" sz="1100" baseline="0"/>
              <a:t> 10: diverse kenmerken en typen eenzaamheid</a:t>
            </a:r>
            <a:endParaRPr lang="nl-NL" sz="1100"/>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bar"/>
        <c:grouping val="clustered"/>
        <c:varyColors val="0"/>
        <c:ser>
          <c:idx val="0"/>
          <c:order val="0"/>
          <c:tx>
            <c:strRef>
              <c:f>Resultaten!$S$485</c:f>
              <c:strCache>
                <c:ptCount val="1"/>
                <c:pt idx="0">
                  <c:v>totaal</c:v>
                </c:pt>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526E-4E06-AB3C-4DC39737EB39}"/>
              </c:ext>
            </c:extLst>
          </c:dPt>
          <c:cat>
            <c:strRef>
              <c:f>Resultaten!$R$486:$R$490</c:f>
              <c:strCache>
                <c:ptCount val="5"/>
                <c:pt idx="0">
                  <c:v>Referentie</c:v>
                </c:pt>
                <c:pt idx="1">
                  <c:v>WLZ</c:v>
                </c:pt>
                <c:pt idx="2">
                  <c:v>WMO</c:v>
                </c:pt>
                <c:pt idx="3">
                  <c:v>Wanbetaler</c:v>
                </c:pt>
                <c:pt idx="4">
                  <c:v>Hoge sociale cohesie</c:v>
                </c:pt>
              </c:strCache>
            </c:strRef>
          </c:cat>
          <c:val>
            <c:numRef>
              <c:f>Resultaten!$S$486:$S$490</c:f>
              <c:numCache>
                <c:formatCode>0.00</c:formatCode>
                <c:ptCount val="5"/>
                <c:pt idx="0">
                  <c:v>1</c:v>
                </c:pt>
                <c:pt idx="1">
                  <c:v>1.639</c:v>
                </c:pt>
                <c:pt idx="2">
                  <c:v>1.571</c:v>
                </c:pt>
                <c:pt idx="3">
                  <c:v>1.3420000000000001</c:v>
                </c:pt>
                <c:pt idx="4">
                  <c:v>0.78</c:v>
                </c:pt>
              </c:numCache>
            </c:numRef>
          </c:val>
          <c:extLst>
            <c:ext xmlns:c16="http://schemas.microsoft.com/office/drawing/2014/chart" uri="{C3380CC4-5D6E-409C-BE32-E72D297353CC}">
              <c16:uniqueId val="{00000001-526E-4E06-AB3C-4DC39737EB39}"/>
            </c:ext>
          </c:extLst>
        </c:ser>
        <c:ser>
          <c:idx val="1"/>
          <c:order val="1"/>
          <c:tx>
            <c:strRef>
              <c:f>Resultaten!$T$485</c:f>
              <c:strCache>
                <c:ptCount val="1"/>
                <c:pt idx="0">
                  <c:v>emotioneel</c:v>
                </c:pt>
              </c:strCache>
            </c:strRef>
          </c:tx>
          <c:spPr>
            <a:solidFill>
              <a:schemeClr val="accent2"/>
            </a:solidFill>
            <a:ln>
              <a:noFill/>
            </a:ln>
            <a:effectLst/>
          </c:spPr>
          <c:invertIfNegative val="0"/>
          <c:cat>
            <c:strRef>
              <c:f>Resultaten!$R$486:$R$490</c:f>
              <c:strCache>
                <c:ptCount val="5"/>
                <c:pt idx="0">
                  <c:v>Referentie</c:v>
                </c:pt>
                <c:pt idx="1">
                  <c:v>WLZ</c:v>
                </c:pt>
                <c:pt idx="2">
                  <c:v>WMO</c:v>
                </c:pt>
                <c:pt idx="3">
                  <c:v>Wanbetaler</c:v>
                </c:pt>
                <c:pt idx="4">
                  <c:v>Hoge sociale cohesie</c:v>
                </c:pt>
              </c:strCache>
            </c:strRef>
          </c:cat>
          <c:val>
            <c:numRef>
              <c:f>Resultaten!$T$486:$T$490</c:f>
              <c:numCache>
                <c:formatCode>0.00</c:formatCode>
                <c:ptCount val="5"/>
                <c:pt idx="0">
                  <c:v>1</c:v>
                </c:pt>
                <c:pt idx="1">
                  <c:v>1.788</c:v>
                </c:pt>
                <c:pt idx="2">
                  <c:v>1.663</c:v>
                </c:pt>
                <c:pt idx="3">
                  <c:v>1.2909999999999999</c:v>
                </c:pt>
                <c:pt idx="4">
                  <c:v>0.81699999999999995</c:v>
                </c:pt>
              </c:numCache>
            </c:numRef>
          </c:val>
          <c:extLst>
            <c:ext xmlns:c16="http://schemas.microsoft.com/office/drawing/2014/chart" uri="{C3380CC4-5D6E-409C-BE32-E72D297353CC}">
              <c16:uniqueId val="{00000002-526E-4E06-AB3C-4DC39737EB39}"/>
            </c:ext>
          </c:extLst>
        </c:ser>
        <c:ser>
          <c:idx val="2"/>
          <c:order val="2"/>
          <c:tx>
            <c:strRef>
              <c:f>Resultaten!$U$485</c:f>
              <c:strCache>
                <c:ptCount val="1"/>
                <c:pt idx="0">
                  <c:v>sociaal</c:v>
                </c:pt>
              </c:strCache>
            </c:strRef>
          </c:tx>
          <c:spPr>
            <a:solidFill>
              <a:schemeClr val="accent3"/>
            </a:solidFill>
            <a:ln>
              <a:noFill/>
            </a:ln>
            <a:effectLst/>
          </c:spPr>
          <c:invertIfNegative val="0"/>
          <c:cat>
            <c:strRef>
              <c:f>Resultaten!$R$486:$R$490</c:f>
              <c:strCache>
                <c:ptCount val="5"/>
                <c:pt idx="0">
                  <c:v>Referentie</c:v>
                </c:pt>
                <c:pt idx="1">
                  <c:v>WLZ</c:v>
                </c:pt>
                <c:pt idx="2">
                  <c:v>WMO</c:v>
                </c:pt>
                <c:pt idx="3">
                  <c:v>Wanbetaler</c:v>
                </c:pt>
                <c:pt idx="4">
                  <c:v>Hoge sociale cohesie</c:v>
                </c:pt>
              </c:strCache>
            </c:strRef>
          </c:cat>
          <c:val>
            <c:numRef>
              <c:f>Resultaten!$U$486:$U$490</c:f>
              <c:numCache>
                <c:formatCode>0.00</c:formatCode>
                <c:ptCount val="5"/>
                <c:pt idx="0">
                  <c:v>1</c:v>
                </c:pt>
                <c:pt idx="1">
                  <c:v>1.397</c:v>
                </c:pt>
                <c:pt idx="2">
                  <c:v>1.327</c:v>
                </c:pt>
                <c:pt idx="3">
                  <c:v>1.319</c:v>
                </c:pt>
                <c:pt idx="4">
                  <c:v>0.79800000000000004</c:v>
                </c:pt>
              </c:numCache>
            </c:numRef>
          </c:val>
          <c:extLst>
            <c:ext xmlns:c16="http://schemas.microsoft.com/office/drawing/2014/chart" uri="{C3380CC4-5D6E-409C-BE32-E72D297353CC}">
              <c16:uniqueId val="{00000003-526E-4E06-AB3C-4DC39737EB39}"/>
            </c:ext>
          </c:extLst>
        </c:ser>
        <c:dLbls>
          <c:showLegendKey val="0"/>
          <c:showVal val="0"/>
          <c:showCatName val="0"/>
          <c:showSerName val="0"/>
          <c:showPercent val="0"/>
          <c:showBubbleSize val="0"/>
        </c:dLbls>
        <c:gapWidth val="50"/>
        <c:axId val="72911872"/>
        <c:axId val="72921856"/>
      </c:barChart>
      <c:catAx>
        <c:axId val="729118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2921856"/>
        <c:crosses val="autoZero"/>
        <c:auto val="1"/>
        <c:lblAlgn val="ctr"/>
        <c:lblOffset val="100"/>
        <c:noMultiLvlLbl val="0"/>
      </c:catAx>
      <c:valAx>
        <c:axId val="72921856"/>
        <c:scaling>
          <c:orientation val="minMax"/>
          <c:max val="2"/>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2911872"/>
        <c:crosses val="max"/>
        <c:crossBetween val="between"/>
        <c:majorUnit val="0.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0"/>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nl-NL" sz="1100"/>
              <a:t>figuur 11:</a:t>
            </a:r>
            <a:r>
              <a:rPr lang="nl-NL" sz="1100" baseline="0"/>
              <a:t> stedelijkheid op basis van adressendichtheid</a:t>
            </a:r>
            <a:endParaRPr lang="nl-NL" sz="1100"/>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bar"/>
        <c:grouping val="clustered"/>
        <c:varyColors val="0"/>
        <c:ser>
          <c:idx val="0"/>
          <c:order val="0"/>
          <c:spPr>
            <a:solidFill>
              <a:schemeClr val="accent1"/>
            </a:solidFill>
            <a:ln>
              <a:noFill/>
            </a:ln>
            <a:effectLst/>
          </c:spPr>
          <c:invertIfNegative val="0"/>
          <c:cat>
            <c:strRef>
              <c:f>Resultaten!$L$585:$L$589</c:f>
              <c:strCache>
                <c:ptCount val="5"/>
                <c:pt idx="0">
                  <c:v>Zeer sterk</c:v>
                </c:pt>
                <c:pt idx="1">
                  <c:v>Sterk</c:v>
                </c:pt>
                <c:pt idx="2">
                  <c:v>Matig</c:v>
                </c:pt>
                <c:pt idx="3">
                  <c:v>Weinig</c:v>
                </c:pt>
                <c:pt idx="4">
                  <c:v>Niet</c:v>
                </c:pt>
              </c:strCache>
            </c:strRef>
          </c:cat>
          <c:val>
            <c:numRef>
              <c:f>Resultaten!$M$577:$M$581</c:f>
              <c:numCache>
                <c:formatCode>0.00</c:formatCode>
                <c:ptCount val="5"/>
                <c:pt idx="0">
                  <c:v>0.81800000000000006</c:v>
                </c:pt>
                <c:pt idx="1">
                  <c:v>0.90300000000000002</c:v>
                </c:pt>
                <c:pt idx="2">
                  <c:v>0.92600000000000005</c:v>
                </c:pt>
                <c:pt idx="3">
                  <c:v>0.95299999999999996</c:v>
                </c:pt>
                <c:pt idx="4">
                  <c:v>1</c:v>
                </c:pt>
              </c:numCache>
            </c:numRef>
          </c:val>
          <c:extLst>
            <c:ext xmlns:c16="http://schemas.microsoft.com/office/drawing/2014/chart" uri="{C3380CC4-5D6E-409C-BE32-E72D297353CC}">
              <c16:uniqueId val="{00000000-78A7-4149-AA8C-863EF95CD022}"/>
            </c:ext>
          </c:extLst>
        </c:ser>
        <c:dLbls>
          <c:showLegendKey val="0"/>
          <c:showVal val="0"/>
          <c:showCatName val="0"/>
          <c:showSerName val="0"/>
          <c:showPercent val="0"/>
          <c:showBubbleSize val="0"/>
        </c:dLbls>
        <c:gapWidth val="50"/>
        <c:axId val="72942336"/>
        <c:axId val="72943872"/>
      </c:barChart>
      <c:catAx>
        <c:axId val="72942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2943872"/>
        <c:crosses val="autoZero"/>
        <c:auto val="1"/>
        <c:lblAlgn val="ctr"/>
        <c:lblOffset val="100"/>
        <c:noMultiLvlLbl val="0"/>
      </c:catAx>
      <c:valAx>
        <c:axId val="72943872"/>
        <c:scaling>
          <c:orientation val="minMax"/>
          <c:max val="1.4"/>
        </c:scaling>
        <c:delete val="0"/>
        <c:axPos val="t"/>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2942336"/>
        <c:crosses val="autoZero"/>
        <c:crossBetween val="between"/>
        <c:majorUnit val="0.2"/>
      </c:valAx>
      <c:spPr>
        <a:noFill/>
        <a:ln>
          <a:noFill/>
        </a:ln>
        <a:effectLst/>
      </c:spPr>
    </c:plotArea>
    <c:plotVisOnly val="0"/>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nl-NL" sz="1100"/>
              <a:t>figuur 12: aandeel eenzame personen</a:t>
            </a:r>
            <a:r>
              <a:rPr lang="nl-NL" sz="1100" baseline="0"/>
              <a:t> met factor in top drie, per buurt</a:t>
            </a:r>
            <a:endParaRPr lang="nl-NL" sz="1100"/>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strRef>
              <c:f>Resultaten!$E$306</c:f>
              <c:strCache>
                <c:ptCount val="1"/>
                <c:pt idx="0">
                  <c:v>Havelte</c:v>
                </c:pt>
              </c:strCache>
            </c:strRef>
          </c:tx>
          <c:spPr>
            <a:solidFill>
              <a:schemeClr val="accent1"/>
            </a:solidFill>
            <a:ln>
              <a:noFill/>
            </a:ln>
            <a:effectLst/>
          </c:spPr>
          <c:invertIfNegative val="0"/>
          <c:cat>
            <c:strRef>
              <c:f>Resultaten!$G$305:$K$305</c:f>
              <c:strCache>
                <c:ptCount val="5"/>
                <c:pt idx="0">
                  <c:v>Plaats in het huishouden</c:v>
                </c:pt>
                <c:pt idx="1">
                  <c:v>Inkomen</c:v>
                </c:pt>
                <c:pt idx="2">
                  <c:v>Leeftijd</c:v>
                </c:pt>
                <c:pt idx="3">
                  <c:v>SEC</c:v>
                </c:pt>
                <c:pt idx="4">
                  <c:v>Geslacht</c:v>
                </c:pt>
              </c:strCache>
            </c:strRef>
          </c:cat>
          <c:val>
            <c:numRef>
              <c:f>Resultaten!$G$306:$K$306</c:f>
              <c:numCache>
                <c:formatCode>0%</c:formatCode>
                <c:ptCount val="5"/>
                <c:pt idx="0">
                  <c:v>0.81</c:v>
                </c:pt>
                <c:pt idx="1">
                  <c:v>0.51</c:v>
                </c:pt>
                <c:pt idx="2">
                  <c:v>0.62</c:v>
                </c:pt>
                <c:pt idx="3">
                  <c:v>0.24</c:v>
                </c:pt>
                <c:pt idx="4">
                  <c:v>0.27</c:v>
                </c:pt>
              </c:numCache>
            </c:numRef>
          </c:val>
          <c:extLst>
            <c:ext xmlns:c16="http://schemas.microsoft.com/office/drawing/2014/chart" uri="{C3380CC4-5D6E-409C-BE32-E72D297353CC}">
              <c16:uniqueId val="{00000000-149D-45E8-9DE4-18721E154C5F}"/>
            </c:ext>
          </c:extLst>
        </c:ser>
        <c:ser>
          <c:idx val="1"/>
          <c:order val="1"/>
          <c:tx>
            <c:strRef>
              <c:f>Resultaten!$E$307</c:f>
              <c:strCache>
                <c:ptCount val="1"/>
                <c:pt idx="0">
                  <c:v>Westerveld</c:v>
                </c:pt>
              </c:strCache>
            </c:strRef>
          </c:tx>
          <c:spPr>
            <a:solidFill>
              <a:schemeClr val="accent2"/>
            </a:solidFill>
            <a:ln>
              <a:noFill/>
            </a:ln>
            <a:effectLst/>
          </c:spPr>
          <c:invertIfNegative val="0"/>
          <c:cat>
            <c:strRef>
              <c:f>Resultaten!$G$305:$K$305</c:f>
              <c:strCache>
                <c:ptCount val="5"/>
                <c:pt idx="0">
                  <c:v>Plaats in het huishouden</c:v>
                </c:pt>
                <c:pt idx="1">
                  <c:v>Inkomen</c:v>
                </c:pt>
                <c:pt idx="2">
                  <c:v>Leeftijd</c:v>
                </c:pt>
                <c:pt idx="3">
                  <c:v>SEC</c:v>
                </c:pt>
                <c:pt idx="4">
                  <c:v>Geslacht</c:v>
                </c:pt>
              </c:strCache>
            </c:strRef>
          </c:cat>
          <c:val>
            <c:numRef>
              <c:f>Resultaten!$G$307:$K$307</c:f>
              <c:numCache>
                <c:formatCode>0%</c:formatCode>
                <c:ptCount val="5"/>
                <c:pt idx="0">
                  <c:v>0.78</c:v>
                </c:pt>
                <c:pt idx="1">
                  <c:v>0.55000000000000004</c:v>
                </c:pt>
                <c:pt idx="2">
                  <c:v>0.52</c:v>
                </c:pt>
                <c:pt idx="3">
                  <c:v>0.28999999999999998</c:v>
                </c:pt>
                <c:pt idx="4">
                  <c:v>0.26</c:v>
                </c:pt>
              </c:numCache>
            </c:numRef>
          </c:val>
          <c:extLst>
            <c:ext xmlns:c16="http://schemas.microsoft.com/office/drawing/2014/chart" uri="{C3380CC4-5D6E-409C-BE32-E72D297353CC}">
              <c16:uniqueId val="{00000001-149D-45E8-9DE4-18721E154C5F}"/>
            </c:ext>
          </c:extLst>
        </c:ser>
        <c:dLbls>
          <c:showLegendKey val="0"/>
          <c:showVal val="0"/>
          <c:showCatName val="0"/>
          <c:showSerName val="0"/>
          <c:showPercent val="0"/>
          <c:showBubbleSize val="0"/>
        </c:dLbls>
        <c:gapWidth val="150"/>
        <c:axId val="705242496"/>
        <c:axId val="705242824"/>
      </c:barChart>
      <c:catAx>
        <c:axId val="705242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05242824"/>
        <c:crossesAt val="-0.1"/>
        <c:auto val="1"/>
        <c:lblAlgn val="ctr"/>
        <c:lblOffset val="100"/>
        <c:noMultiLvlLbl val="0"/>
      </c:catAx>
      <c:valAx>
        <c:axId val="705242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05242496"/>
        <c:crosses val="autoZero"/>
        <c:crossBetween val="between"/>
        <c:majorUnit val="0.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0"/>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[1]Rapportage!$L$371:$L$375</c:f>
              <c:strCache>
                <c:ptCount val="5"/>
                <c:pt idx="0">
                  <c:v>Man</c:v>
                </c:pt>
                <c:pt idx="1">
                  <c:v>Vrouw</c:v>
                </c:pt>
                <c:pt idx="2">
                  <c:v>Nederlands</c:v>
                </c:pt>
                <c:pt idx="3">
                  <c:v>Niet-westers</c:v>
                </c:pt>
                <c:pt idx="4">
                  <c:v>Westers</c:v>
                </c:pt>
              </c:strCache>
            </c:strRef>
          </c:cat>
          <c:val>
            <c:numRef>
              <c:f>[1]Rapportage!$M$371:$M$375</c:f>
              <c:numCache>
                <c:formatCode>General</c:formatCode>
                <c:ptCount val="5"/>
                <c:pt idx="0">
                  <c:v>1.2230000000000001</c:v>
                </c:pt>
                <c:pt idx="1">
                  <c:v>1</c:v>
                </c:pt>
                <c:pt idx="2">
                  <c:v>0.73299999999999998</c:v>
                </c:pt>
                <c:pt idx="3">
                  <c:v>1.379</c:v>
                </c:pt>
                <c:pt idx="4">
                  <c:v>1</c:v>
                </c:pt>
              </c:numCache>
            </c:numRef>
          </c:val>
          <c:extLst>
            <c:ext xmlns:c16="http://schemas.microsoft.com/office/drawing/2014/chart" uri="{C3380CC4-5D6E-409C-BE32-E72D297353CC}">
              <c16:uniqueId val="{00000000-F46C-4162-AED4-197E5DA25C10}"/>
            </c:ext>
          </c:extLst>
        </c:ser>
        <c:dLbls>
          <c:showLegendKey val="0"/>
          <c:showVal val="0"/>
          <c:showCatName val="0"/>
          <c:showSerName val="0"/>
          <c:showPercent val="0"/>
          <c:showBubbleSize val="0"/>
        </c:dLbls>
        <c:gapWidth val="50"/>
        <c:axId val="60912768"/>
        <c:axId val="60914304"/>
      </c:barChart>
      <c:catAx>
        <c:axId val="6091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0914304"/>
        <c:crosses val="autoZero"/>
        <c:auto val="1"/>
        <c:lblAlgn val="ctr"/>
        <c:lblOffset val="100"/>
        <c:noMultiLvlLbl val="0"/>
      </c:catAx>
      <c:valAx>
        <c:axId val="609143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0912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[1]Rapportage!$L$457:$L$460</c:f>
              <c:strCache>
                <c:ptCount val="4"/>
                <c:pt idx="0">
                  <c:v>Laag opgeleid (basis, leerjaar 1-3 havo/vwo, vmbo of mbo-1)</c:v>
                </c:pt>
                <c:pt idx="1">
                  <c:v>Middelbaar opgeleid (mbo 2-4, bovenbouw havo/vwo)</c:v>
                </c:pt>
                <c:pt idx="2">
                  <c:v>Hoog opgeleid (hbo en wo)</c:v>
                </c:pt>
                <c:pt idx="3">
                  <c:v>Opleidingsniveau onbekend</c:v>
                </c:pt>
              </c:strCache>
            </c:strRef>
          </c:cat>
          <c:val>
            <c:numRef>
              <c:f>[1]Rapportage!$M$457:$M$460</c:f>
              <c:numCache>
                <c:formatCode>General</c:formatCode>
                <c:ptCount val="4"/>
                <c:pt idx="0">
                  <c:v>1.1339999999999999</c:v>
                </c:pt>
                <c:pt idx="1">
                  <c:v>1.042</c:v>
                </c:pt>
                <c:pt idx="2">
                  <c:v>0.876</c:v>
                </c:pt>
                <c:pt idx="3">
                  <c:v>1</c:v>
                </c:pt>
              </c:numCache>
            </c:numRef>
          </c:val>
          <c:extLst>
            <c:ext xmlns:c16="http://schemas.microsoft.com/office/drawing/2014/chart" uri="{C3380CC4-5D6E-409C-BE32-E72D297353CC}">
              <c16:uniqueId val="{00000000-93B6-4D9C-A06E-9C36CEE5EF6D}"/>
            </c:ext>
          </c:extLst>
        </c:ser>
        <c:dLbls>
          <c:showLegendKey val="0"/>
          <c:showVal val="0"/>
          <c:showCatName val="0"/>
          <c:showSerName val="0"/>
          <c:showPercent val="0"/>
          <c:showBubbleSize val="0"/>
        </c:dLbls>
        <c:gapWidth val="50"/>
        <c:axId val="62691584"/>
        <c:axId val="62713856"/>
      </c:barChart>
      <c:catAx>
        <c:axId val="626915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2713856"/>
        <c:crosses val="autoZero"/>
        <c:auto val="1"/>
        <c:lblAlgn val="ctr"/>
        <c:lblOffset val="100"/>
        <c:noMultiLvlLbl val="0"/>
      </c:catAx>
      <c:valAx>
        <c:axId val="627138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26915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[1]Rapportage!$L$585:$L$589</c:f>
              <c:strCache>
                <c:ptCount val="5"/>
                <c:pt idx="0">
                  <c:v>Zeer sterk</c:v>
                </c:pt>
                <c:pt idx="1">
                  <c:v>Sterk</c:v>
                </c:pt>
                <c:pt idx="2">
                  <c:v>Matig</c:v>
                </c:pt>
                <c:pt idx="3">
                  <c:v>Weinig</c:v>
                </c:pt>
                <c:pt idx="4">
                  <c:v>Niet</c:v>
                </c:pt>
              </c:strCache>
            </c:strRef>
          </c:cat>
          <c:val>
            <c:numRef>
              <c:f>[1]Rapportage!$M$577:$M$581</c:f>
              <c:numCache>
                <c:formatCode>General</c:formatCode>
                <c:ptCount val="5"/>
                <c:pt idx="0">
                  <c:v>0.81800000000000006</c:v>
                </c:pt>
                <c:pt idx="1">
                  <c:v>0.90300000000000002</c:v>
                </c:pt>
                <c:pt idx="2">
                  <c:v>0.92600000000000005</c:v>
                </c:pt>
                <c:pt idx="3">
                  <c:v>0.95299999999999996</c:v>
                </c:pt>
                <c:pt idx="4">
                  <c:v>1</c:v>
                </c:pt>
              </c:numCache>
            </c:numRef>
          </c:val>
          <c:extLst>
            <c:ext xmlns:c16="http://schemas.microsoft.com/office/drawing/2014/chart" uri="{C3380CC4-5D6E-409C-BE32-E72D297353CC}">
              <c16:uniqueId val="{00000000-4BA1-4AF3-B4A1-412048D519E7}"/>
            </c:ext>
          </c:extLst>
        </c:ser>
        <c:dLbls>
          <c:showLegendKey val="0"/>
          <c:showVal val="0"/>
          <c:showCatName val="0"/>
          <c:showSerName val="0"/>
          <c:showPercent val="0"/>
          <c:showBubbleSize val="0"/>
        </c:dLbls>
        <c:gapWidth val="50"/>
        <c:axId val="66915712"/>
        <c:axId val="66933888"/>
      </c:barChart>
      <c:catAx>
        <c:axId val="669157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933888"/>
        <c:crosses val="autoZero"/>
        <c:auto val="1"/>
        <c:lblAlgn val="ctr"/>
        <c:lblOffset val="100"/>
        <c:noMultiLvlLbl val="0"/>
      </c:catAx>
      <c:valAx>
        <c:axId val="66933888"/>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915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[1]Rapportage!$L$465:$L$473</c:f>
              <c:strCache>
                <c:ptCount val="9"/>
                <c:pt idx="0">
                  <c:v>Werkend</c:v>
                </c:pt>
                <c:pt idx="1">
                  <c:v>Ontvanger werkloosheidsuitkering</c:v>
                </c:pt>
                <c:pt idx="2">
                  <c:v>Ontvanger bijstandsuitkering</c:v>
                </c:pt>
                <c:pt idx="3">
                  <c:v>Ontvanger uitkering sociale voorz.overig</c:v>
                </c:pt>
                <c:pt idx="4">
                  <c:v>Ontvanger uitkering ziekte/AO</c:v>
                </c:pt>
                <c:pt idx="5">
                  <c:v>Ontvanger pensioenuitkering</c:v>
                </c:pt>
                <c:pt idx="6">
                  <c:v>Nog niet schoolg./schol./stud. met ink.</c:v>
                </c:pt>
                <c:pt idx="7">
                  <c:v>Nog niet schoolg./schol./stud. geen ink.</c:v>
                </c:pt>
                <c:pt idx="8">
                  <c:v>Overig zonder inkomen</c:v>
                </c:pt>
              </c:strCache>
            </c:strRef>
          </c:cat>
          <c:val>
            <c:numRef>
              <c:f>[1]Rapportage!$M$465:$M$473</c:f>
              <c:numCache>
                <c:formatCode>General</c:formatCode>
                <c:ptCount val="9"/>
                <c:pt idx="0">
                  <c:v>0.67199999999999993</c:v>
                </c:pt>
                <c:pt idx="1">
                  <c:v>0.877</c:v>
                </c:pt>
                <c:pt idx="2">
                  <c:v>1.4570000000000001</c:v>
                </c:pt>
                <c:pt idx="3">
                  <c:v>1.139</c:v>
                </c:pt>
                <c:pt idx="4">
                  <c:v>1.4419999999999999</c:v>
                </c:pt>
                <c:pt idx="5">
                  <c:v>0.76700000000000002</c:v>
                </c:pt>
                <c:pt idx="6">
                  <c:v>0.63200000000000001</c:v>
                </c:pt>
                <c:pt idx="7">
                  <c:v>0.86799999999999999</c:v>
                </c:pt>
                <c:pt idx="8">
                  <c:v>1</c:v>
                </c:pt>
              </c:numCache>
            </c:numRef>
          </c:val>
          <c:extLst>
            <c:ext xmlns:c16="http://schemas.microsoft.com/office/drawing/2014/chart" uri="{C3380CC4-5D6E-409C-BE32-E72D297353CC}">
              <c16:uniqueId val="{00000000-86B4-460D-93D5-8BE3719891C7}"/>
            </c:ext>
          </c:extLst>
        </c:ser>
        <c:dLbls>
          <c:showLegendKey val="0"/>
          <c:showVal val="0"/>
          <c:showCatName val="0"/>
          <c:showSerName val="0"/>
          <c:showPercent val="0"/>
          <c:showBubbleSize val="0"/>
        </c:dLbls>
        <c:gapWidth val="50"/>
        <c:axId val="66975232"/>
        <c:axId val="66976768"/>
      </c:barChart>
      <c:catAx>
        <c:axId val="669752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976768"/>
        <c:crosses val="autoZero"/>
        <c:auto val="1"/>
        <c:lblAlgn val="ctr"/>
        <c:lblOffset val="100"/>
        <c:noMultiLvlLbl val="0"/>
      </c:catAx>
      <c:valAx>
        <c:axId val="66976768"/>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9752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[1]Rapportage!$M$370</c:f>
              <c:strCache>
                <c:ptCount val="1"/>
                <c:pt idx="0">
                  <c:v>totaal</c:v>
                </c:pt>
              </c:strCache>
            </c:strRef>
          </c:tx>
          <c:spPr>
            <a:solidFill>
              <a:schemeClr val="accent1"/>
            </a:solidFill>
            <a:ln>
              <a:noFill/>
            </a:ln>
            <a:effectLst/>
          </c:spPr>
          <c:invertIfNegative val="0"/>
          <c:cat>
            <c:strRef>
              <c:f>[1]Rapportage!$L$371:$L$375</c:f>
              <c:strCache>
                <c:ptCount val="5"/>
                <c:pt idx="0">
                  <c:v>Man</c:v>
                </c:pt>
                <c:pt idx="1">
                  <c:v>Vrouw</c:v>
                </c:pt>
                <c:pt idx="2">
                  <c:v>Nederlands</c:v>
                </c:pt>
                <c:pt idx="3">
                  <c:v>Niet-westers</c:v>
                </c:pt>
                <c:pt idx="4">
                  <c:v>Westers</c:v>
                </c:pt>
              </c:strCache>
            </c:strRef>
          </c:cat>
          <c:val>
            <c:numRef>
              <c:f>[1]Rapportage!$M$371:$M$375</c:f>
              <c:numCache>
                <c:formatCode>General</c:formatCode>
                <c:ptCount val="5"/>
                <c:pt idx="0">
                  <c:v>1.2230000000000001</c:v>
                </c:pt>
                <c:pt idx="1">
                  <c:v>1</c:v>
                </c:pt>
                <c:pt idx="2">
                  <c:v>0.73299999999999998</c:v>
                </c:pt>
                <c:pt idx="3">
                  <c:v>1.379</c:v>
                </c:pt>
                <c:pt idx="4">
                  <c:v>1</c:v>
                </c:pt>
              </c:numCache>
            </c:numRef>
          </c:val>
          <c:extLst>
            <c:ext xmlns:c16="http://schemas.microsoft.com/office/drawing/2014/chart" uri="{C3380CC4-5D6E-409C-BE32-E72D297353CC}">
              <c16:uniqueId val="{00000000-7146-43CB-8BDD-1DA35A1F0DA7}"/>
            </c:ext>
          </c:extLst>
        </c:ser>
        <c:ser>
          <c:idx val="1"/>
          <c:order val="1"/>
          <c:tx>
            <c:strRef>
              <c:f>[1]Rapportage!$N$370</c:f>
              <c:strCache>
                <c:ptCount val="1"/>
                <c:pt idx="0">
                  <c:v>emotioneel</c:v>
                </c:pt>
              </c:strCache>
            </c:strRef>
          </c:tx>
          <c:spPr>
            <a:solidFill>
              <a:schemeClr val="accent2"/>
            </a:solidFill>
            <a:ln>
              <a:noFill/>
            </a:ln>
            <a:effectLst/>
          </c:spPr>
          <c:invertIfNegative val="0"/>
          <c:cat>
            <c:strRef>
              <c:f>[1]Rapportage!$L$371:$L$375</c:f>
              <c:strCache>
                <c:ptCount val="5"/>
                <c:pt idx="0">
                  <c:v>Man</c:v>
                </c:pt>
                <c:pt idx="1">
                  <c:v>Vrouw</c:v>
                </c:pt>
                <c:pt idx="2">
                  <c:v>Nederlands</c:v>
                </c:pt>
                <c:pt idx="3">
                  <c:v>Niet-westers</c:v>
                </c:pt>
                <c:pt idx="4">
                  <c:v>Westers</c:v>
                </c:pt>
              </c:strCache>
            </c:strRef>
          </c:cat>
          <c:val>
            <c:numRef>
              <c:f>[1]Rapportage!$N$371:$N$375</c:f>
              <c:numCache>
                <c:formatCode>General</c:formatCode>
                <c:ptCount val="5"/>
                <c:pt idx="0">
                  <c:v>0.96</c:v>
                </c:pt>
                <c:pt idx="1">
                  <c:v>1</c:v>
                </c:pt>
                <c:pt idx="2">
                  <c:v>0.77800000000000002</c:v>
                </c:pt>
                <c:pt idx="3">
                  <c:v>1.401</c:v>
                </c:pt>
                <c:pt idx="4">
                  <c:v>1</c:v>
                </c:pt>
              </c:numCache>
            </c:numRef>
          </c:val>
          <c:extLst>
            <c:ext xmlns:c16="http://schemas.microsoft.com/office/drawing/2014/chart" uri="{C3380CC4-5D6E-409C-BE32-E72D297353CC}">
              <c16:uniqueId val="{00000001-7146-43CB-8BDD-1DA35A1F0DA7}"/>
            </c:ext>
          </c:extLst>
        </c:ser>
        <c:ser>
          <c:idx val="2"/>
          <c:order val="2"/>
          <c:tx>
            <c:strRef>
              <c:f>[1]Rapportage!$O$370</c:f>
              <c:strCache>
                <c:ptCount val="1"/>
                <c:pt idx="0">
                  <c:v>sociaal</c:v>
                </c:pt>
              </c:strCache>
            </c:strRef>
          </c:tx>
          <c:spPr>
            <a:solidFill>
              <a:schemeClr val="accent3"/>
            </a:solidFill>
            <a:ln>
              <a:noFill/>
            </a:ln>
            <a:effectLst/>
          </c:spPr>
          <c:invertIfNegative val="0"/>
          <c:cat>
            <c:strRef>
              <c:f>[1]Rapportage!$L$371:$L$375</c:f>
              <c:strCache>
                <c:ptCount val="5"/>
                <c:pt idx="0">
                  <c:v>Man</c:v>
                </c:pt>
                <c:pt idx="1">
                  <c:v>Vrouw</c:v>
                </c:pt>
                <c:pt idx="2">
                  <c:v>Nederlands</c:v>
                </c:pt>
                <c:pt idx="3">
                  <c:v>Niet-westers</c:v>
                </c:pt>
                <c:pt idx="4">
                  <c:v>Westers</c:v>
                </c:pt>
              </c:strCache>
            </c:strRef>
          </c:cat>
          <c:val>
            <c:numRef>
              <c:f>[1]Rapportage!$O$371:$O$375</c:f>
              <c:numCache>
                <c:formatCode>General</c:formatCode>
                <c:ptCount val="5"/>
                <c:pt idx="0">
                  <c:v>1.3220000000000001</c:v>
                </c:pt>
                <c:pt idx="1">
                  <c:v>1</c:v>
                </c:pt>
                <c:pt idx="2">
                  <c:v>0.75800000000000001</c:v>
                </c:pt>
                <c:pt idx="3">
                  <c:v>1.347</c:v>
                </c:pt>
                <c:pt idx="4">
                  <c:v>1</c:v>
                </c:pt>
              </c:numCache>
            </c:numRef>
          </c:val>
          <c:extLst>
            <c:ext xmlns:c16="http://schemas.microsoft.com/office/drawing/2014/chart" uri="{C3380CC4-5D6E-409C-BE32-E72D297353CC}">
              <c16:uniqueId val="{00000002-7146-43CB-8BDD-1DA35A1F0DA7}"/>
            </c:ext>
          </c:extLst>
        </c:ser>
        <c:dLbls>
          <c:showLegendKey val="0"/>
          <c:showVal val="0"/>
          <c:showCatName val="0"/>
          <c:showSerName val="0"/>
          <c:showPercent val="0"/>
          <c:showBubbleSize val="0"/>
        </c:dLbls>
        <c:gapWidth val="50"/>
        <c:axId val="67012480"/>
        <c:axId val="67014016"/>
      </c:barChart>
      <c:catAx>
        <c:axId val="67012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7014016"/>
        <c:crosses val="autoZero"/>
        <c:auto val="1"/>
        <c:lblAlgn val="ctr"/>
        <c:lblOffset val="100"/>
        <c:noMultiLvlLbl val="0"/>
      </c:catAx>
      <c:valAx>
        <c:axId val="670140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7012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[1]Rapportage!$L$457:$L$460</c:f>
              <c:strCache>
                <c:ptCount val="4"/>
                <c:pt idx="0">
                  <c:v>Laag opgeleid (basis, leerjaar 1-3 havo/vwo, vmbo of mbo-1)</c:v>
                </c:pt>
                <c:pt idx="1">
                  <c:v>Middelbaar opgeleid (mbo 2-4, bovenbouw havo/vwo)</c:v>
                </c:pt>
                <c:pt idx="2">
                  <c:v>Hoog opgeleid (hbo en wo)</c:v>
                </c:pt>
                <c:pt idx="3">
                  <c:v>Opleidingsniveau onbekend</c:v>
                </c:pt>
              </c:strCache>
            </c:strRef>
          </c:cat>
          <c:val>
            <c:numRef>
              <c:f>[1]Rapportage!$M$457:$M$460</c:f>
              <c:numCache>
                <c:formatCode>General</c:formatCode>
                <c:ptCount val="4"/>
                <c:pt idx="0">
                  <c:v>1.1339999999999999</c:v>
                </c:pt>
                <c:pt idx="1">
                  <c:v>1.042</c:v>
                </c:pt>
                <c:pt idx="2">
                  <c:v>0.876</c:v>
                </c:pt>
                <c:pt idx="3">
                  <c:v>1</c:v>
                </c:pt>
              </c:numCache>
            </c:numRef>
          </c:val>
          <c:extLst>
            <c:ext xmlns:c16="http://schemas.microsoft.com/office/drawing/2014/chart" uri="{C3380CC4-5D6E-409C-BE32-E72D297353CC}">
              <c16:uniqueId val="{00000000-4492-4CA3-B06C-439AA946BDAA}"/>
            </c:ext>
          </c:extLst>
        </c:ser>
        <c:ser>
          <c:idx val="1"/>
          <c:order val="1"/>
          <c:spPr>
            <a:solidFill>
              <a:schemeClr val="accent2"/>
            </a:solidFill>
            <a:ln>
              <a:noFill/>
            </a:ln>
            <a:effectLst/>
          </c:spPr>
          <c:invertIfNegative val="0"/>
          <c:cat>
            <c:strRef>
              <c:f>[1]Rapportage!$L$457:$L$460</c:f>
              <c:strCache>
                <c:ptCount val="4"/>
                <c:pt idx="0">
                  <c:v>Laag opgeleid (basis, leerjaar 1-3 havo/vwo, vmbo of mbo-1)</c:v>
                </c:pt>
                <c:pt idx="1">
                  <c:v>Middelbaar opgeleid (mbo 2-4, bovenbouw havo/vwo)</c:v>
                </c:pt>
                <c:pt idx="2">
                  <c:v>Hoog opgeleid (hbo en wo)</c:v>
                </c:pt>
                <c:pt idx="3">
                  <c:v>Opleidingsniveau onbekend</c:v>
                </c:pt>
              </c:strCache>
            </c:strRef>
          </c:cat>
          <c:val>
            <c:numRef>
              <c:f>[1]Rapportage!$N$457:$N$460</c:f>
              <c:numCache>
                <c:formatCode>General</c:formatCode>
                <c:ptCount val="4"/>
                <c:pt idx="0">
                  <c:v>1.1379999999999999</c:v>
                </c:pt>
                <c:pt idx="1">
                  <c:v>1.0569999999999999</c:v>
                </c:pt>
                <c:pt idx="2">
                  <c:v>0.91400000000000003</c:v>
                </c:pt>
                <c:pt idx="3">
                  <c:v>1</c:v>
                </c:pt>
              </c:numCache>
            </c:numRef>
          </c:val>
          <c:extLst>
            <c:ext xmlns:c16="http://schemas.microsoft.com/office/drawing/2014/chart" uri="{C3380CC4-5D6E-409C-BE32-E72D297353CC}">
              <c16:uniqueId val="{00000001-4492-4CA3-B06C-439AA946BDAA}"/>
            </c:ext>
          </c:extLst>
        </c:ser>
        <c:ser>
          <c:idx val="2"/>
          <c:order val="2"/>
          <c:spPr>
            <a:solidFill>
              <a:schemeClr val="accent3"/>
            </a:solidFill>
            <a:ln>
              <a:noFill/>
            </a:ln>
            <a:effectLst/>
          </c:spPr>
          <c:invertIfNegative val="0"/>
          <c:cat>
            <c:strRef>
              <c:f>[1]Rapportage!$L$457:$L$460</c:f>
              <c:strCache>
                <c:ptCount val="4"/>
                <c:pt idx="0">
                  <c:v>Laag opgeleid (basis, leerjaar 1-3 havo/vwo, vmbo of mbo-1)</c:v>
                </c:pt>
                <c:pt idx="1">
                  <c:v>Middelbaar opgeleid (mbo 2-4, bovenbouw havo/vwo)</c:v>
                </c:pt>
                <c:pt idx="2">
                  <c:v>Hoog opgeleid (hbo en wo)</c:v>
                </c:pt>
                <c:pt idx="3">
                  <c:v>Opleidingsniveau onbekend</c:v>
                </c:pt>
              </c:strCache>
            </c:strRef>
          </c:cat>
          <c:val>
            <c:numRef>
              <c:f>[1]Rapportage!$O$457:$O$460</c:f>
              <c:numCache>
                <c:formatCode>General</c:formatCode>
                <c:ptCount val="4"/>
                <c:pt idx="0">
                  <c:v>1.101</c:v>
                </c:pt>
                <c:pt idx="1">
                  <c:v>1.0549999999999999</c:v>
                </c:pt>
                <c:pt idx="2">
                  <c:v>0.877</c:v>
                </c:pt>
                <c:pt idx="3">
                  <c:v>1</c:v>
                </c:pt>
              </c:numCache>
            </c:numRef>
          </c:val>
          <c:extLst>
            <c:ext xmlns:c16="http://schemas.microsoft.com/office/drawing/2014/chart" uri="{C3380CC4-5D6E-409C-BE32-E72D297353CC}">
              <c16:uniqueId val="{00000002-4492-4CA3-B06C-439AA946BDAA}"/>
            </c:ext>
          </c:extLst>
        </c:ser>
        <c:dLbls>
          <c:showLegendKey val="0"/>
          <c:showVal val="0"/>
          <c:showCatName val="0"/>
          <c:showSerName val="0"/>
          <c:showPercent val="0"/>
          <c:showBubbleSize val="0"/>
        </c:dLbls>
        <c:gapWidth val="50"/>
        <c:axId val="73672576"/>
        <c:axId val="73674112"/>
      </c:barChart>
      <c:catAx>
        <c:axId val="736725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674112"/>
        <c:crosses val="autoZero"/>
        <c:auto val="1"/>
        <c:lblAlgn val="ctr"/>
        <c:lblOffset val="100"/>
        <c:noMultiLvlLbl val="0"/>
      </c:catAx>
      <c:valAx>
        <c:axId val="7367411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672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[1]Rapportage!$M$370</c:f>
              <c:strCache>
                <c:ptCount val="1"/>
                <c:pt idx="0">
                  <c:v>totaal</c:v>
                </c:pt>
              </c:strCache>
            </c:strRef>
          </c:tx>
          <c:spPr>
            <a:solidFill>
              <a:schemeClr val="accent1"/>
            </a:solidFill>
            <a:ln>
              <a:noFill/>
            </a:ln>
            <a:effectLst/>
          </c:spPr>
          <c:invertIfNegative val="0"/>
          <c:cat>
            <c:strRef>
              <c:f>[1]Rapportage!$L$585:$L$589</c:f>
              <c:strCache>
                <c:ptCount val="5"/>
                <c:pt idx="0">
                  <c:v>Zeer sterk</c:v>
                </c:pt>
                <c:pt idx="1">
                  <c:v>Sterk</c:v>
                </c:pt>
                <c:pt idx="2">
                  <c:v>Matig</c:v>
                </c:pt>
                <c:pt idx="3">
                  <c:v>Weinig</c:v>
                </c:pt>
                <c:pt idx="4">
                  <c:v>Niet</c:v>
                </c:pt>
              </c:strCache>
            </c:strRef>
          </c:cat>
          <c:val>
            <c:numRef>
              <c:f>[1]Rapportage!$M$577:$M$581</c:f>
              <c:numCache>
                <c:formatCode>General</c:formatCode>
                <c:ptCount val="5"/>
                <c:pt idx="0">
                  <c:v>0.81800000000000006</c:v>
                </c:pt>
                <c:pt idx="1">
                  <c:v>0.90300000000000002</c:v>
                </c:pt>
                <c:pt idx="2">
                  <c:v>0.92600000000000005</c:v>
                </c:pt>
                <c:pt idx="3">
                  <c:v>0.95299999999999996</c:v>
                </c:pt>
                <c:pt idx="4">
                  <c:v>1</c:v>
                </c:pt>
              </c:numCache>
            </c:numRef>
          </c:val>
          <c:extLst>
            <c:ext xmlns:c16="http://schemas.microsoft.com/office/drawing/2014/chart" uri="{C3380CC4-5D6E-409C-BE32-E72D297353CC}">
              <c16:uniqueId val="{00000000-232B-4B32-BF7E-AAE47C7D558E}"/>
            </c:ext>
          </c:extLst>
        </c:ser>
        <c:ser>
          <c:idx val="1"/>
          <c:order val="1"/>
          <c:tx>
            <c:strRef>
              <c:f>[1]Rapportage!$N$370</c:f>
              <c:strCache>
                <c:ptCount val="1"/>
                <c:pt idx="0">
                  <c:v>emotioneel</c:v>
                </c:pt>
              </c:strCache>
            </c:strRef>
          </c:tx>
          <c:spPr>
            <a:solidFill>
              <a:schemeClr val="accent2"/>
            </a:solidFill>
            <a:ln>
              <a:noFill/>
            </a:ln>
            <a:effectLst/>
          </c:spPr>
          <c:invertIfNegative val="0"/>
          <c:cat>
            <c:strRef>
              <c:f>[1]Rapportage!$L$585:$L$589</c:f>
              <c:strCache>
                <c:ptCount val="5"/>
                <c:pt idx="0">
                  <c:v>Zeer sterk</c:v>
                </c:pt>
                <c:pt idx="1">
                  <c:v>Sterk</c:v>
                </c:pt>
                <c:pt idx="2">
                  <c:v>Matig</c:v>
                </c:pt>
                <c:pt idx="3">
                  <c:v>Weinig</c:v>
                </c:pt>
                <c:pt idx="4">
                  <c:v>Niet</c:v>
                </c:pt>
              </c:strCache>
            </c:strRef>
          </c:cat>
          <c:val>
            <c:numRef>
              <c:f>[1]Rapportage!$N$577:$N$581</c:f>
              <c:numCache>
                <c:formatCode>General</c:formatCode>
                <c:ptCount val="5"/>
                <c:pt idx="0">
                  <c:v>0.81099999999999994</c:v>
                </c:pt>
                <c:pt idx="1">
                  <c:v>0.94100000000000006</c:v>
                </c:pt>
                <c:pt idx="2">
                  <c:v>0.97899999999999998</c:v>
                </c:pt>
                <c:pt idx="3">
                  <c:v>0.98799999999999999</c:v>
                </c:pt>
                <c:pt idx="4">
                  <c:v>1</c:v>
                </c:pt>
              </c:numCache>
            </c:numRef>
          </c:val>
          <c:extLst>
            <c:ext xmlns:c16="http://schemas.microsoft.com/office/drawing/2014/chart" uri="{C3380CC4-5D6E-409C-BE32-E72D297353CC}">
              <c16:uniqueId val="{00000001-232B-4B32-BF7E-AAE47C7D558E}"/>
            </c:ext>
          </c:extLst>
        </c:ser>
        <c:ser>
          <c:idx val="2"/>
          <c:order val="2"/>
          <c:tx>
            <c:strRef>
              <c:f>[1]Rapportage!$O$370</c:f>
              <c:strCache>
                <c:ptCount val="1"/>
                <c:pt idx="0">
                  <c:v>sociaal</c:v>
                </c:pt>
              </c:strCache>
            </c:strRef>
          </c:tx>
          <c:spPr>
            <a:solidFill>
              <a:schemeClr val="accent3"/>
            </a:solidFill>
            <a:ln>
              <a:noFill/>
            </a:ln>
            <a:effectLst/>
          </c:spPr>
          <c:invertIfNegative val="0"/>
          <c:cat>
            <c:strRef>
              <c:f>[1]Rapportage!$L$585:$L$589</c:f>
              <c:strCache>
                <c:ptCount val="5"/>
                <c:pt idx="0">
                  <c:v>Zeer sterk</c:v>
                </c:pt>
                <c:pt idx="1">
                  <c:v>Sterk</c:v>
                </c:pt>
                <c:pt idx="2">
                  <c:v>Matig</c:v>
                </c:pt>
                <c:pt idx="3">
                  <c:v>Weinig</c:v>
                </c:pt>
                <c:pt idx="4">
                  <c:v>Niet</c:v>
                </c:pt>
              </c:strCache>
            </c:strRef>
          </c:cat>
          <c:val>
            <c:numRef>
              <c:f>[1]Rapportage!$O$577:$O$581</c:f>
              <c:numCache>
                <c:formatCode>General</c:formatCode>
                <c:ptCount val="5"/>
                <c:pt idx="0">
                  <c:v>0.86599999999999999</c:v>
                </c:pt>
                <c:pt idx="1">
                  <c:v>0.91600000000000004</c:v>
                </c:pt>
                <c:pt idx="2">
                  <c:v>0.92</c:v>
                </c:pt>
                <c:pt idx="3">
                  <c:v>0.95299999999999996</c:v>
                </c:pt>
                <c:pt idx="4">
                  <c:v>1</c:v>
                </c:pt>
              </c:numCache>
            </c:numRef>
          </c:val>
          <c:extLst>
            <c:ext xmlns:c16="http://schemas.microsoft.com/office/drawing/2014/chart" uri="{C3380CC4-5D6E-409C-BE32-E72D297353CC}">
              <c16:uniqueId val="{00000002-232B-4B32-BF7E-AAE47C7D558E}"/>
            </c:ext>
          </c:extLst>
        </c:ser>
        <c:dLbls>
          <c:showLegendKey val="0"/>
          <c:showVal val="0"/>
          <c:showCatName val="0"/>
          <c:showSerName val="0"/>
          <c:showPercent val="0"/>
          <c:showBubbleSize val="0"/>
        </c:dLbls>
        <c:gapWidth val="50"/>
        <c:axId val="73713152"/>
        <c:axId val="73714688"/>
      </c:barChart>
      <c:catAx>
        <c:axId val="737131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714688"/>
        <c:crosses val="autoZero"/>
        <c:auto val="1"/>
        <c:lblAlgn val="ctr"/>
        <c:lblOffset val="100"/>
        <c:noMultiLvlLbl val="0"/>
      </c:catAx>
      <c:valAx>
        <c:axId val="73714688"/>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713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nl-NL" sz="1100"/>
              <a:t>figuur 2: Herkomst, geslacht en typen eenzaamheid</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strRef>
              <c:f>Resultaten!$M$370</c:f>
              <c:strCache>
                <c:ptCount val="1"/>
                <c:pt idx="0">
                  <c:v>totaal</c:v>
                </c:pt>
              </c:strCache>
            </c:strRef>
          </c:tx>
          <c:spPr>
            <a:solidFill>
              <a:schemeClr val="accent1"/>
            </a:solidFill>
            <a:ln w="19050">
              <a:solidFill>
                <a:schemeClr val="bg1"/>
              </a:solidFill>
            </a:ln>
            <a:effectLst/>
          </c:spPr>
          <c:invertIfNegative val="0"/>
          <c:dPt>
            <c:idx val="0"/>
            <c:invertIfNegative val="0"/>
            <c:bubble3D val="0"/>
            <c:extLst>
              <c:ext xmlns:c16="http://schemas.microsoft.com/office/drawing/2014/chart" uri="{C3380CC4-5D6E-409C-BE32-E72D297353CC}">
                <c16:uniqueId val="{00000000-BA2B-4A6F-B236-E41CF4B41062}"/>
              </c:ext>
            </c:extLst>
          </c:dPt>
          <c:cat>
            <c:strRef>
              <c:f>Resultaten!$L$371:$L$375</c:f>
              <c:strCache>
                <c:ptCount val="5"/>
                <c:pt idx="0">
                  <c:v>Man</c:v>
                </c:pt>
                <c:pt idx="1">
                  <c:v>Vrouw</c:v>
                </c:pt>
                <c:pt idx="2">
                  <c:v>Nederlands</c:v>
                </c:pt>
                <c:pt idx="3">
                  <c:v>Niet-westers</c:v>
                </c:pt>
                <c:pt idx="4">
                  <c:v>Westers</c:v>
                </c:pt>
              </c:strCache>
            </c:strRef>
          </c:cat>
          <c:val>
            <c:numRef>
              <c:f>Resultaten!$M$371:$M$375</c:f>
              <c:numCache>
                <c:formatCode>0.00</c:formatCode>
                <c:ptCount val="5"/>
                <c:pt idx="0">
                  <c:v>1.2230000000000001</c:v>
                </c:pt>
                <c:pt idx="1">
                  <c:v>1</c:v>
                </c:pt>
                <c:pt idx="2">
                  <c:v>0.73299999999999998</c:v>
                </c:pt>
                <c:pt idx="3">
                  <c:v>1.379</c:v>
                </c:pt>
                <c:pt idx="4">
                  <c:v>1</c:v>
                </c:pt>
              </c:numCache>
            </c:numRef>
          </c:val>
          <c:extLst>
            <c:ext xmlns:c16="http://schemas.microsoft.com/office/drawing/2014/chart" uri="{C3380CC4-5D6E-409C-BE32-E72D297353CC}">
              <c16:uniqueId val="{00000001-BA2B-4A6F-B236-E41CF4B41062}"/>
            </c:ext>
          </c:extLst>
        </c:ser>
        <c:ser>
          <c:idx val="1"/>
          <c:order val="1"/>
          <c:tx>
            <c:strRef>
              <c:f>Resultaten!$N$370</c:f>
              <c:strCache>
                <c:ptCount val="1"/>
                <c:pt idx="0">
                  <c:v>emotioneel</c:v>
                </c:pt>
              </c:strCache>
            </c:strRef>
          </c:tx>
          <c:spPr>
            <a:solidFill>
              <a:schemeClr val="accent2"/>
            </a:solidFill>
            <a:ln w="19050">
              <a:solidFill>
                <a:schemeClr val="bg1"/>
              </a:solidFill>
            </a:ln>
            <a:effectLst/>
          </c:spPr>
          <c:invertIfNegative val="0"/>
          <c:cat>
            <c:strRef>
              <c:f>Resultaten!$L$371:$L$375</c:f>
              <c:strCache>
                <c:ptCount val="5"/>
                <c:pt idx="0">
                  <c:v>Man</c:v>
                </c:pt>
                <c:pt idx="1">
                  <c:v>Vrouw</c:v>
                </c:pt>
                <c:pt idx="2">
                  <c:v>Nederlands</c:v>
                </c:pt>
                <c:pt idx="3">
                  <c:v>Niet-westers</c:v>
                </c:pt>
                <c:pt idx="4">
                  <c:v>Westers</c:v>
                </c:pt>
              </c:strCache>
            </c:strRef>
          </c:cat>
          <c:val>
            <c:numRef>
              <c:f>Resultaten!$N$371:$N$375</c:f>
              <c:numCache>
                <c:formatCode>0.00</c:formatCode>
                <c:ptCount val="5"/>
                <c:pt idx="0">
                  <c:v>0.96</c:v>
                </c:pt>
                <c:pt idx="1">
                  <c:v>1</c:v>
                </c:pt>
                <c:pt idx="2">
                  <c:v>0.77800000000000002</c:v>
                </c:pt>
                <c:pt idx="3">
                  <c:v>1.401</c:v>
                </c:pt>
                <c:pt idx="4">
                  <c:v>1</c:v>
                </c:pt>
              </c:numCache>
            </c:numRef>
          </c:val>
          <c:extLst>
            <c:ext xmlns:c16="http://schemas.microsoft.com/office/drawing/2014/chart" uri="{C3380CC4-5D6E-409C-BE32-E72D297353CC}">
              <c16:uniqueId val="{00000002-BA2B-4A6F-B236-E41CF4B41062}"/>
            </c:ext>
          </c:extLst>
        </c:ser>
        <c:ser>
          <c:idx val="2"/>
          <c:order val="2"/>
          <c:tx>
            <c:strRef>
              <c:f>Resultaten!$O$370</c:f>
              <c:strCache>
                <c:ptCount val="1"/>
                <c:pt idx="0">
                  <c:v>sociaal</c:v>
                </c:pt>
              </c:strCache>
            </c:strRef>
          </c:tx>
          <c:spPr>
            <a:solidFill>
              <a:schemeClr val="accent3"/>
            </a:solidFill>
            <a:ln w="19050">
              <a:solidFill>
                <a:schemeClr val="bg1"/>
              </a:solidFill>
            </a:ln>
            <a:effectLst/>
          </c:spPr>
          <c:invertIfNegative val="0"/>
          <c:cat>
            <c:strRef>
              <c:f>Resultaten!$L$371:$L$375</c:f>
              <c:strCache>
                <c:ptCount val="5"/>
                <c:pt idx="0">
                  <c:v>Man</c:v>
                </c:pt>
                <c:pt idx="1">
                  <c:v>Vrouw</c:v>
                </c:pt>
                <c:pt idx="2">
                  <c:v>Nederlands</c:v>
                </c:pt>
                <c:pt idx="3">
                  <c:v>Niet-westers</c:v>
                </c:pt>
                <c:pt idx="4">
                  <c:v>Westers</c:v>
                </c:pt>
              </c:strCache>
            </c:strRef>
          </c:cat>
          <c:val>
            <c:numRef>
              <c:f>Resultaten!$O$371:$O$375</c:f>
              <c:numCache>
                <c:formatCode>0.00</c:formatCode>
                <c:ptCount val="5"/>
                <c:pt idx="0">
                  <c:v>1.3220000000000001</c:v>
                </c:pt>
                <c:pt idx="1">
                  <c:v>1</c:v>
                </c:pt>
                <c:pt idx="2">
                  <c:v>0.75800000000000001</c:v>
                </c:pt>
                <c:pt idx="3">
                  <c:v>1.347</c:v>
                </c:pt>
                <c:pt idx="4">
                  <c:v>1</c:v>
                </c:pt>
              </c:numCache>
            </c:numRef>
          </c:val>
          <c:extLst>
            <c:ext xmlns:c16="http://schemas.microsoft.com/office/drawing/2014/chart" uri="{C3380CC4-5D6E-409C-BE32-E72D297353CC}">
              <c16:uniqueId val="{00000003-BA2B-4A6F-B236-E41CF4B41062}"/>
            </c:ext>
          </c:extLst>
        </c:ser>
        <c:dLbls>
          <c:showLegendKey val="0"/>
          <c:showVal val="0"/>
          <c:showCatName val="0"/>
          <c:showSerName val="0"/>
          <c:showPercent val="0"/>
          <c:showBubbleSize val="0"/>
        </c:dLbls>
        <c:gapWidth val="50"/>
        <c:axId val="64510208"/>
        <c:axId val="64516096"/>
      </c:barChart>
      <c:catAx>
        <c:axId val="64510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4516096"/>
        <c:crosses val="autoZero"/>
        <c:auto val="1"/>
        <c:lblAlgn val="ctr"/>
        <c:lblOffset val="100"/>
        <c:noMultiLvlLbl val="0"/>
      </c:catAx>
      <c:valAx>
        <c:axId val="64516096"/>
        <c:scaling>
          <c:orientation val="minMax"/>
          <c:max val="2"/>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45102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0"/>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[1]Rapportage!$M$370</c:f>
              <c:strCache>
                <c:ptCount val="1"/>
                <c:pt idx="0">
                  <c:v>totaal</c:v>
                </c:pt>
              </c:strCache>
            </c:strRef>
          </c:tx>
          <c:spPr>
            <a:solidFill>
              <a:schemeClr val="accent1"/>
            </a:solidFill>
            <a:ln>
              <a:noFill/>
            </a:ln>
            <a:effectLst/>
          </c:spPr>
          <c:invertIfNegative val="0"/>
          <c:cat>
            <c:strRef>
              <c:f>[1]Rapportage!$L$465:$L$473</c:f>
              <c:strCache>
                <c:ptCount val="9"/>
                <c:pt idx="0">
                  <c:v>Werkend</c:v>
                </c:pt>
                <c:pt idx="1">
                  <c:v>Ontvanger werkloosheidsuitkering</c:v>
                </c:pt>
                <c:pt idx="2">
                  <c:v>Ontvanger bijstandsuitkering</c:v>
                </c:pt>
                <c:pt idx="3">
                  <c:v>Ontvanger uitkering sociale voorz.overig</c:v>
                </c:pt>
                <c:pt idx="4">
                  <c:v>Ontvanger uitkering ziekte/AO</c:v>
                </c:pt>
                <c:pt idx="5">
                  <c:v>Ontvanger pensioenuitkering</c:v>
                </c:pt>
                <c:pt idx="6">
                  <c:v>Nog niet schoolg./schol./stud. met ink.</c:v>
                </c:pt>
                <c:pt idx="7">
                  <c:v>Nog niet schoolg./schol./stud. geen ink.</c:v>
                </c:pt>
                <c:pt idx="8">
                  <c:v>Overig zonder inkomen</c:v>
                </c:pt>
              </c:strCache>
            </c:strRef>
          </c:cat>
          <c:val>
            <c:numRef>
              <c:f>[1]Rapportage!$M$465:$M$473</c:f>
              <c:numCache>
                <c:formatCode>General</c:formatCode>
                <c:ptCount val="9"/>
                <c:pt idx="0">
                  <c:v>0.67199999999999993</c:v>
                </c:pt>
                <c:pt idx="1">
                  <c:v>0.877</c:v>
                </c:pt>
                <c:pt idx="2">
                  <c:v>1.4570000000000001</c:v>
                </c:pt>
                <c:pt idx="3">
                  <c:v>1.139</c:v>
                </c:pt>
                <c:pt idx="4">
                  <c:v>1.4419999999999999</c:v>
                </c:pt>
                <c:pt idx="5">
                  <c:v>0.76700000000000002</c:v>
                </c:pt>
                <c:pt idx="6">
                  <c:v>0.63200000000000001</c:v>
                </c:pt>
                <c:pt idx="7">
                  <c:v>0.86799999999999999</c:v>
                </c:pt>
                <c:pt idx="8">
                  <c:v>1</c:v>
                </c:pt>
              </c:numCache>
            </c:numRef>
          </c:val>
          <c:extLst>
            <c:ext xmlns:c16="http://schemas.microsoft.com/office/drawing/2014/chart" uri="{C3380CC4-5D6E-409C-BE32-E72D297353CC}">
              <c16:uniqueId val="{00000000-DBE0-40B0-8DEF-6449A416E990}"/>
            </c:ext>
          </c:extLst>
        </c:ser>
        <c:ser>
          <c:idx val="1"/>
          <c:order val="1"/>
          <c:tx>
            <c:strRef>
              <c:f>[1]Rapportage!$N$370</c:f>
              <c:strCache>
                <c:ptCount val="1"/>
                <c:pt idx="0">
                  <c:v>emotioneel</c:v>
                </c:pt>
              </c:strCache>
            </c:strRef>
          </c:tx>
          <c:spPr>
            <a:solidFill>
              <a:schemeClr val="accent2"/>
            </a:solidFill>
            <a:ln>
              <a:noFill/>
            </a:ln>
            <a:effectLst/>
          </c:spPr>
          <c:invertIfNegative val="0"/>
          <c:cat>
            <c:strRef>
              <c:f>[1]Rapportage!$L$465:$L$473</c:f>
              <c:strCache>
                <c:ptCount val="9"/>
                <c:pt idx="0">
                  <c:v>Werkend</c:v>
                </c:pt>
                <c:pt idx="1">
                  <c:v>Ontvanger werkloosheidsuitkering</c:v>
                </c:pt>
                <c:pt idx="2">
                  <c:v>Ontvanger bijstandsuitkering</c:v>
                </c:pt>
                <c:pt idx="3">
                  <c:v>Ontvanger uitkering sociale voorz.overig</c:v>
                </c:pt>
                <c:pt idx="4">
                  <c:v>Ontvanger uitkering ziekte/AO</c:v>
                </c:pt>
                <c:pt idx="5">
                  <c:v>Ontvanger pensioenuitkering</c:v>
                </c:pt>
                <c:pt idx="6">
                  <c:v>Nog niet schoolg./schol./stud. met ink.</c:v>
                </c:pt>
                <c:pt idx="7">
                  <c:v>Nog niet schoolg./schol./stud. geen ink.</c:v>
                </c:pt>
                <c:pt idx="8">
                  <c:v>Overig zonder inkomen</c:v>
                </c:pt>
              </c:strCache>
            </c:strRef>
          </c:cat>
          <c:val>
            <c:numRef>
              <c:f>[1]Rapportage!$N$465:$N$473</c:f>
              <c:numCache>
                <c:formatCode>General</c:formatCode>
                <c:ptCount val="9"/>
                <c:pt idx="0">
                  <c:v>0.61099999999999999</c:v>
                </c:pt>
                <c:pt idx="1">
                  <c:v>0.96</c:v>
                </c:pt>
                <c:pt idx="2">
                  <c:v>1.337</c:v>
                </c:pt>
                <c:pt idx="3">
                  <c:v>1.1060000000000001</c:v>
                </c:pt>
                <c:pt idx="4">
                  <c:v>1.5129999999999999</c:v>
                </c:pt>
                <c:pt idx="5">
                  <c:v>0.78600000000000003</c:v>
                </c:pt>
                <c:pt idx="6">
                  <c:v>0.54400000000000004</c:v>
                </c:pt>
                <c:pt idx="7">
                  <c:v>0.85699999999999998</c:v>
                </c:pt>
                <c:pt idx="8">
                  <c:v>1</c:v>
                </c:pt>
              </c:numCache>
            </c:numRef>
          </c:val>
          <c:extLst>
            <c:ext xmlns:c16="http://schemas.microsoft.com/office/drawing/2014/chart" uri="{C3380CC4-5D6E-409C-BE32-E72D297353CC}">
              <c16:uniqueId val="{00000001-DBE0-40B0-8DEF-6449A416E990}"/>
            </c:ext>
          </c:extLst>
        </c:ser>
        <c:ser>
          <c:idx val="2"/>
          <c:order val="2"/>
          <c:tx>
            <c:strRef>
              <c:f>[1]Rapportage!$O$370</c:f>
              <c:strCache>
                <c:ptCount val="1"/>
                <c:pt idx="0">
                  <c:v>sociaal</c:v>
                </c:pt>
              </c:strCache>
            </c:strRef>
          </c:tx>
          <c:spPr>
            <a:solidFill>
              <a:schemeClr val="accent3"/>
            </a:solidFill>
            <a:ln>
              <a:noFill/>
            </a:ln>
            <a:effectLst/>
          </c:spPr>
          <c:invertIfNegative val="0"/>
          <c:cat>
            <c:strRef>
              <c:f>[1]Rapportage!$L$465:$L$473</c:f>
              <c:strCache>
                <c:ptCount val="9"/>
                <c:pt idx="0">
                  <c:v>Werkend</c:v>
                </c:pt>
                <c:pt idx="1">
                  <c:v>Ontvanger werkloosheidsuitkering</c:v>
                </c:pt>
                <c:pt idx="2">
                  <c:v>Ontvanger bijstandsuitkering</c:v>
                </c:pt>
                <c:pt idx="3">
                  <c:v>Ontvanger uitkering sociale voorz.overig</c:v>
                </c:pt>
                <c:pt idx="4">
                  <c:v>Ontvanger uitkering ziekte/AO</c:v>
                </c:pt>
                <c:pt idx="5">
                  <c:v>Ontvanger pensioenuitkering</c:v>
                </c:pt>
                <c:pt idx="6">
                  <c:v>Nog niet schoolg./schol./stud. met ink.</c:v>
                </c:pt>
                <c:pt idx="7">
                  <c:v>Nog niet schoolg./schol./stud. geen ink.</c:v>
                </c:pt>
                <c:pt idx="8">
                  <c:v>Overig zonder inkomen</c:v>
                </c:pt>
              </c:strCache>
            </c:strRef>
          </c:cat>
          <c:val>
            <c:numRef>
              <c:f>[1]Rapportage!$O$465:$O$473</c:f>
              <c:numCache>
                <c:formatCode>General</c:formatCode>
                <c:ptCount val="9"/>
                <c:pt idx="0">
                  <c:v>0.71100000000000008</c:v>
                </c:pt>
                <c:pt idx="1">
                  <c:v>0.85099999999999998</c:v>
                </c:pt>
                <c:pt idx="2">
                  <c:v>1.419</c:v>
                </c:pt>
                <c:pt idx="3">
                  <c:v>1.1140000000000001</c:v>
                </c:pt>
                <c:pt idx="4">
                  <c:v>1.3580000000000001</c:v>
                </c:pt>
                <c:pt idx="5">
                  <c:v>0.77900000000000003</c:v>
                </c:pt>
                <c:pt idx="6">
                  <c:v>0.68900000000000006</c:v>
                </c:pt>
                <c:pt idx="7">
                  <c:v>0.88700000000000001</c:v>
                </c:pt>
                <c:pt idx="8">
                  <c:v>1</c:v>
                </c:pt>
              </c:numCache>
            </c:numRef>
          </c:val>
          <c:extLst>
            <c:ext xmlns:c16="http://schemas.microsoft.com/office/drawing/2014/chart" uri="{C3380CC4-5D6E-409C-BE32-E72D297353CC}">
              <c16:uniqueId val="{00000002-DBE0-40B0-8DEF-6449A416E990}"/>
            </c:ext>
          </c:extLst>
        </c:ser>
        <c:dLbls>
          <c:showLegendKey val="0"/>
          <c:showVal val="0"/>
          <c:showCatName val="0"/>
          <c:showSerName val="0"/>
          <c:showPercent val="0"/>
          <c:showBubbleSize val="0"/>
        </c:dLbls>
        <c:gapWidth val="50"/>
        <c:axId val="74353280"/>
        <c:axId val="74355072"/>
      </c:barChart>
      <c:catAx>
        <c:axId val="743532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355072"/>
        <c:crosses val="autoZero"/>
        <c:auto val="1"/>
        <c:lblAlgn val="ctr"/>
        <c:lblOffset val="100"/>
        <c:noMultiLvlLbl val="0"/>
      </c:catAx>
      <c:valAx>
        <c:axId val="743550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35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val>
            <c:numRef>
              <c:f>[1]Rapportage!$S$486:$S$490</c:f>
              <c:numCache>
                <c:formatCode>General</c:formatCode>
                <c:ptCount val="5"/>
                <c:pt idx="0">
                  <c:v>1</c:v>
                </c:pt>
                <c:pt idx="1">
                  <c:v>1.639</c:v>
                </c:pt>
                <c:pt idx="2">
                  <c:v>1.571</c:v>
                </c:pt>
                <c:pt idx="3">
                  <c:v>1.3420000000000001</c:v>
                </c:pt>
                <c:pt idx="4">
                  <c:v>0.78</c:v>
                </c:pt>
              </c:numCache>
            </c:numRef>
          </c:val>
          <c:extLst>
            <c:ext xmlns:c15="http://schemas.microsoft.com/office/drawing/2012/chart" uri="{02D57815-91ED-43cb-92C2-25804820EDAC}">
              <c15:filteredCategoryTitle>
                <c15:cat>
                  <c:strRef>
                    <c:extLst>
                      <c:ext uri="{02D57815-91ED-43cb-92C2-25804820EDAC}">
                        <c15:formulaRef>
                          <c15:sqref>[1]Rapportage!$R$486:$R$490</c15:sqref>
                        </c15:formulaRef>
                      </c:ext>
                    </c:extLst>
                    <c:strCache>
                      <c:ptCount val="5"/>
                      <c:pt idx="0">
                        <c:v>Referentie</c:v>
                      </c:pt>
                      <c:pt idx="1">
                        <c:v>WLZ</c:v>
                      </c:pt>
                      <c:pt idx="2">
                        <c:v>WMO</c:v>
                      </c:pt>
                      <c:pt idx="3">
                        <c:v>Wanbetaler</c:v>
                      </c:pt>
                      <c:pt idx="4">
                        <c:v>Hoge sociale cohesie</c:v>
                      </c:pt>
                    </c:strCache>
                  </c:strRef>
                </c15:cat>
              </c15:filteredCategoryTitle>
            </c:ext>
            <c:ext xmlns:c16="http://schemas.microsoft.com/office/drawing/2014/chart" uri="{C3380CC4-5D6E-409C-BE32-E72D297353CC}">
              <c16:uniqueId val="{00000000-0327-4071-8926-81A2A814380E}"/>
            </c:ext>
          </c:extLst>
        </c:ser>
        <c:dLbls>
          <c:showLegendKey val="0"/>
          <c:showVal val="0"/>
          <c:showCatName val="0"/>
          <c:showSerName val="0"/>
          <c:showPercent val="0"/>
          <c:showBubbleSize val="0"/>
        </c:dLbls>
        <c:gapWidth val="50"/>
        <c:axId val="74384512"/>
        <c:axId val="74386048"/>
      </c:barChart>
      <c:catAx>
        <c:axId val="743845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386048"/>
        <c:crosses val="autoZero"/>
        <c:auto val="1"/>
        <c:lblAlgn val="ctr"/>
        <c:lblOffset val="100"/>
        <c:noMultiLvlLbl val="0"/>
      </c:catAx>
      <c:valAx>
        <c:axId val="74386048"/>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384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[1]Rapportage!$S$485</c:f>
              <c:strCache>
                <c:ptCount val="1"/>
                <c:pt idx="0">
                  <c:v>totaal</c:v>
                </c:pt>
              </c:strCache>
            </c:strRef>
          </c:tx>
          <c:spPr>
            <a:solidFill>
              <a:schemeClr val="accent1"/>
            </a:solidFill>
            <a:ln>
              <a:noFill/>
            </a:ln>
            <a:effectLst/>
          </c:spPr>
          <c:invertIfNegative val="0"/>
          <c:val>
            <c:numRef>
              <c:f>[1]Rapportage!$S$486:$S$490</c:f>
              <c:numCache>
                <c:formatCode>General</c:formatCode>
                <c:ptCount val="5"/>
                <c:pt idx="0">
                  <c:v>1</c:v>
                </c:pt>
                <c:pt idx="1">
                  <c:v>1.639</c:v>
                </c:pt>
                <c:pt idx="2">
                  <c:v>1.571</c:v>
                </c:pt>
                <c:pt idx="3">
                  <c:v>1.3420000000000001</c:v>
                </c:pt>
                <c:pt idx="4">
                  <c:v>0.78</c:v>
                </c:pt>
              </c:numCache>
            </c:numRef>
          </c:val>
          <c:extLst>
            <c:ext xmlns:c15="http://schemas.microsoft.com/office/drawing/2012/chart" uri="{02D57815-91ED-43cb-92C2-25804820EDAC}">
              <c15:filteredCategoryTitle>
                <c15:cat>
                  <c:strRef>
                    <c:extLst>
                      <c:ext uri="{02D57815-91ED-43cb-92C2-25804820EDAC}">
                        <c15:formulaRef>
                          <c15:sqref>[1]Rapportage!$R$486:$R$490</c15:sqref>
                        </c15:formulaRef>
                      </c:ext>
                    </c:extLst>
                    <c:strCache>
                      <c:ptCount val="5"/>
                      <c:pt idx="0">
                        <c:v>Referentie</c:v>
                      </c:pt>
                      <c:pt idx="1">
                        <c:v>WLZ</c:v>
                      </c:pt>
                      <c:pt idx="2">
                        <c:v>WMO</c:v>
                      </c:pt>
                      <c:pt idx="3">
                        <c:v>Wanbetaler</c:v>
                      </c:pt>
                      <c:pt idx="4">
                        <c:v>Hoge sociale cohesie</c:v>
                      </c:pt>
                    </c:strCache>
                  </c:strRef>
                </c15:cat>
              </c15:filteredCategoryTitle>
            </c:ext>
            <c:ext xmlns:c16="http://schemas.microsoft.com/office/drawing/2014/chart" uri="{C3380CC4-5D6E-409C-BE32-E72D297353CC}">
              <c16:uniqueId val="{00000000-444F-452F-A65E-A23FC9043AE8}"/>
            </c:ext>
          </c:extLst>
        </c:ser>
        <c:ser>
          <c:idx val="1"/>
          <c:order val="1"/>
          <c:tx>
            <c:strRef>
              <c:f>[1]Rapportage!$T$485</c:f>
              <c:strCache>
                <c:ptCount val="1"/>
                <c:pt idx="0">
                  <c:v>emotioneel</c:v>
                </c:pt>
              </c:strCache>
            </c:strRef>
          </c:tx>
          <c:spPr>
            <a:solidFill>
              <a:schemeClr val="accent2"/>
            </a:solidFill>
            <a:ln>
              <a:noFill/>
            </a:ln>
            <a:effectLst/>
          </c:spPr>
          <c:invertIfNegative val="0"/>
          <c:val>
            <c:numRef>
              <c:f>[1]Rapportage!$T$486:$T$490</c:f>
              <c:numCache>
                <c:formatCode>General</c:formatCode>
                <c:ptCount val="5"/>
                <c:pt idx="0">
                  <c:v>1</c:v>
                </c:pt>
                <c:pt idx="1">
                  <c:v>1.788</c:v>
                </c:pt>
                <c:pt idx="2">
                  <c:v>1.663</c:v>
                </c:pt>
                <c:pt idx="3">
                  <c:v>1.2909999999999999</c:v>
                </c:pt>
                <c:pt idx="4">
                  <c:v>0.81699999999999995</c:v>
                </c:pt>
              </c:numCache>
            </c:numRef>
          </c:val>
          <c:extLst>
            <c:ext xmlns:c15="http://schemas.microsoft.com/office/drawing/2012/chart" uri="{02D57815-91ED-43cb-92C2-25804820EDAC}">
              <c15:filteredCategoryTitle>
                <c15:cat>
                  <c:strRef>
                    <c:extLst>
                      <c:ext uri="{02D57815-91ED-43cb-92C2-25804820EDAC}">
                        <c15:formulaRef>
                          <c15:sqref>[1]Rapportage!$R$486:$R$490</c15:sqref>
                        </c15:formulaRef>
                      </c:ext>
                    </c:extLst>
                    <c:strCache>
                      <c:ptCount val="5"/>
                      <c:pt idx="0">
                        <c:v>Referentie</c:v>
                      </c:pt>
                      <c:pt idx="1">
                        <c:v>WLZ</c:v>
                      </c:pt>
                      <c:pt idx="2">
                        <c:v>WMO</c:v>
                      </c:pt>
                      <c:pt idx="3">
                        <c:v>Wanbetaler</c:v>
                      </c:pt>
                      <c:pt idx="4">
                        <c:v>Hoge sociale cohesie</c:v>
                      </c:pt>
                    </c:strCache>
                  </c:strRef>
                </c15:cat>
              </c15:filteredCategoryTitle>
            </c:ext>
            <c:ext xmlns:c16="http://schemas.microsoft.com/office/drawing/2014/chart" uri="{C3380CC4-5D6E-409C-BE32-E72D297353CC}">
              <c16:uniqueId val="{00000001-444F-452F-A65E-A23FC9043AE8}"/>
            </c:ext>
          </c:extLst>
        </c:ser>
        <c:ser>
          <c:idx val="2"/>
          <c:order val="2"/>
          <c:tx>
            <c:strRef>
              <c:f>[1]Rapportage!$U$485</c:f>
              <c:strCache>
                <c:ptCount val="1"/>
                <c:pt idx="0">
                  <c:v>sociaal</c:v>
                </c:pt>
              </c:strCache>
            </c:strRef>
          </c:tx>
          <c:spPr>
            <a:solidFill>
              <a:schemeClr val="accent3"/>
            </a:solidFill>
            <a:ln>
              <a:noFill/>
            </a:ln>
            <a:effectLst/>
          </c:spPr>
          <c:invertIfNegative val="0"/>
          <c:val>
            <c:numRef>
              <c:f>[1]Rapportage!$U$486:$U$490</c:f>
              <c:numCache>
                <c:formatCode>General</c:formatCode>
                <c:ptCount val="5"/>
                <c:pt idx="0">
                  <c:v>1</c:v>
                </c:pt>
                <c:pt idx="1">
                  <c:v>1.397</c:v>
                </c:pt>
                <c:pt idx="2">
                  <c:v>1.327</c:v>
                </c:pt>
                <c:pt idx="3">
                  <c:v>1.319</c:v>
                </c:pt>
                <c:pt idx="4">
                  <c:v>0.79800000000000004</c:v>
                </c:pt>
              </c:numCache>
            </c:numRef>
          </c:val>
          <c:extLst>
            <c:ext xmlns:c15="http://schemas.microsoft.com/office/drawing/2012/chart" uri="{02D57815-91ED-43cb-92C2-25804820EDAC}">
              <c15:filteredCategoryTitle>
                <c15:cat>
                  <c:strRef>
                    <c:extLst>
                      <c:ext uri="{02D57815-91ED-43cb-92C2-25804820EDAC}">
                        <c15:formulaRef>
                          <c15:sqref>[1]Rapportage!$R$486:$R$490</c15:sqref>
                        </c15:formulaRef>
                      </c:ext>
                    </c:extLst>
                    <c:strCache>
                      <c:ptCount val="5"/>
                      <c:pt idx="0">
                        <c:v>Referentie</c:v>
                      </c:pt>
                      <c:pt idx="1">
                        <c:v>WLZ</c:v>
                      </c:pt>
                      <c:pt idx="2">
                        <c:v>WMO</c:v>
                      </c:pt>
                      <c:pt idx="3">
                        <c:v>Wanbetaler</c:v>
                      </c:pt>
                      <c:pt idx="4">
                        <c:v>Hoge sociale cohesie</c:v>
                      </c:pt>
                    </c:strCache>
                  </c:strRef>
                </c15:cat>
              </c15:filteredCategoryTitle>
            </c:ext>
            <c:ext xmlns:c16="http://schemas.microsoft.com/office/drawing/2014/chart" uri="{C3380CC4-5D6E-409C-BE32-E72D297353CC}">
              <c16:uniqueId val="{00000002-444F-452F-A65E-A23FC9043AE8}"/>
            </c:ext>
          </c:extLst>
        </c:ser>
        <c:dLbls>
          <c:showLegendKey val="0"/>
          <c:showVal val="0"/>
          <c:showCatName val="0"/>
          <c:showSerName val="0"/>
          <c:showPercent val="0"/>
          <c:showBubbleSize val="0"/>
        </c:dLbls>
        <c:gapWidth val="50"/>
        <c:axId val="74425856"/>
        <c:axId val="74427392"/>
      </c:barChart>
      <c:catAx>
        <c:axId val="744258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427392"/>
        <c:crosses val="autoZero"/>
        <c:auto val="1"/>
        <c:lblAlgn val="ctr"/>
        <c:lblOffset val="100"/>
        <c:noMultiLvlLbl val="0"/>
      </c:catAx>
      <c:valAx>
        <c:axId val="7442739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425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[1]Rapportage!$L$474:$L$574</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[1]Rapportage!$M$474:$M$574</c:f>
              <c:numCache>
                <c:formatCode>General</c:formatCode>
                <c:ptCount val="101"/>
                <c:pt idx="0">
                  <c:v>2.028</c:v>
                </c:pt>
                <c:pt idx="1">
                  <c:v>1.341</c:v>
                </c:pt>
                <c:pt idx="2">
                  <c:v>1.423</c:v>
                </c:pt>
                <c:pt idx="3">
                  <c:v>1.5669999999999999</c:v>
                </c:pt>
                <c:pt idx="4">
                  <c:v>1.448</c:v>
                </c:pt>
                <c:pt idx="5">
                  <c:v>1.613</c:v>
                </c:pt>
                <c:pt idx="6">
                  <c:v>1.6520000000000001</c:v>
                </c:pt>
                <c:pt idx="7">
                  <c:v>1.6339999999999999</c:v>
                </c:pt>
                <c:pt idx="8">
                  <c:v>1.8239999999999998</c:v>
                </c:pt>
                <c:pt idx="9">
                  <c:v>1.6919999999999999</c:v>
                </c:pt>
                <c:pt idx="10">
                  <c:v>1.647</c:v>
                </c:pt>
                <c:pt idx="11">
                  <c:v>1.7629999999999999</c:v>
                </c:pt>
                <c:pt idx="12">
                  <c:v>1.679</c:v>
                </c:pt>
                <c:pt idx="13">
                  <c:v>1.669</c:v>
                </c:pt>
                <c:pt idx="14">
                  <c:v>1.786</c:v>
                </c:pt>
                <c:pt idx="15">
                  <c:v>1.742</c:v>
                </c:pt>
                <c:pt idx="16">
                  <c:v>1.752</c:v>
                </c:pt>
                <c:pt idx="17">
                  <c:v>1.675</c:v>
                </c:pt>
                <c:pt idx="18">
                  <c:v>1.635</c:v>
                </c:pt>
                <c:pt idx="19">
                  <c:v>1.6320000000000001</c:v>
                </c:pt>
                <c:pt idx="20">
                  <c:v>1.613</c:v>
                </c:pt>
                <c:pt idx="21">
                  <c:v>1.621</c:v>
                </c:pt>
                <c:pt idx="22">
                  <c:v>1.639</c:v>
                </c:pt>
                <c:pt idx="23">
                  <c:v>1.583</c:v>
                </c:pt>
                <c:pt idx="24">
                  <c:v>1.6520000000000001</c:v>
                </c:pt>
                <c:pt idx="25">
                  <c:v>1.651</c:v>
                </c:pt>
                <c:pt idx="26">
                  <c:v>1.617</c:v>
                </c:pt>
                <c:pt idx="27">
                  <c:v>1.625</c:v>
                </c:pt>
                <c:pt idx="28">
                  <c:v>1.623</c:v>
                </c:pt>
                <c:pt idx="29">
                  <c:v>1.6259999999999999</c:v>
                </c:pt>
                <c:pt idx="30">
                  <c:v>1.5609999999999999</c:v>
                </c:pt>
                <c:pt idx="31">
                  <c:v>1.708</c:v>
                </c:pt>
                <c:pt idx="32">
                  <c:v>1.5819999999999999</c:v>
                </c:pt>
                <c:pt idx="33">
                  <c:v>1.5960000000000001</c:v>
                </c:pt>
                <c:pt idx="34">
                  <c:v>1.573</c:v>
                </c:pt>
                <c:pt idx="35">
                  <c:v>1.5529999999999999</c:v>
                </c:pt>
                <c:pt idx="36">
                  <c:v>1.5629999999999999</c:v>
                </c:pt>
                <c:pt idx="37">
                  <c:v>1.613</c:v>
                </c:pt>
                <c:pt idx="38">
                  <c:v>1.528</c:v>
                </c:pt>
                <c:pt idx="39">
                  <c:v>1.573</c:v>
                </c:pt>
                <c:pt idx="40">
                  <c:v>1.5169999999999999</c:v>
                </c:pt>
                <c:pt idx="41">
                  <c:v>1.51</c:v>
                </c:pt>
                <c:pt idx="42">
                  <c:v>1.5550000000000002</c:v>
                </c:pt>
                <c:pt idx="43">
                  <c:v>1.55</c:v>
                </c:pt>
                <c:pt idx="44">
                  <c:v>1.5779999999999998</c:v>
                </c:pt>
                <c:pt idx="45">
                  <c:v>1.516</c:v>
                </c:pt>
                <c:pt idx="46">
                  <c:v>1.514</c:v>
                </c:pt>
                <c:pt idx="47">
                  <c:v>1.502</c:v>
                </c:pt>
                <c:pt idx="48">
                  <c:v>1.56</c:v>
                </c:pt>
                <c:pt idx="49">
                  <c:v>1.5249999999999999</c:v>
                </c:pt>
                <c:pt idx="50">
                  <c:v>1.54</c:v>
                </c:pt>
                <c:pt idx="51">
                  <c:v>1.5129999999999999</c:v>
                </c:pt>
                <c:pt idx="52">
                  <c:v>1.514</c:v>
                </c:pt>
                <c:pt idx="53">
                  <c:v>1.5369999999999999</c:v>
                </c:pt>
                <c:pt idx="54">
                  <c:v>1.53</c:v>
                </c:pt>
                <c:pt idx="55">
                  <c:v>1.4710000000000001</c:v>
                </c:pt>
                <c:pt idx="56">
                  <c:v>1.4750000000000001</c:v>
                </c:pt>
                <c:pt idx="57">
                  <c:v>1.466</c:v>
                </c:pt>
                <c:pt idx="58">
                  <c:v>1.508</c:v>
                </c:pt>
                <c:pt idx="59">
                  <c:v>1.4319999999999999</c:v>
                </c:pt>
                <c:pt idx="60">
                  <c:v>1.462</c:v>
                </c:pt>
                <c:pt idx="61">
                  <c:v>1.4470000000000001</c:v>
                </c:pt>
                <c:pt idx="62">
                  <c:v>1.4239999999999999</c:v>
                </c:pt>
                <c:pt idx="63">
                  <c:v>1.4450000000000001</c:v>
                </c:pt>
                <c:pt idx="64">
                  <c:v>1.41</c:v>
                </c:pt>
                <c:pt idx="65">
                  <c:v>1.4450000000000001</c:v>
                </c:pt>
                <c:pt idx="66">
                  <c:v>1.462</c:v>
                </c:pt>
                <c:pt idx="67">
                  <c:v>1.419</c:v>
                </c:pt>
                <c:pt idx="68">
                  <c:v>1.3780000000000001</c:v>
                </c:pt>
                <c:pt idx="69">
                  <c:v>1.448</c:v>
                </c:pt>
                <c:pt idx="70">
                  <c:v>1.409</c:v>
                </c:pt>
                <c:pt idx="71">
                  <c:v>1.419</c:v>
                </c:pt>
                <c:pt idx="72">
                  <c:v>1.3980000000000001</c:v>
                </c:pt>
                <c:pt idx="73">
                  <c:v>1.3599999999999999</c:v>
                </c:pt>
                <c:pt idx="74">
                  <c:v>1.431</c:v>
                </c:pt>
                <c:pt idx="75">
                  <c:v>1.379</c:v>
                </c:pt>
                <c:pt idx="76">
                  <c:v>1.341</c:v>
                </c:pt>
                <c:pt idx="77">
                  <c:v>1.34</c:v>
                </c:pt>
                <c:pt idx="78">
                  <c:v>1.327</c:v>
                </c:pt>
                <c:pt idx="79">
                  <c:v>1.323</c:v>
                </c:pt>
                <c:pt idx="80">
                  <c:v>1.304</c:v>
                </c:pt>
                <c:pt idx="81">
                  <c:v>1.341</c:v>
                </c:pt>
                <c:pt idx="82">
                  <c:v>1.298</c:v>
                </c:pt>
                <c:pt idx="83">
                  <c:v>1.319</c:v>
                </c:pt>
                <c:pt idx="84">
                  <c:v>1.3169999999999999</c:v>
                </c:pt>
                <c:pt idx="85">
                  <c:v>1.296</c:v>
                </c:pt>
                <c:pt idx="86">
                  <c:v>1.27</c:v>
                </c:pt>
                <c:pt idx="87">
                  <c:v>1.2770000000000001</c:v>
                </c:pt>
                <c:pt idx="88">
                  <c:v>1.2690000000000001</c:v>
                </c:pt>
                <c:pt idx="89">
                  <c:v>1.262</c:v>
                </c:pt>
                <c:pt idx="90">
                  <c:v>1.2310000000000001</c:v>
                </c:pt>
                <c:pt idx="91">
                  <c:v>1.22</c:v>
                </c:pt>
                <c:pt idx="92">
                  <c:v>1.1930000000000001</c:v>
                </c:pt>
                <c:pt idx="93">
                  <c:v>1.236</c:v>
                </c:pt>
                <c:pt idx="94">
                  <c:v>1.1830000000000001</c:v>
                </c:pt>
                <c:pt idx="95">
                  <c:v>1.175</c:v>
                </c:pt>
                <c:pt idx="96">
                  <c:v>1.1819999999999999</c:v>
                </c:pt>
                <c:pt idx="97">
                  <c:v>1.1259999999999999</c:v>
                </c:pt>
                <c:pt idx="98">
                  <c:v>1.099</c:v>
                </c:pt>
                <c:pt idx="99">
                  <c:v>1.07</c:v>
                </c:pt>
                <c:pt idx="100">
                  <c:v>1</c:v>
                </c:pt>
              </c:numCache>
            </c:numRef>
          </c:val>
          <c:extLst>
            <c:ext xmlns:c16="http://schemas.microsoft.com/office/drawing/2014/chart" uri="{C3380CC4-5D6E-409C-BE32-E72D297353CC}">
              <c16:uniqueId val="{00000000-FEB4-4BCD-A39B-AA8A83956FED}"/>
            </c:ext>
          </c:extLst>
        </c:ser>
        <c:dLbls>
          <c:showLegendKey val="0"/>
          <c:showVal val="0"/>
          <c:showCatName val="0"/>
          <c:showSerName val="0"/>
          <c:showPercent val="0"/>
          <c:showBubbleSize val="0"/>
        </c:dLbls>
        <c:gapWidth val="0"/>
        <c:axId val="74447872"/>
        <c:axId val="74519296"/>
      </c:barChart>
      <c:catAx>
        <c:axId val="7444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519296"/>
        <c:crosses val="autoZero"/>
        <c:auto val="1"/>
        <c:lblAlgn val="ctr"/>
        <c:lblOffset val="100"/>
        <c:tickLblSkip val="5"/>
        <c:noMultiLvlLbl val="0"/>
      </c:catAx>
      <c:valAx>
        <c:axId val="74519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447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[1]Rapportage!$L$376:$L$447</c:f>
              <c:strCache>
                <c:ptCount val="7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pt idx="52">
                  <c:v>71</c:v>
                </c:pt>
                <c:pt idx="53">
                  <c:v>72</c:v>
                </c:pt>
                <c:pt idx="54">
                  <c:v>73</c:v>
                </c:pt>
                <c:pt idx="55">
                  <c:v>74</c:v>
                </c:pt>
                <c:pt idx="56">
                  <c:v>75</c:v>
                </c:pt>
                <c:pt idx="57">
                  <c:v>76</c:v>
                </c:pt>
                <c:pt idx="58">
                  <c:v>77</c:v>
                </c:pt>
                <c:pt idx="59">
                  <c:v>78</c:v>
                </c:pt>
                <c:pt idx="60">
                  <c:v>79</c:v>
                </c:pt>
                <c:pt idx="61">
                  <c:v>80</c:v>
                </c:pt>
                <c:pt idx="62">
                  <c:v>81</c:v>
                </c:pt>
                <c:pt idx="63">
                  <c:v>82</c:v>
                </c:pt>
                <c:pt idx="64">
                  <c:v>83</c:v>
                </c:pt>
                <c:pt idx="65">
                  <c:v>84</c:v>
                </c:pt>
                <c:pt idx="66">
                  <c:v>85</c:v>
                </c:pt>
                <c:pt idx="67">
                  <c:v>86</c:v>
                </c:pt>
                <c:pt idx="68">
                  <c:v>87</c:v>
                </c:pt>
                <c:pt idx="69">
                  <c:v>88</c:v>
                </c:pt>
                <c:pt idx="70">
                  <c:v>89</c:v>
                </c:pt>
                <c:pt idx="71">
                  <c:v>90</c:v>
                </c:pt>
              </c:strCache>
            </c:strRef>
          </c:cat>
          <c:val>
            <c:numRef>
              <c:f>[1]Rapportage!$M$376:$M$447</c:f>
              <c:numCache>
                <c:formatCode>General</c:formatCode>
                <c:ptCount val="72"/>
                <c:pt idx="0">
                  <c:v>2.8000000000000025E-2</c:v>
                </c:pt>
                <c:pt idx="1">
                  <c:v>8.2999999999999963E-2</c:v>
                </c:pt>
                <c:pt idx="2">
                  <c:v>0.15100000000000002</c:v>
                </c:pt>
                <c:pt idx="3">
                  <c:v>0.10699999999999998</c:v>
                </c:pt>
                <c:pt idx="4">
                  <c:v>0.16100000000000003</c:v>
                </c:pt>
                <c:pt idx="5">
                  <c:v>0.24099999999999999</c:v>
                </c:pt>
                <c:pt idx="6">
                  <c:v>0.34799999999999998</c:v>
                </c:pt>
                <c:pt idx="7">
                  <c:v>0.26300000000000001</c:v>
                </c:pt>
                <c:pt idx="8">
                  <c:v>0.28600000000000003</c:v>
                </c:pt>
                <c:pt idx="9">
                  <c:v>0.32399999999999995</c:v>
                </c:pt>
                <c:pt idx="10">
                  <c:v>0.29300000000000004</c:v>
                </c:pt>
                <c:pt idx="11">
                  <c:v>0.31100000000000005</c:v>
                </c:pt>
                <c:pt idx="12">
                  <c:v>0.31000000000000005</c:v>
                </c:pt>
                <c:pt idx="13">
                  <c:v>0.32499999999999996</c:v>
                </c:pt>
                <c:pt idx="14">
                  <c:v>0.44399999999999995</c:v>
                </c:pt>
                <c:pt idx="15">
                  <c:v>0.45699999999999996</c:v>
                </c:pt>
                <c:pt idx="16">
                  <c:v>0.39200000000000002</c:v>
                </c:pt>
                <c:pt idx="17">
                  <c:v>0.46799999999999997</c:v>
                </c:pt>
                <c:pt idx="18">
                  <c:v>0.39800000000000002</c:v>
                </c:pt>
                <c:pt idx="19">
                  <c:v>0.51</c:v>
                </c:pt>
                <c:pt idx="20">
                  <c:v>0.51900000000000002</c:v>
                </c:pt>
                <c:pt idx="21">
                  <c:v>0.45799999999999996</c:v>
                </c:pt>
                <c:pt idx="22">
                  <c:v>0.50600000000000001</c:v>
                </c:pt>
                <c:pt idx="23">
                  <c:v>0.56499999999999995</c:v>
                </c:pt>
                <c:pt idx="24">
                  <c:v>0.61699999999999999</c:v>
                </c:pt>
                <c:pt idx="25">
                  <c:v>0.63700000000000001</c:v>
                </c:pt>
                <c:pt idx="26">
                  <c:v>0.66599999999999993</c:v>
                </c:pt>
                <c:pt idx="27">
                  <c:v>0.69399999999999995</c:v>
                </c:pt>
                <c:pt idx="28">
                  <c:v>0.70599999999999996</c:v>
                </c:pt>
                <c:pt idx="29">
                  <c:v>0.71</c:v>
                </c:pt>
                <c:pt idx="30">
                  <c:v>0.66799999999999993</c:v>
                </c:pt>
                <c:pt idx="31">
                  <c:v>0.68300000000000005</c:v>
                </c:pt>
                <c:pt idx="32">
                  <c:v>0.753</c:v>
                </c:pt>
                <c:pt idx="33">
                  <c:v>0.749</c:v>
                </c:pt>
                <c:pt idx="34">
                  <c:v>0.75700000000000001</c:v>
                </c:pt>
                <c:pt idx="35">
                  <c:v>0.78900000000000003</c:v>
                </c:pt>
                <c:pt idx="36">
                  <c:v>0.70399999999999996</c:v>
                </c:pt>
                <c:pt idx="37">
                  <c:v>0.76300000000000001</c:v>
                </c:pt>
                <c:pt idx="38">
                  <c:v>0.67500000000000004</c:v>
                </c:pt>
                <c:pt idx="39">
                  <c:v>0.76100000000000001</c:v>
                </c:pt>
                <c:pt idx="40">
                  <c:v>0.68500000000000005</c:v>
                </c:pt>
                <c:pt idx="41">
                  <c:v>0.67799999999999994</c:v>
                </c:pt>
                <c:pt idx="42">
                  <c:v>0.63200000000000001</c:v>
                </c:pt>
                <c:pt idx="43">
                  <c:v>0.66999999999999993</c:v>
                </c:pt>
                <c:pt idx="44">
                  <c:v>0.63700000000000001</c:v>
                </c:pt>
                <c:pt idx="45">
                  <c:v>0.58699999999999997</c:v>
                </c:pt>
                <c:pt idx="46">
                  <c:v>0.51100000000000001</c:v>
                </c:pt>
                <c:pt idx="47">
                  <c:v>0.627</c:v>
                </c:pt>
                <c:pt idx="48">
                  <c:v>0.64700000000000002</c:v>
                </c:pt>
                <c:pt idx="49">
                  <c:v>0.61199999999999999</c:v>
                </c:pt>
                <c:pt idx="50">
                  <c:v>0.64700000000000002</c:v>
                </c:pt>
                <c:pt idx="51">
                  <c:v>0.65700000000000003</c:v>
                </c:pt>
                <c:pt idx="52">
                  <c:v>0.73099999999999998</c:v>
                </c:pt>
                <c:pt idx="53">
                  <c:v>0.75800000000000001</c:v>
                </c:pt>
                <c:pt idx="54">
                  <c:v>0.76600000000000001</c:v>
                </c:pt>
                <c:pt idx="55">
                  <c:v>0.79400000000000004</c:v>
                </c:pt>
                <c:pt idx="56">
                  <c:v>0.80400000000000005</c:v>
                </c:pt>
                <c:pt idx="57">
                  <c:v>0.79899999999999993</c:v>
                </c:pt>
                <c:pt idx="58">
                  <c:v>0.83399999999999996</c:v>
                </c:pt>
                <c:pt idx="59">
                  <c:v>0.83399999999999996</c:v>
                </c:pt>
                <c:pt idx="60">
                  <c:v>0.82899999999999996</c:v>
                </c:pt>
                <c:pt idx="61">
                  <c:v>0.86599999999999999</c:v>
                </c:pt>
                <c:pt idx="62">
                  <c:v>0.86699999999999999</c:v>
                </c:pt>
                <c:pt idx="63">
                  <c:v>0.89900000000000002</c:v>
                </c:pt>
                <c:pt idx="64">
                  <c:v>0.88200000000000001</c:v>
                </c:pt>
                <c:pt idx="65">
                  <c:v>0.90400000000000003</c:v>
                </c:pt>
                <c:pt idx="66">
                  <c:v>0.92800000000000005</c:v>
                </c:pt>
                <c:pt idx="67">
                  <c:v>0.97</c:v>
                </c:pt>
                <c:pt idx="68">
                  <c:v>0.95899999999999996</c:v>
                </c:pt>
                <c:pt idx="69">
                  <c:v>0.97699999999999998</c:v>
                </c:pt>
                <c:pt idx="70">
                  <c:v>0.97099999999999997</c:v>
                </c:pt>
                <c:pt idx="71">
                  <c:v>1</c:v>
                </c:pt>
              </c:numCache>
            </c:numRef>
          </c:val>
          <c:extLst>
            <c:ext xmlns:c16="http://schemas.microsoft.com/office/drawing/2014/chart" uri="{C3380CC4-5D6E-409C-BE32-E72D297353CC}">
              <c16:uniqueId val="{00000000-FB7E-4422-8560-69F254AD1129}"/>
            </c:ext>
          </c:extLst>
        </c:ser>
        <c:dLbls>
          <c:showLegendKey val="0"/>
          <c:showVal val="0"/>
          <c:showCatName val="0"/>
          <c:showSerName val="0"/>
          <c:showPercent val="0"/>
          <c:showBubbleSize val="0"/>
        </c:dLbls>
        <c:gapWidth val="0"/>
        <c:axId val="74551296"/>
        <c:axId val="74552832"/>
      </c:barChart>
      <c:catAx>
        <c:axId val="7455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552832"/>
        <c:crosses val="autoZero"/>
        <c:auto val="1"/>
        <c:lblAlgn val="ctr"/>
        <c:lblOffset val="100"/>
        <c:tickLblSkip val="5"/>
        <c:noMultiLvlLbl val="0"/>
      </c:catAx>
      <c:valAx>
        <c:axId val="74552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5512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[1]Rapportage!$M$370</c:f>
              <c:strCache>
                <c:ptCount val="1"/>
                <c:pt idx="0">
                  <c:v>totaal</c:v>
                </c:pt>
              </c:strCache>
            </c:strRef>
          </c:tx>
          <c:spPr>
            <a:ln w="28575" cap="rnd">
              <a:solidFill>
                <a:schemeClr val="accent1"/>
              </a:solidFill>
              <a:round/>
            </a:ln>
            <a:effectLst/>
          </c:spPr>
          <c:marker>
            <c:symbol val="none"/>
          </c:marker>
          <c:cat>
            <c:strRef>
              <c:f>[1]Rapportage!$L$376:$L$447</c:f>
              <c:strCache>
                <c:ptCount val="7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pt idx="52">
                  <c:v>71</c:v>
                </c:pt>
                <c:pt idx="53">
                  <c:v>72</c:v>
                </c:pt>
                <c:pt idx="54">
                  <c:v>73</c:v>
                </c:pt>
                <c:pt idx="55">
                  <c:v>74</c:v>
                </c:pt>
                <c:pt idx="56">
                  <c:v>75</c:v>
                </c:pt>
                <c:pt idx="57">
                  <c:v>76</c:v>
                </c:pt>
                <c:pt idx="58">
                  <c:v>77</c:v>
                </c:pt>
                <c:pt idx="59">
                  <c:v>78</c:v>
                </c:pt>
                <c:pt idx="60">
                  <c:v>79</c:v>
                </c:pt>
                <c:pt idx="61">
                  <c:v>80</c:v>
                </c:pt>
                <c:pt idx="62">
                  <c:v>81</c:v>
                </c:pt>
                <c:pt idx="63">
                  <c:v>82</c:v>
                </c:pt>
                <c:pt idx="64">
                  <c:v>83</c:v>
                </c:pt>
                <c:pt idx="65">
                  <c:v>84</c:v>
                </c:pt>
                <c:pt idx="66">
                  <c:v>85</c:v>
                </c:pt>
                <c:pt idx="67">
                  <c:v>86</c:v>
                </c:pt>
                <c:pt idx="68">
                  <c:v>87</c:v>
                </c:pt>
                <c:pt idx="69">
                  <c:v>88</c:v>
                </c:pt>
                <c:pt idx="70">
                  <c:v>89</c:v>
                </c:pt>
                <c:pt idx="71">
                  <c:v>90</c:v>
                </c:pt>
              </c:strCache>
            </c:strRef>
          </c:cat>
          <c:val>
            <c:numRef>
              <c:f>[1]Rapportage!$M$376:$M$447</c:f>
              <c:numCache>
                <c:formatCode>General</c:formatCode>
                <c:ptCount val="72"/>
                <c:pt idx="0">
                  <c:v>2.8000000000000025E-2</c:v>
                </c:pt>
                <c:pt idx="1">
                  <c:v>8.2999999999999963E-2</c:v>
                </c:pt>
                <c:pt idx="2">
                  <c:v>0.15100000000000002</c:v>
                </c:pt>
                <c:pt idx="3">
                  <c:v>0.10699999999999998</c:v>
                </c:pt>
                <c:pt idx="4">
                  <c:v>0.16100000000000003</c:v>
                </c:pt>
                <c:pt idx="5">
                  <c:v>0.24099999999999999</c:v>
                </c:pt>
                <c:pt idx="6">
                  <c:v>0.34799999999999998</c:v>
                </c:pt>
                <c:pt idx="7">
                  <c:v>0.26300000000000001</c:v>
                </c:pt>
                <c:pt idx="8">
                  <c:v>0.28600000000000003</c:v>
                </c:pt>
                <c:pt idx="9">
                  <c:v>0.32399999999999995</c:v>
                </c:pt>
                <c:pt idx="10">
                  <c:v>0.29300000000000004</c:v>
                </c:pt>
                <c:pt idx="11">
                  <c:v>0.31100000000000005</c:v>
                </c:pt>
                <c:pt idx="12">
                  <c:v>0.31000000000000005</c:v>
                </c:pt>
                <c:pt idx="13">
                  <c:v>0.32499999999999996</c:v>
                </c:pt>
                <c:pt idx="14">
                  <c:v>0.44399999999999995</c:v>
                </c:pt>
                <c:pt idx="15">
                  <c:v>0.45699999999999996</c:v>
                </c:pt>
                <c:pt idx="16">
                  <c:v>0.39200000000000002</c:v>
                </c:pt>
                <c:pt idx="17">
                  <c:v>0.46799999999999997</c:v>
                </c:pt>
                <c:pt idx="18">
                  <c:v>0.39800000000000002</c:v>
                </c:pt>
                <c:pt idx="19">
                  <c:v>0.51</c:v>
                </c:pt>
                <c:pt idx="20">
                  <c:v>0.51900000000000002</c:v>
                </c:pt>
                <c:pt idx="21">
                  <c:v>0.45799999999999996</c:v>
                </c:pt>
                <c:pt idx="22">
                  <c:v>0.50600000000000001</c:v>
                </c:pt>
                <c:pt idx="23">
                  <c:v>0.56499999999999995</c:v>
                </c:pt>
                <c:pt idx="24">
                  <c:v>0.61699999999999999</c:v>
                </c:pt>
                <c:pt idx="25">
                  <c:v>0.63700000000000001</c:v>
                </c:pt>
                <c:pt idx="26">
                  <c:v>0.66599999999999993</c:v>
                </c:pt>
                <c:pt idx="27">
                  <c:v>0.69399999999999995</c:v>
                </c:pt>
                <c:pt idx="28">
                  <c:v>0.70599999999999996</c:v>
                </c:pt>
                <c:pt idx="29">
                  <c:v>0.71</c:v>
                </c:pt>
                <c:pt idx="30">
                  <c:v>0.66799999999999993</c:v>
                </c:pt>
                <c:pt idx="31">
                  <c:v>0.68300000000000005</c:v>
                </c:pt>
                <c:pt idx="32">
                  <c:v>0.753</c:v>
                </c:pt>
                <c:pt idx="33">
                  <c:v>0.749</c:v>
                </c:pt>
                <c:pt idx="34">
                  <c:v>0.75700000000000001</c:v>
                </c:pt>
                <c:pt idx="35">
                  <c:v>0.78900000000000003</c:v>
                </c:pt>
                <c:pt idx="36">
                  <c:v>0.70399999999999996</c:v>
                </c:pt>
                <c:pt idx="37">
                  <c:v>0.76300000000000001</c:v>
                </c:pt>
                <c:pt idx="38">
                  <c:v>0.67500000000000004</c:v>
                </c:pt>
                <c:pt idx="39">
                  <c:v>0.76100000000000001</c:v>
                </c:pt>
                <c:pt idx="40">
                  <c:v>0.68500000000000005</c:v>
                </c:pt>
                <c:pt idx="41">
                  <c:v>0.67799999999999994</c:v>
                </c:pt>
                <c:pt idx="42">
                  <c:v>0.63200000000000001</c:v>
                </c:pt>
                <c:pt idx="43">
                  <c:v>0.66999999999999993</c:v>
                </c:pt>
                <c:pt idx="44">
                  <c:v>0.63700000000000001</c:v>
                </c:pt>
                <c:pt idx="45">
                  <c:v>0.58699999999999997</c:v>
                </c:pt>
                <c:pt idx="46">
                  <c:v>0.51100000000000001</c:v>
                </c:pt>
                <c:pt idx="47">
                  <c:v>0.627</c:v>
                </c:pt>
                <c:pt idx="48">
                  <c:v>0.64700000000000002</c:v>
                </c:pt>
                <c:pt idx="49">
                  <c:v>0.61199999999999999</c:v>
                </c:pt>
                <c:pt idx="50">
                  <c:v>0.64700000000000002</c:v>
                </c:pt>
                <c:pt idx="51">
                  <c:v>0.65700000000000003</c:v>
                </c:pt>
                <c:pt idx="52">
                  <c:v>0.73099999999999998</c:v>
                </c:pt>
                <c:pt idx="53">
                  <c:v>0.75800000000000001</c:v>
                </c:pt>
                <c:pt idx="54">
                  <c:v>0.76600000000000001</c:v>
                </c:pt>
                <c:pt idx="55">
                  <c:v>0.79400000000000004</c:v>
                </c:pt>
                <c:pt idx="56">
                  <c:v>0.80400000000000005</c:v>
                </c:pt>
                <c:pt idx="57">
                  <c:v>0.79899999999999993</c:v>
                </c:pt>
                <c:pt idx="58">
                  <c:v>0.83399999999999996</c:v>
                </c:pt>
                <c:pt idx="59">
                  <c:v>0.83399999999999996</c:v>
                </c:pt>
                <c:pt idx="60">
                  <c:v>0.82899999999999996</c:v>
                </c:pt>
                <c:pt idx="61">
                  <c:v>0.86599999999999999</c:v>
                </c:pt>
                <c:pt idx="62">
                  <c:v>0.86699999999999999</c:v>
                </c:pt>
                <c:pt idx="63">
                  <c:v>0.89900000000000002</c:v>
                </c:pt>
                <c:pt idx="64">
                  <c:v>0.88200000000000001</c:v>
                </c:pt>
                <c:pt idx="65">
                  <c:v>0.90400000000000003</c:v>
                </c:pt>
                <c:pt idx="66">
                  <c:v>0.92800000000000005</c:v>
                </c:pt>
                <c:pt idx="67">
                  <c:v>0.97</c:v>
                </c:pt>
                <c:pt idx="68">
                  <c:v>0.95899999999999996</c:v>
                </c:pt>
                <c:pt idx="69">
                  <c:v>0.97699999999999998</c:v>
                </c:pt>
                <c:pt idx="70">
                  <c:v>0.97099999999999997</c:v>
                </c:pt>
                <c:pt idx="71">
                  <c:v>1</c:v>
                </c:pt>
              </c:numCache>
            </c:numRef>
          </c:val>
          <c:smooth val="0"/>
          <c:extLst>
            <c:ext xmlns:c16="http://schemas.microsoft.com/office/drawing/2014/chart" uri="{C3380CC4-5D6E-409C-BE32-E72D297353CC}">
              <c16:uniqueId val="{00000000-5D09-4875-8524-C0FEE808ED54}"/>
            </c:ext>
          </c:extLst>
        </c:ser>
        <c:ser>
          <c:idx val="1"/>
          <c:order val="1"/>
          <c:tx>
            <c:strRef>
              <c:f>[1]Rapportage!$N$370</c:f>
              <c:strCache>
                <c:ptCount val="1"/>
                <c:pt idx="0">
                  <c:v>emotioneel</c:v>
                </c:pt>
              </c:strCache>
            </c:strRef>
          </c:tx>
          <c:spPr>
            <a:ln w="28575" cap="rnd">
              <a:solidFill>
                <a:schemeClr val="accent2"/>
              </a:solidFill>
              <a:round/>
            </a:ln>
            <a:effectLst/>
          </c:spPr>
          <c:marker>
            <c:symbol val="none"/>
          </c:marker>
          <c:cat>
            <c:strRef>
              <c:f>[1]Rapportage!$L$376:$L$447</c:f>
              <c:strCache>
                <c:ptCount val="7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pt idx="52">
                  <c:v>71</c:v>
                </c:pt>
                <c:pt idx="53">
                  <c:v>72</c:v>
                </c:pt>
                <c:pt idx="54">
                  <c:v>73</c:v>
                </c:pt>
                <c:pt idx="55">
                  <c:v>74</c:v>
                </c:pt>
                <c:pt idx="56">
                  <c:v>75</c:v>
                </c:pt>
                <c:pt idx="57">
                  <c:v>76</c:v>
                </c:pt>
                <c:pt idx="58">
                  <c:v>77</c:v>
                </c:pt>
                <c:pt idx="59">
                  <c:v>78</c:v>
                </c:pt>
                <c:pt idx="60">
                  <c:v>79</c:v>
                </c:pt>
                <c:pt idx="61">
                  <c:v>80</c:v>
                </c:pt>
                <c:pt idx="62">
                  <c:v>81</c:v>
                </c:pt>
                <c:pt idx="63">
                  <c:v>82</c:v>
                </c:pt>
                <c:pt idx="64">
                  <c:v>83</c:v>
                </c:pt>
                <c:pt idx="65">
                  <c:v>84</c:v>
                </c:pt>
                <c:pt idx="66">
                  <c:v>85</c:v>
                </c:pt>
                <c:pt idx="67">
                  <c:v>86</c:v>
                </c:pt>
                <c:pt idx="68">
                  <c:v>87</c:v>
                </c:pt>
                <c:pt idx="69">
                  <c:v>88</c:v>
                </c:pt>
                <c:pt idx="70">
                  <c:v>89</c:v>
                </c:pt>
                <c:pt idx="71">
                  <c:v>90</c:v>
                </c:pt>
              </c:strCache>
            </c:strRef>
          </c:cat>
          <c:val>
            <c:numRef>
              <c:f>[1]Rapportage!$N$376:$N$447</c:f>
              <c:numCache>
                <c:formatCode>General</c:formatCode>
                <c:ptCount val="72"/>
                <c:pt idx="0">
                  <c:v>0.377</c:v>
                </c:pt>
                <c:pt idx="1">
                  <c:v>0.38300000000000001</c:v>
                </c:pt>
                <c:pt idx="2">
                  <c:v>0.43200000000000005</c:v>
                </c:pt>
                <c:pt idx="3">
                  <c:v>0.45199999999999996</c:v>
                </c:pt>
                <c:pt idx="4">
                  <c:v>0.49099999999999999</c:v>
                </c:pt>
                <c:pt idx="5">
                  <c:v>0.52</c:v>
                </c:pt>
                <c:pt idx="6">
                  <c:v>0.61499999999999999</c:v>
                </c:pt>
                <c:pt idx="7">
                  <c:v>0.54899999999999993</c:v>
                </c:pt>
                <c:pt idx="8">
                  <c:v>0.59699999999999998</c:v>
                </c:pt>
                <c:pt idx="9">
                  <c:v>0.66799999999999993</c:v>
                </c:pt>
                <c:pt idx="10">
                  <c:v>0.61699999999999999</c:v>
                </c:pt>
                <c:pt idx="11">
                  <c:v>0.61699999999999999</c:v>
                </c:pt>
                <c:pt idx="12">
                  <c:v>0.627</c:v>
                </c:pt>
                <c:pt idx="13">
                  <c:v>0.67999999999999994</c:v>
                </c:pt>
                <c:pt idx="14">
                  <c:v>0.67799999999999994</c:v>
                </c:pt>
                <c:pt idx="15">
                  <c:v>0.74399999999999999</c:v>
                </c:pt>
                <c:pt idx="16">
                  <c:v>0.69700000000000006</c:v>
                </c:pt>
                <c:pt idx="17">
                  <c:v>0.74299999999999999</c:v>
                </c:pt>
                <c:pt idx="18">
                  <c:v>0.65300000000000002</c:v>
                </c:pt>
                <c:pt idx="19">
                  <c:v>0.752</c:v>
                </c:pt>
                <c:pt idx="20">
                  <c:v>0.69700000000000006</c:v>
                </c:pt>
                <c:pt idx="21">
                  <c:v>0.64400000000000002</c:v>
                </c:pt>
                <c:pt idx="22">
                  <c:v>0.72099999999999997</c:v>
                </c:pt>
                <c:pt idx="23">
                  <c:v>0.68100000000000005</c:v>
                </c:pt>
                <c:pt idx="24">
                  <c:v>0.72299999999999998</c:v>
                </c:pt>
                <c:pt idx="25">
                  <c:v>0.70599999999999996</c:v>
                </c:pt>
                <c:pt idx="26">
                  <c:v>0.74299999999999999</c:v>
                </c:pt>
                <c:pt idx="27">
                  <c:v>0.78100000000000003</c:v>
                </c:pt>
                <c:pt idx="28">
                  <c:v>0.72399999999999998</c:v>
                </c:pt>
                <c:pt idx="29">
                  <c:v>0.66599999999999993</c:v>
                </c:pt>
                <c:pt idx="30">
                  <c:v>0.60799999999999998</c:v>
                </c:pt>
                <c:pt idx="31">
                  <c:v>0.67700000000000005</c:v>
                </c:pt>
                <c:pt idx="32">
                  <c:v>0.67900000000000005</c:v>
                </c:pt>
                <c:pt idx="33">
                  <c:v>0.64</c:v>
                </c:pt>
                <c:pt idx="34">
                  <c:v>0.74299999999999999</c:v>
                </c:pt>
                <c:pt idx="35">
                  <c:v>0.67799999999999994</c:v>
                </c:pt>
                <c:pt idx="36">
                  <c:v>0.64400000000000002</c:v>
                </c:pt>
                <c:pt idx="37">
                  <c:v>0.64800000000000002</c:v>
                </c:pt>
                <c:pt idx="38">
                  <c:v>0.63700000000000001</c:v>
                </c:pt>
                <c:pt idx="39">
                  <c:v>0.65900000000000003</c:v>
                </c:pt>
                <c:pt idx="40">
                  <c:v>0.58400000000000007</c:v>
                </c:pt>
                <c:pt idx="41">
                  <c:v>0.58899999999999997</c:v>
                </c:pt>
                <c:pt idx="42">
                  <c:v>0.50900000000000001</c:v>
                </c:pt>
                <c:pt idx="43">
                  <c:v>0.50600000000000001</c:v>
                </c:pt>
                <c:pt idx="44">
                  <c:v>0.51</c:v>
                </c:pt>
                <c:pt idx="45">
                  <c:v>0.38700000000000001</c:v>
                </c:pt>
                <c:pt idx="46">
                  <c:v>0.36099999999999999</c:v>
                </c:pt>
                <c:pt idx="47">
                  <c:v>0.48699999999999999</c:v>
                </c:pt>
                <c:pt idx="48">
                  <c:v>0.42100000000000004</c:v>
                </c:pt>
                <c:pt idx="49">
                  <c:v>0.39700000000000002</c:v>
                </c:pt>
                <c:pt idx="50">
                  <c:v>0.42900000000000005</c:v>
                </c:pt>
                <c:pt idx="51">
                  <c:v>0.44199999999999995</c:v>
                </c:pt>
                <c:pt idx="52">
                  <c:v>0.44899999999999995</c:v>
                </c:pt>
                <c:pt idx="53">
                  <c:v>0.501</c:v>
                </c:pt>
                <c:pt idx="54">
                  <c:v>0.54600000000000004</c:v>
                </c:pt>
                <c:pt idx="55">
                  <c:v>0.52500000000000002</c:v>
                </c:pt>
                <c:pt idx="56">
                  <c:v>0.62</c:v>
                </c:pt>
                <c:pt idx="57">
                  <c:v>0.61499999999999999</c:v>
                </c:pt>
                <c:pt idx="58">
                  <c:v>0.67999999999999994</c:v>
                </c:pt>
                <c:pt idx="59">
                  <c:v>0.68100000000000005</c:v>
                </c:pt>
                <c:pt idx="60">
                  <c:v>0.73799999999999999</c:v>
                </c:pt>
                <c:pt idx="61">
                  <c:v>0.76900000000000002</c:v>
                </c:pt>
                <c:pt idx="62">
                  <c:v>0.77600000000000002</c:v>
                </c:pt>
                <c:pt idx="63">
                  <c:v>0.84599999999999997</c:v>
                </c:pt>
                <c:pt idx="64">
                  <c:v>0.84199999999999997</c:v>
                </c:pt>
                <c:pt idx="65">
                  <c:v>0.90100000000000002</c:v>
                </c:pt>
                <c:pt idx="66">
                  <c:v>0.96099999999999997</c:v>
                </c:pt>
                <c:pt idx="67">
                  <c:v>0.98199999999999998</c:v>
                </c:pt>
                <c:pt idx="68">
                  <c:v>0.94899999999999995</c:v>
                </c:pt>
                <c:pt idx="69">
                  <c:v>1.0149999999999999</c:v>
                </c:pt>
                <c:pt idx="70">
                  <c:v>1.026</c:v>
                </c:pt>
                <c:pt idx="71">
                  <c:v>1</c:v>
                </c:pt>
              </c:numCache>
            </c:numRef>
          </c:val>
          <c:smooth val="0"/>
          <c:extLst>
            <c:ext xmlns:c16="http://schemas.microsoft.com/office/drawing/2014/chart" uri="{C3380CC4-5D6E-409C-BE32-E72D297353CC}">
              <c16:uniqueId val="{00000001-5D09-4875-8524-C0FEE808ED54}"/>
            </c:ext>
          </c:extLst>
        </c:ser>
        <c:ser>
          <c:idx val="2"/>
          <c:order val="2"/>
          <c:tx>
            <c:strRef>
              <c:f>[1]Rapportage!$O$370</c:f>
              <c:strCache>
                <c:ptCount val="1"/>
                <c:pt idx="0">
                  <c:v>sociaal</c:v>
                </c:pt>
              </c:strCache>
            </c:strRef>
          </c:tx>
          <c:spPr>
            <a:ln w="28575" cap="rnd">
              <a:solidFill>
                <a:schemeClr val="accent3"/>
              </a:solidFill>
              <a:round/>
            </a:ln>
            <a:effectLst/>
          </c:spPr>
          <c:marker>
            <c:symbol val="none"/>
          </c:marker>
          <c:cat>
            <c:strRef>
              <c:f>[1]Rapportage!$L$376:$L$447</c:f>
              <c:strCache>
                <c:ptCount val="7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pt idx="52">
                  <c:v>71</c:v>
                </c:pt>
                <c:pt idx="53">
                  <c:v>72</c:v>
                </c:pt>
                <c:pt idx="54">
                  <c:v>73</c:v>
                </c:pt>
                <c:pt idx="55">
                  <c:v>74</c:v>
                </c:pt>
                <c:pt idx="56">
                  <c:v>75</c:v>
                </c:pt>
                <c:pt idx="57">
                  <c:v>76</c:v>
                </c:pt>
                <c:pt idx="58">
                  <c:v>77</c:v>
                </c:pt>
                <c:pt idx="59">
                  <c:v>78</c:v>
                </c:pt>
                <c:pt idx="60">
                  <c:v>79</c:v>
                </c:pt>
                <c:pt idx="61">
                  <c:v>80</c:v>
                </c:pt>
                <c:pt idx="62">
                  <c:v>81</c:v>
                </c:pt>
                <c:pt idx="63">
                  <c:v>82</c:v>
                </c:pt>
                <c:pt idx="64">
                  <c:v>83</c:v>
                </c:pt>
                <c:pt idx="65">
                  <c:v>84</c:v>
                </c:pt>
                <c:pt idx="66">
                  <c:v>85</c:v>
                </c:pt>
                <c:pt idx="67">
                  <c:v>86</c:v>
                </c:pt>
                <c:pt idx="68">
                  <c:v>87</c:v>
                </c:pt>
                <c:pt idx="69">
                  <c:v>88</c:v>
                </c:pt>
                <c:pt idx="70">
                  <c:v>89</c:v>
                </c:pt>
                <c:pt idx="71">
                  <c:v>90</c:v>
                </c:pt>
              </c:strCache>
            </c:strRef>
          </c:cat>
          <c:val>
            <c:numRef>
              <c:f>[1]Rapportage!$O$376:$O$447</c:f>
              <c:numCache>
                <c:formatCode>General</c:formatCode>
                <c:ptCount val="72"/>
                <c:pt idx="0">
                  <c:v>0.28600000000000003</c:v>
                </c:pt>
                <c:pt idx="1">
                  <c:v>0.31399999999999995</c:v>
                </c:pt>
                <c:pt idx="2">
                  <c:v>0.38900000000000001</c:v>
                </c:pt>
                <c:pt idx="3">
                  <c:v>0.30500000000000005</c:v>
                </c:pt>
                <c:pt idx="4">
                  <c:v>0.40200000000000002</c:v>
                </c:pt>
                <c:pt idx="5">
                  <c:v>0.47299999999999998</c:v>
                </c:pt>
                <c:pt idx="6">
                  <c:v>0.51400000000000001</c:v>
                </c:pt>
                <c:pt idx="7">
                  <c:v>0.48299999999999998</c:v>
                </c:pt>
                <c:pt idx="8">
                  <c:v>0.43999999999999995</c:v>
                </c:pt>
                <c:pt idx="9">
                  <c:v>0.48299999999999998</c:v>
                </c:pt>
                <c:pt idx="10">
                  <c:v>0.504</c:v>
                </c:pt>
                <c:pt idx="11">
                  <c:v>0.52200000000000002</c:v>
                </c:pt>
                <c:pt idx="12">
                  <c:v>0.51200000000000001</c:v>
                </c:pt>
                <c:pt idx="13">
                  <c:v>0.48399999999999999</c:v>
                </c:pt>
                <c:pt idx="14">
                  <c:v>0.61299999999999999</c:v>
                </c:pt>
                <c:pt idx="15">
                  <c:v>0.64800000000000002</c:v>
                </c:pt>
                <c:pt idx="16">
                  <c:v>0.60299999999999998</c:v>
                </c:pt>
                <c:pt idx="17">
                  <c:v>0.70199999999999996</c:v>
                </c:pt>
                <c:pt idx="18">
                  <c:v>0.60499999999999998</c:v>
                </c:pt>
                <c:pt idx="19">
                  <c:v>0.78500000000000003</c:v>
                </c:pt>
                <c:pt idx="20">
                  <c:v>0.80600000000000005</c:v>
                </c:pt>
                <c:pt idx="21">
                  <c:v>0.75600000000000001</c:v>
                </c:pt>
                <c:pt idx="22">
                  <c:v>0.873</c:v>
                </c:pt>
                <c:pt idx="23">
                  <c:v>0.90800000000000003</c:v>
                </c:pt>
                <c:pt idx="24">
                  <c:v>0.96499999999999997</c:v>
                </c:pt>
                <c:pt idx="25">
                  <c:v>0.97099999999999997</c:v>
                </c:pt>
                <c:pt idx="26">
                  <c:v>1</c:v>
                </c:pt>
                <c:pt idx="27">
                  <c:v>1.032</c:v>
                </c:pt>
                <c:pt idx="28">
                  <c:v>1.107</c:v>
                </c:pt>
                <c:pt idx="29">
                  <c:v>1.093</c:v>
                </c:pt>
                <c:pt idx="30">
                  <c:v>1.0620000000000001</c:v>
                </c:pt>
                <c:pt idx="31">
                  <c:v>1.097</c:v>
                </c:pt>
                <c:pt idx="32">
                  <c:v>1.177</c:v>
                </c:pt>
                <c:pt idx="33">
                  <c:v>1.161</c:v>
                </c:pt>
                <c:pt idx="34">
                  <c:v>1.145</c:v>
                </c:pt>
                <c:pt idx="35">
                  <c:v>1.1970000000000001</c:v>
                </c:pt>
                <c:pt idx="36">
                  <c:v>1.105</c:v>
                </c:pt>
                <c:pt idx="37">
                  <c:v>1.1559999999999999</c:v>
                </c:pt>
                <c:pt idx="38">
                  <c:v>1.0840000000000001</c:v>
                </c:pt>
                <c:pt idx="39">
                  <c:v>1.113</c:v>
                </c:pt>
                <c:pt idx="40">
                  <c:v>1.085</c:v>
                </c:pt>
                <c:pt idx="41">
                  <c:v>1.0880000000000001</c:v>
                </c:pt>
                <c:pt idx="42">
                  <c:v>1.0449999999999999</c:v>
                </c:pt>
                <c:pt idx="43">
                  <c:v>1.0740000000000001</c:v>
                </c:pt>
                <c:pt idx="44">
                  <c:v>1.0529999999999999</c:v>
                </c:pt>
                <c:pt idx="45">
                  <c:v>0.99199999999999999</c:v>
                </c:pt>
                <c:pt idx="46">
                  <c:v>0.94599999999999995</c:v>
                </c:pt>
                <c:pt idx="47">
                  <c:v>1.0389999999999999</c:v>
                </c:pt>
                <c:pt idx="48">
                  <c:v>1.073</c:v>
                </c:pt>
                <c:pt idx="49">
                  <c:v>1.056</c:v>
                </c:pt>
                <c:pt idx="50">
                  <c:v>1.087</c:v>
                </c:pt>
                <c:pt idx="51">
                  <c:v>1.103</c:v>
                </c:pt>
                <c:pt idx="52">
                  <c:v>1.1599999999999999</c:v>
                </c:pt>
                <c:pt idx="53">
                  <c:v>1.1659999999999999</c:v>
                </c:pt>
                <c:pt idx="54">
                  <c:v>1.1850000000000001</c:v>
                </c:pt>
                <c:pt idx="55">
                  <c:v>1.1990000000000001</c:v>
                </c:pt>
                <c:pt idx="56">
                  <c:v>1.157</c:v>
                </c:pt>
                <c:pt idx="57">
                  <c:v>1.137</c:v>
                </c:pt>
                <c:pt idx="58">
                  <c:v>1.1400000000000001</c:v>
                </c:pt>
                <c:pt idx="59">
                  <c:v>1.139</c:v>
                </c:pt>
                <c:pt idx="60">
                  <c:v>1.1160000000000001</c:v>
                </c:pt>
                <c:pt idx="61">
                  <c:v>1.1200000000000001</c:v>
                </c:pt>
                <c:pt idx="62">
                  <c:v>1.0820000000000001</c:v>
                </c:pt>
                <c:pt idx="63">
                  <c:v>1.1060000000000001</c:v>
                </c:pt>
                <c:pt idx="64">
                  <c:v>1.069</c:v>
                </c:pt>
                <c:pt idx="65">
                  <c:v>1.111</c:v>
                </c:pt>
                <c:pt idx="66">
                  <c:v>1.077</c:v>
                </c:pt>
                <c:pt idx="67">
                  <c:v>1.0920000000000001</c:v>
                </c:pt>
                <c:pt idx="68">
                  <c:v>1.0649999999999999</c:v>
                </c:pt>
                <c:pt idx="69">
                  <c:v>1.095</c:v>
                </c:pt>
                <c:pt idx="70">
                  <c:v>1.0009999999999999</c:v>
                </c:pt>
                <c:pt idx="71">
                  <c:v>1</c:v>
                </c:pt>
              </c:numCache>
            </c:numRef>
          </c:val>
          <c:smooth val="0"/>
          <c:extLst>
            <c:ext xmlns:c16="http://schemas.microsoft.com/office/drawing/2014/chart" uri="{C3380CC4-5D6E-409C-BE32-E72D297353CC}">
              <c16:uniqueId val="{00000002-5D09-4875-8524-C0FEE808ED54}"/>
            </c:ext>
          </c:extLst>
        </c:ser>
        <c:dLbls>
          <c:showLegendKey val="0"/>
          <c:showVal val="0"/>
          <c:showCatName val="0"/>
          <c:showSerName val="0"/>
          <c:showPercent val="0"/>
          <c:showBubbleSize val="0"/>
        </c:dLbls>
        <c:smooth val="0"/>
        <c:axId val="75718016"/>
        <c:axId val="75728000"/>
      </c:lineChart>
      <c:catAx>
        <c:axId val="75718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728000"/>
        <c:crosses val="autoZero"/>
        <c:auto val="1"/>
        <c:lblAlgn val="ctr"/>
        <c:lblOffset val="100"/>
        <c:tickLblSkip val="5"/>
        <c:noMultiLvlLbl val="0"/>
      </c:catAx>
      <c:valAx>
        <c:axId val="757280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718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[1]Rapportage!$M$370</c:f>
              <c:strCache>
                <c:ptCount val="1"/>
                <c:pt idx="0">
                  <c:v>totaal</c:v>
                </c:pt>
              </c:strCache>
            </c:strRef>
          </c:tx>
          <c:spPr>
            <a:ln w="28575" cap="rnd">
              <a:solidFill>
                <a:schemeClr val="accent1"/>
              </a:solidFill>
              <a:round/>
            </a:ln>
            <a:effectLst/>
          </c:spPr>
          <c:marker>
            <c:symbol val="none"/>
          </c:marker>
          <c:cat>
            <c:strRef>
              <c:f>[1]Rapportage!$L$474:$L$574</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[1]Rapportage!$M$474:$M$574</c:f>
              <c:numCache>
                <c:formatCode>General</c:formatCode>
                <c:ptCount val="101"/>
                <c:pt idx="0">
                  <c:v>2.028</c:v>
                </c:pt>
                <c:pt idx="1">
                  <c:v>1.341</c:v>
                </c:pt>
                <c:pt idx="2">
                  <c:v>1.423</c:v>
                </c:pt>
                <c:pt idx="3">
                  <c:v>1.5669999999999999</c:v>
                </c:pt>
                <c:pt idx="4">
                  <c:v>1.448</c:v>
                </c:pt>
                <c:pt idx="5">
                  <c:v>1.613</c:v>
                </c:pt>
                <c:pt idx="6">
                  <c:v>1.6520000000000001</c:v>
                </c:pt>
                <c:pt idx="7">
                  <c:v>1.6339999999999999</c:v>
                </c:pt>
                <c:pt idx="8">
                  <c:v>1.8239999999999998</c:v>
                </c:pt>
                <c:pt idx="9">
                  <c:v>1.6919999999999999</c:v>
                </c:pt>
                <c:pt idx="10">
                  <c:v>1.647</c:v>
                </c:pt>
                <c:pt idx="11">
                  <c:v>1.7629999999999999</c:v>
                </c:pt>
                <c:pt idx="12">
                  <c:v>1.679</c:v>
                </c:pt>
                <c:pt idx="13">
                  <c:v>1.669</c:v>
                </c:pt>
                <c:pt idx="14">
                  <c:v>1.786</c:v>
                </c:pt>
                <c:pt idx="15">
                  <c:v>1.742</c:v>
                </c:pt>
                <c:pt idx="16">
                  <c:v>1.752</c:v>
                </c:pt>
                <c:pt idx="17">
                  <c:v>1.675</c:v>
                </c:pt>
                <c:pt idx="18">
                  <c:v>1.635</c:v>
                </c:pt>
                <c:pt idx="19">
                  <c:v>1.6320000000000001</c:v>
                </c:pt>
                <c:pt idx="20">
                  <c:v>1.613</c:v>
                </c:pt>
                <c:pt idx="21">
                  <c:v>1.621</c:v>
                </c:pt>
                <c:pt idx="22">
                  <c:v>1.639</c:v>
                </c:pt>
                <c:pt idx="23">
                  <c:v>1.583</c:v>
                </c:pt>
                <c:pt idx="24">
                  <c:v>1.6520000000000001</c:v>
                </c:pt>
                <c:pt idx="25">
                  <c:v>1.651</c:v>
                </c:pt>
                <c:pt idx="26">
                  <c:v>1.617</c:v>
                </c:pt>
                <c:pt idx="27">
                  <c:v>1.625</c:v>
                </c:pt>
                <c:pt idx="28">
                  <c:v>1.623</c:v>
                </c:pt>
                <c:pt idx="29">
                  <c:v>1.6259999999999999</c:v>
                </c:pt>
                <c:pt idx="30">
                  <c:v>1.5609999999999999</c:v>
                </c:pt>
                <c:pt idx="31">
                  <c:v>1.708</c:v>
                </c:pt>
                <c:pt idx="32">
                  <c:v>1.5819999999999999</c:v>
                </c:pt>
                <c:pt idx="33">
                  <c:v>1.5960000000000001</c:v>
                </c:pt>
                <c:pt idx="34">
                  <c:v>1.573</c:v>
                </c:pt>
                <c:pt idx="35">
                  <c:v>1.5529999999999999</c:v>
                </c:pt>
                <c:pt idx="36">
                  <c:v>1.5629999999999999</c:v>
                </c:pt>
                <c:pt idx="37">
                  <c:v>1.613</c:v>
                </c:pt>
                <c:pt idx="38">
                  <c:v>1.528</c:v>
                </c:pt>
                <c:pt idx="39">
                  <c:v>1.573</c:v>
                </c:pt>
                <c:pt idx="40">
                  <c:v>1.5169999999999999</c:v>
                </c:pt>
                <c:pt idx="41">
                  <c:v>1.51</c:v>
                </c:pt>
                <c:pt idx="42">
                  <c:v>1.5550000000000002</c:v>
                </c:pt>
                <c:pt idx="43">
                  <c:v>1.55</c:v>
                </c:pt>
                <c:pt idx="44">
                  <c:v>1.5779999999999998</c:v>
                </c:pt>
                <c:pt idx="45">
                  <c:v>1.516</c:v>
                </c:pt>
                <c:pt idx="46">
                  <c:v>1.514</c:v>
                </c:pt>
                <c:pt idx="47">
                  <c:v>1.502</c:v>
                </c:pt>
                <c:pt idx="48">
                  <c:v>1.56</c:v>
                </c:pt>
                <c:pt idx="49">
                  <c:v>1.5249999999999999</c:v>
                </c:pt>
                <c:pt idx="50">
                  <c:v>1.54</c:v>
                </c:pt>
                <c:pt idx="51">
                  <c:v>1.5129999999999999</c:v>
                </c:pt>
                <c:pt idx="52">
                  <c:v>1.514</c:v>
                </c:pt>
                <c:pt idx="53">
                  <c:v>1.5369999999999999</c:v>
                </c:pt>
                <c:pt idx="54">
                  <c:v>1.53</c:v>
                </c:pt>
                <c:pt idx="55">
                  <c:v>1.4710000000000001</c:v>
                </c:pt>
                <c:pt idx="56">
                  <c:v>1.4750000000000001</c:v>
                </c:pt>
                <c:pt idx="57">
                  <c:v>1.466</c:v>
                </c:pt>
                <c:pt idx="58">
                  <c:v>1.508</c:v>
                </c:pt>
                <c:pt idx="59">
                  <c:v>1.4319999999999999</c:v>
                </c:pt>
                <c:pt idx="60">
                  <c:v>1.462</c:v>
                </c:pt>
                <c:pt idx="61">
                  <c:v>1.4470000000000001</c:v>
                </c:pt>
                <c:pt idx="62">
                  <c:v>1.4239999999999999</c:v>
                </c:pt>
                <c:pt idx="63">
                  <c:v>1.4450000000000001</c:v>
                </c:pt>
                <c:pt idx="64">
                  <c:v>1.41</c:v>
                </c:pt>
                <c:pt idx="65">
                  <c:v>1.4450000000000001</c:v>
                </c:pt>
                <c:pt idx="66">
                  <c:v>1.462</c:v>
                </c:pt>
                <c:pt idx="67">
                  <c:v>1.419</c:v>
                </c:pt>
                <c:pt idx="68">
                  <c:v>1.3780000000000001</c:v>
                </c:pt>
                <c:pt idx="69">
                  <c:v>1.448</c:v>
                </c:pt>
                <c:pt idx="70">
                  <c:v>1.409</c:v>
                </c:pt>
                <c:pt idx="71">
                  <c:v>1.419</c:v>
                </c:pt>
                <c:pt idx="72">
                  <c:v>1.3980000000000001</c:v>
                </c:pt>
                <c:pt idx="73">
                  <c:v>1.3599999999999999</c:v>
                </c:pt>
                <c:pt idx="74">
                  <c:v>1.431</c:v>
                </c:pt>
                <c:pt idx="75">
                  <c:v>1.379</c:v>
                </c:pt>
                <c:pt idx="76">
                  <c:v>1.341</c:v>
                </c:pt>
                <c:pt idx="77">
                  <c:v>1.34</c:v>
                </c:pt>
                <c:pt idx="78">
                  <c:v>1.327</c:v>
                </c:pt>
                <c:pt idx="79">
                  <c:v>1.323</c:v>
                </c:pt>
                <c:pt idx="80">
                  <c:v>1.304</c:v>
                </c:pt>
                <c:pt idx="81">
                  <c:v>1.341</c:v>
                </c:pt>
                <c:pt idx="82">
                  <c:v>1.298</c:v>
                </c:pt>
                <c:pt idx="83">
                  <c:v>1.319</c:v>
                </c:pt>
                <c:pt idx="84">
                  <c:v>1.3169999999999999</c:v>
                </c:pt>
                <c:pt idx="85">
                  <c:v>1.296</c:v>
                </c:pt>
                <c:pt idx="86">
                  <c:v>1.27</c:v>
                </c:pt>
                <c:pt idx="87">
                  <c:v>1.2770000000000001</c:v>
                </c:pt>
                <c:pt idx="88">
                  <c:v>1.2690000000000001</c:v>
                </c:pt>
                <c:pt idx="89">
                  <c:v>1.262</c:v>
                </c:pt>
                <c:pt idx="90">
                  <c:v>1.2310000000000001</c:v>
                </c:pt>
                <c:pt idx="91">
                  <c:v>1.22</c:v>
                </c:pt>
                <c:pt idx="92">
                  <c:v>1.1930000000000001</c:v>
                </c:pt>
                <c:pt idx="93">
                  <c:v>1.236</c:v>
                </c:pt>
                <c:pt idx="94">
                  <c:v>1.1830000000000001</c:v>
                </c:pt>
                <c:pt idx="95">
                  <c:v>1.175</c:v>
                </c:pt>
                <c:pt idx="96">
                  <c:v>1.1819999999999999</c:v>
                </c:pt>
                <c:pt idx="97">
                  <c:v>1.1259999999999999</c:v>
                </c:pt>
                <c:pt idx="98">
                  <c:v>1.099</c:v>
                </c:pt>
                <c:pt idx="99">
                  <c:v>1.07</c:v>
                </c:pt>
                <c:pt idx="100">
                  <c:v>1</c:v>
                </c:pt>
              </c:numCache>
            </c:numRef>
          </c:val>
          <c:smooth val="0"/>
          <c:extLst>
            <c:ext xmlns:c16="http://schemas.microsoft.com/office/drawing/2014/chart" uri="{C3380CC4-5D6E-409C-BE32-E72D297353CC}">
              <c16:uniqueId val="{00000000-7F16-453D-A5A8-44A2C049DCE2}"/>
            </c:ext>
          </c:extLst>
        </c:ser>
        <c:ser>
          <c:idx val="1"/>
          <c:order val="1"/>
          <c:tx>
            <c:strRef>
              <c:f>[1]Rapportage!$N$370</c:f>
              <c:strCache>
                <c:ptCount val="1"/>
                <c:pt idx="0">
                  <c:v>emotioneel</c:v>
                </c:pt>
              </c:strCache>
            </c:strRef>
          </c:tx>
          <c:spPr>
            <a:ln w="28575" cap="rnd">
              <a:solidFill>
                <a:schemeClr val="accent2"/>
              </a:solidFill>
              <a:round/>
            </a:ln>
            <a:effectLst/>
          </c:spPr>
          <c:marker>
            <c:symbol val="none"/>
          </c:marker>
          <c:cat>
            <c:strRef>
              <c:f>[1]Rapportage!$L$474:$L$574</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[1]Rapportage!$N$474:$N$574</c:f>
              <c:numCache>
                <c:formatCode>General</c:formatCode>
                <c:ptCount val="101"/>
                <c:pt idx="0">
                  <c:v>1.9630000000000001</c:v>
                </c:pt>
                <c:pt idx="1">
                  <c:v>1.306</c:v>
                </c:pt>
                <c:pt idx="2">
                  <c:v>1.3460000000000001</c:v>
                </c:pt>
                <c:pt idx="3">
                  <c:v>1.4159999999999999</c:v>
                </c:pt>
                <c:pt idx="4">
                  <c:v>1.488</c:v>
                </c:pt>
                <c:pt idx="5">
                  <c:v>1.5489999999999999</c:v>
                </c:pt>
                <c:pt idx="6">
                  <c:v>1.5760000000000001</c:v>
                </c:pt>
                <c:pt idx="7">
                  <c:v>1.669</c:v>
                </c:pt>
                <c:pt idx="8">
                  <c:v>1.7650000000000001</c:v>
                </c:pt>
                <c:pt idx="9">
                  <c:v>1.641</c:v>
                </c:pt>
                <c:pt idx="10">
                  <c:v>1.589</c:v>
                </c:pt>
                <c:pt idx="11">
                  <c:v>1.669</c:v>
                </c:pt>
                <c:pt idx="12">
                  <c:v>1.6560000000000001</c:v>
                </c:pt>
                <c:pt idx="13">
                  <c:v>1.639</c:v>
                </c:pt>
                <c:pt idx="14">
                  <c:v>1.758</c:v>
                </c:pt>
                <c:pt idx="15">
                  <c:v>1.6819999999999999</c:v>
                </c:pt>
                <c:pt idx="16">
                  <c:v>1.6779999999999999</c:v>
                </c:pt>
                <c:pt idx="17">
                  <c:v>1.631</c:v>
                </c:pt>
                <c:pt idx="18">
                  <c:v>1.6139999999999999</c:v>
                </c:pt>
                <c:pt idx="19">
                  <c:v>1.6379999999999999</c:v>
                </c:pt>
                <c:pt idx="20">
                  <c:v>1.623</c:v>
                </c:pt>
                <c:pt idx="21">
                  <c:v>1.575</c:v>
                </c:pt>
                <c:pt idx="22">
                  <c:v>1.6099999999999999</c:v>
                </c:pt>
                <c:pt idx="23">
                  <c:v>1.581</c:v>
                </c:pt>
                <c:pt idx="24">
                  <c:v>1.6560000000000001</c:v>
                </c:pt>
                <c:pt idx="25">
                  <c:v>1.625</c:v>
                </c:pt>
                <c:pt idx="26">
                  <c:v>1.623</c:v>
                </c:pt>
                <c:pt idx="27">
                  <c:v>1.5779999999999998</c:v>
                </c:pt>
                <c:pt idx="28">
                  <c:v>1.621</c:v>
                </c:pt>
                <c:pt idx="29">
                  <c:v>1.625</c:v>
                </c:pt>
                <c:pt idx="30">
                  <c:v>1.5609999999999999</c:v>
                </c:pt>
                <c:pt idx="31">
                  <c:v>1.6560000000000001</c:v>
                </c:pt>
                <c:pt idx="32">
                  <c:v>1.5449999999999999</c:v>
                </c:pt>
                <c:pt idx="33">
                  <c:v>1.5779999999999998</c:v>
                </c:pt>
                <c:pt idx="34">
                  <c:v>1.6099999999999999</c:v>
                </c:pt>
                <c:pt idx="35">
                  <c:v>1.552</c:v>
                </c:pt>
                <c:pt idx="36">
                  <c:v>1.5920000000000001</c:v>
                </c:pt>
                <c:pt idx="37">
                  <c:v>1.5739999999999998</c:v>
                </c:pt>
                <c:pt idx="38">
                  <c:v>1.5270000000000001</c:v>
                </c:pt>
                <c:pt idx="39">
                  <c:v>1.591</c:v>
                </c:pt>
                <c:pt idx="40">
                  <c:v>1.45</c:v>
                </c:pt>
                <c:pt idx="41">
                  <c:v>1.5009999999999999</c:v>
                </c:pt>
                <c:pt idx="42">
                  <c:v>1.5409999999999999</c:v>
                </c:pt>
                <c:pt idx="43">
                  <c:v>1.514</c:v>
                </c:pt>
                <c:pt idx="44">
                  <c:v>1.5329999999999999</c:v>
                </c:pt>
                <c:pt idx="45">
                  <c:v>1.446</c:v>
                </c:pt>
                <c:pt idx="46">
                  <c:v>1.4929999999999999</c:v>
                </c:pt>
                <c:pt idx="47">
                  <c:v>1.446</c:v>
                </c:pt>
                <c:pt idx="48">
                  <c:v>1.5350000000000001</c:v>
                </c:pt>
                <c:pt idx="49">
                  <c:v>1.504</c:v>
                </c:pt>
                <c:pt idx="50">
                  <c:v>1.5009999999999999</c:v>
                </c:pt>
                <c:pt idx="51">
                  <c:v>1.538</c:v>
                </c:pt>
                <c:pt idx="52">
                  <c:v>1.4790000000000001</c:v>
                </c:pt>
                <c:pt idx="53">
                  <c:v>1.4910000000000001</c:v>
                </c:pt>
                <c:pt idx="54">
                  <c:v>1.4790000000000001</c:v>
                </c:pt>
                <c:pt idx="55">
                  <c:v>1.454</c:v>
                </c:pt>
                <c:pt idx="56">
                  <c:v>1.4390000000000001</c:v>
                </c:pt>
                <c:pt idx="57">
                  <c:v>1.44</c:v>
                </c:pt>
                <c:pt idx="58">
                  <c:v>1.4390000000000001</c:v>
                </c:pt>
                <c:pt idx="59">
                  <c:v>1.44</c:v>
                </c:pt>
                <c:pt idx="60">
                  <c:v>1.4390000000000001</c:v>
                </c:pt>
                <c:pt idx="61">
                  <c:v>1.4610000000000001</c:v>
                </c:pt>
                <c:pt idx="62">
                  <c:v>1.357</c:v>
                </c:pt>
                <c:pt idx="63">
                  <c:v>1.3780000000000001</c:v>
                </c:pt>
                <c:pt idx="64">
                  <c:v>1.4239999999999999</c:v>
                </c:pt>
                <c:pt idx="65">
                  <c:v>1.3620000000000001</c:v>
                </c:pt>
                <c:pt idx="66">
                  <c:v>1.4419999999999999</c:v>
                </c:pt>
                <c:pt idx="67">
                  <c:v>1.377</c:v>
                </c:pt>
                <c:pt idx="68">
                  <c:v>1.343</c:v>
                </c:pt>
                <c:pt idx="69">
                  <c:v>1.407</c:v>
                </c:pt>
                <c:pt idx="70">
                  <c:v>1.387</c:v>
                </c:pt>
                <c:pt idx="71">
                  <c:v>1.3780000000000001</c:v>
                </c:pt>
                <c:pt idx="72">
                  <c:v>1.3679999999999999</c:v>
                </c:pt>
                <c:pt idx="73">
                  <c:v>1.335</c:v>
                </c:pt>
                <c:pt idx="74">
                  <c:v>1.3940000000000001</c:v>
                </c:pt>
                <c:pt idx="75">
                  <c:v>1.3220000000000001</c:v>
                </c:pt>
                <c:pt idx="76">
                  <c:v>1.333</c:v>
                </c:pt>
                <c:pt idx="77">
                  <c:v>1.333</c:v>
                </c:pt>
                <c:pt idx="78">
                  <c:v>1.2829999999999999</c:v>
                </c:pt>
                <c:pt idx="79">
                  <c:v>1.2709999999999999</c:v>
                </c:pt>
                <c:pt idx="80">
                  <c:v>1.294</c:v>
                </c:pt>
                <c:pt idx="81">
                  <c:v>1.292</c:v>
                </c:pt>
                <c:pt idx="82">
                  <c:v>1.25</c:v>
                </c:pt>
                <c:pt idx="83">
                  <c:v>1.341</c:v>
                </c:pt>
                <c:pt idx="84">
                  <c:v>1.2650000000000001</c:v>
                </c:pt>
                <c:pt idx="85">
                  <c:v>1.27</c:v>
                </c:pt>
                <c:pt idx="86">
                  <c:v>1.2450000000000001</c:v>
                </c:pt>
                <c:pt idx="87">
                  <c:v>1.234</c:v>
                </c:pt>
                <c:pt idx="88">
                  <c:v>1.2</c:v>
                </c:pt>
                <c:pt idx="89">
                  <c:v>1.2050000000000001</c:v>
                </c:pt>
                <c:pt idx="90">
                  <c:v>1.204</c:v>
                </c:pt>
                <c:pt idx="91">
                  <c:v>1.1519999999999999</c:v>
                </c:pt>
                <c:pt idx="92">
                  <c:v>1.1419999999999999</c:v>
                </c:pt>
                <c:pt idx="93">
                  <c:v>1.226</c:v>
                </c:pt>
                <c:pt idx="94">
                  <c:v>1.1360000000000001</c:v>
                </c:pt>
                <c:pt idx="95">
                  <c:v>1.115</c:v>
                </c:pt>
                <c:pt idx="96">
                  <c:v>1.1599999999999999</c:v>
                </c:pt>
                <c:pt idx="97">
                  <c:v>1.0449999999999999</c:v>
                </c:pt>
                <c:pt idx="98">
                  <c:v>1.097</c:v>
                </c:pt>
                <c:pt idx="99">
                  <c:v>1.0229999999999999</c:v>
                </c:pt>
                <c:pt idx="100">
                  <c:v>1</c:v>
                </c:pt>
              </c:numCache>
            </c:numRef>
          </c:val>
          <c:smooth val="0"/>
          <c:extLst>
            <c:ext xmlns:c16="http://schemas.microsoft.com/office/drawing/2014/chart" uri="{C3380CC4-5D6E-409C-BE32-E72D297353CC}">
              <c16:uniqueId val="{00000001-7F16-453D-A5A8-44A2C049DCE2}"/>
            </c:ext>
          </c:extLst>
        </c:ser>
        <c:ser>
          <c:idx val="2"/>
          <c:order val="2"/>
          <c:tx>
            <c:strRef>
              <c:f>[1]Rapportage!$O$370</c:f>
              <c:strCache>
                <c:ptCount val="1"/>
                <c:pt idx="0">
                  <c:v>sociaal</c:v>
                </c:pt>
              </c:strCache>
            </c:strRef>
          </c:tx>
          <c:spPr>
            <a:ln w="28575" cap="rnd">
              <a:solidFill>
                <a:schemeClr val="accent3"/>
              </a:solidFill>
              <a:round/>
            </a:ln>
            <a:effectLst/>
          </c:spPr>
          <c:marker>
            <c:symbol val="none"/>
          </c:marker>
          <c:cat>
            <c:strRef>
              <c:f>[1]Rapportage!$L$474:$L$574</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[1]Rapportage!$O$474:$O$574</c:f>
              <c:numCache>
                <c:formatCode>General</c:formatCode>
                <c:ptCount val="101"/>
                <c:pt idx="0">
                  <c:v>1.8</c:v>
                </c:pt>
                <c:pt idx="1">
                  <c:v>1.379</c:v>
                </c:pt>
                <c:pt idx="2">
                  <c:v>1.4239999999999999</c:v>
                </c:pt>
                <c:pt idx="3">
                  <c:v>1.496</c:v>
                </c:pt>
                <c:pt idx="4">
                  <c:v>1.3599999999999999</c:v>
                </c:pt>
                <c:pt idx="5">
                  <c:v>1.548</c:v>
                </c:pt>
                <c:pt idx="6">
                  <c:v>1.595</c:v>
                </c:pt>
                <c:pt idx="7">
                  <c:v>1.4929999999999999</c:v>
                </c:pt>
                <c:pt idx="8">
                  <c:v>1.71</c:v>
                </c:pt>
                <c:pt idx="9">
                  <c:v>1.62</c:v>
                </c:pt>
                <c:pt idx="10">
                  <c:v>1.5720000000000001</c:v>
                </c:pt>
                <c:pt idx="11">
                  <c:v>1.6859999999999999</c:v>
                </c:pt>
                <c:pt idx="12">
                  <c:v>1.591</c:v>
                </c:pt>
                <c:pt idx="13">
                  <c:v>1.6360000000000001</c:v>
                </c:pt>
                <c:pt idx="14">
                  <c:v>1.7050000000000001</c:v>
                </c:pt>
                <c:pt idx="15">
                  <c:v>1.639</c:v>
                </c:pt>
                <c:pt idx="16">
                  <c:v>1.63</c:v>
                </c:pt>
                <c:pt idx="17">
                  <c:v>1.615</c:v>
                </c:pt>
                <c:pt idx="18">
                  <c:v>1.5680000000000001</c:v>
                </c:pt>
                <c:pt idx="19">
                  <c:v>1.5470000000000002</c:v>
                </c:pt>
                <c:pt idx="20">
                  <c:v>1.5470000000000002</c:v>
                </c:pt>
                <c:pt idx="21">
                  <c:v>1.532</c:v>
                </c:pt>
                <c:pt idx="22">
                  <c:v>1.5550000000000002</c:v>
                </c:pt>
                <c:pt idx="23">
                  <c:v>1.4990000000000001</c:v>
                </c:pt>
                <c:pt idx="24">
                  <c:v>1.56</c:v>
                </c:pt>
                <c:pt idx="25">
                  <c:v>1.524</c:v>
                </c:pt>
                <c:pt idx="26">
                  <c:v>1.5089999999999999</c:v>
                </c:pt>
                <c:pt idx="27">
                  <c:v>1.4929999999999999</c:v>
                </c:pt>
                <c:pt idx="28">
                  <c:v>1.5449999999999999</c:v>
                </c:pt>
                <c:pt idx="29">
                  <c:v>1.5369999999999999</c:v>
                </c:pt>
                <c:pt idx="30">
                  <c:v>1.458</c:v>
                </c:pt>
                <c:pt idx="31">
                  <c:v>1.597</c:v>
                </c:pt>
                <c:pt idx="32">
                  <c:v>1.5009999999999999</c:v>
                </c:pt>
                <c:pt idx="33">
                  <c:v>1.5129999999999999</c:v>
                </c:pt>
                <c:pt idx="34">
                  <c:v>1.464</c:v>
                </c:pt>
                <c:pt idx="35">
                  <c:v>1.444</c:v>
                </c:pt>
                <c:pt idx="36">
                  <c:v>1.466</c:v>
                </c:pt>
                <c:pt idx="37">
                  <c:v>1.516</c:v>
                </c:pt>
                <c:pt idx="38">
                  <c:v>1.4330000000000001</c:v>
                </c:pt>
                <c:pt idx="39">
                  <c:v>1.4470000000000001</c:v>
                </c:pt>
                <c:pt idx="40">
                  <c:v>1.4650000000000001</c:v>
                </c:pt>
                <c:pt idx="41">
                  <c:v>1.4430000000000001</c:v>
                </c:pt>
                <c:pt idx="42">
                  <c:v>1.4750000000000001</c:v>
                </c:pt>
                <c:pt idx="43">
                  <c:v>1.488</c:v>
                </c:pt>
                <c:pt idx="44">
                  <c:v>1.46</c:v>
                </c:pt>
                <c:pt idx="45">
                  <c:v>1.4359999999999999</c:v>
                </c:pt>
                <c:pt idx="46">
                  <c:v>1.429</c:v>
                </c:pt>
                <c:pt idx="47">
                  <c:v>1.448</c:v>
                </c:pt>
                <c:pt idx="48">
                  <c:v>1.454</c:v>
                </c:pt>
                <c:pt idx="49">
                  <c:v>1.4450000000000001</c:v>
                </c:pt>
                <c:pt idx="50">
                  <c:v>1.486</c:v>
                </c:pt>
                <c:pt idx="51">
                  <c:v>1.4550000000000001</c:v>
                </c:pt>
                <c:pt idx="52">
                  <c:v>1.462</c:v>
                </c:pt>
                <c:pt idx="53">
                  <c:v>1.4889999999999999</c:v>
                </c:pt>
                <c:pt idx="54">
                  <c:v>1.456</c:v>
                </c:pt>
                <c:pt idx="55">
                  <c:v>1.4259999999999999</c:v>
                </c:pt>
                <c:pt idx="56">
                  <c:v>1.423</c:v>
                </c:pt>
                <c:pt idx="57">
                  <c:v>1.3959999999999999</c:v>
                </c:pt>
                <c:pt idx="58">
                  <c:v>1.4490000000000001</c:v>
                </c:pt>
                <c:pt idx="59">
                  <c:v>1.4119999999999999</c:v>
                </c:pt>
                <c:pt idx="60">
                  <c:v>1.427</c:v>
                </c:pt>
                <c:pt idx="61">
                  <c:v>1.41</c:v>
                </c:pt>
                <c:pt idx="62">
                  <c:v>1.391</c:v>
                </c:pt>
                <c:pt idx="63">
                  <c:v>1.3919999999999999</c:v>
                </c:pt>
                <c:pt idx="64">
                  <c:v>1.3900000000000001</c:v>
                </c:pt>
                <c:pt idx="65">
                  <c:v>1.399</c:v>
                </c:pt>
                <c:pt idx="66">
                  <c:v>1.3959999999999999</c:v>
                </c:pt>
                <c:pt idx="67">
                  <c:v>1.373</c:v>
                </c:pt>
                <c:pt idx="68">
                  <c:v>1.34</c:v>
                </c:pt>
                <c:pt idx="69">
                  <c:v>1.395</c:v>
                </c:pt>
                <c:pt idx="70">
                  <c:v>1.3519999999999999</c:v>
                </c:pt>
                <c:pt idx="71">
                  <c:v>1.3260000000000001</c:v>
                </c:pt>
                <c:pt idx="72">
                  <c:v>1.361</c:v>
                </c:pt>
                <c:pt idx="73">
                  <c:v>1.3129999999999999</c:v>
                </c:pt>
                <c:pt idx="74">
                  <c:v>1.3559999999999999</c:v>
                </c:pt>
                <c:pt idx="75">
                  <c:v>1.349</c:v>
                </c:pt>
                <c:pt idx="76">
                  <c:v>1.3140000000000001</c:v>
                </c:pt>
                <c:pt idx="77">
                  <c:v>1.292</c:v>
                </c:pt>
                <c:pt idx="78">
                  <c:v>1.288</c:v>
                </c:pt>
                <c:pt idx="79">
                  <c:v>1.31</c:v>
                </c:pt>
                <c:pt idx="80">
                  <c:v>1.2849999999999999</c:v>
                </c:pt>
                <c:pt idx="81">
                  <c:v>1.286</c:v>
                </c:pt>
                <c:pt idx="82">
                  <c:v>1.294</c:v>
                </c:pt>
                <c:pt idx="83">
                  <c:v>1.266</c:v>
                </c:pt>
                <c:pt idx="84">
                  <c:v>1.286</c:v>
                </c:pt>
                <c:pt idx="85">
                  <c:v>1.302</c:v>
                </c:pt>
                <c:pt idx="86">
                  <c:v>1.2549999999999999</c:v>
                </c:pt>
                <c:pt idx="87">
                  <c:v>1.2490000000000001</c:v>
                </c:pt>
                <c:pt idx="88">
                  <c:v>1.2310000000000001</c:v>
                </c:pt>
                <c:pt idx="89">
                  <c:v>1.254</c:v>
                </c:pt>
                <c:pt idx="90">
                  <c:v>1.206</c:v>
                </c:pt>
                <c:pt idx="91">
                  <c:v>1.21</c:v>
                </c:pt>
                <c:pt idx="92">
                  <c:v>1.17</c:v>
                </c:pt>
                <c:pt idx="93">
                  <c:v>1.1879999999999999</c:v>
                </c:pt>
                <c:pt idx="94">
                  <c:v>1.151</c:v>
                </c:pt>
                <c:pt idx="95">
                  <c:v>1.1479999999999999</c:v>
                </c:pt>
                <c:pt idx="96">
                  <c:v>1.1519999999999999</c:v>
                </c:pt>
                <c:pt idx="97">
                  <c:v>1.1400000000000001</c:v>
                </c:pt>
                <c:pt idx="98">
                  <c:v>1.087</c:v>
                </c:pt>
                <c:pt idx="99">
                  <c:v>1.085</c:v>
                </c:pt>
                <c:pt idx="100">
                  <c:v>1</c:v>
                </c:pt>
              </c:numCache>
            </c:numRef>
          </c:val>
          <c:smooth val="0"/>
          <c:extLst>
            <c:ext xmlns:c16="http://schemas.microsoft.com/office/drawing/2014/chart" uri="{C3380CC4-5D6E-409C-BE32-E72D297353CC}">
              <c16:uniqueId val="{00000002-7F16-453D-A5A8-44A2C049DCE2}"/>
            </c:ext>
          </c:extLst>
        </c:ser>
        <c:dLbls>
          <c:showLegendKey val="0"/>
          <c:showVal val="0"/>
          <c:showCatName val="0"/>
          <c:showSerName val="0"/>
          <c:showPercent val="0"/>
          <c:showBubbleSize val="0"/>
        </c:dLbls>
        <c:smooth val="0"/>
        <c:axId val="75632000"/>
        <c:axId val="75637888"/>
      </c:lineChart>
      <c:catAx>
        <c:axId val="75632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637888"/>
        <c:crosses val="autoZero"/>
        <c:auto val="1"/>
        <c:lblAlgn val="ctr"/>
        <c:lblOffset val="100"/>
        <c:noMultiLvlLbl val="0"/>
      </c:catAx>
      <c:valAx>
        <c:axId val="756378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632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[1]Rapportage!$M$370</c:f>
              <c:strCache>
                <c:ptCount val="1"/>
                <c:pt idx="0">
                  <c:v>totaal</c:v>
                </c:pt>
              </c:strCache>
            </c:strRef>
          </c:tx>
          <c:spPr>
            <a:solidFill>
              <a:schemeClr val="accent1"/>
            </a:solidFill>
            <a:ln>
              <a:noFill/>
            </a:ln>
            <a:effectLst/>
          </c:spPr>
          <c:invertIfNegative val="0"/>
          <c:cat>
            <c:strRef>
              <c:f>[1]Rapportage!$L$448:$L$456</c:f>
              <c:strCache>
                <c:ptCount val="9"/>
                <c:pt idx="0">
                  <c:v>Thuiswonend kind</c:v>
                </c:pt>
                <c:pt idx="1">
                  <c:v>Alleenstaande</c:v>
                </c:pt>
                <c:pt idx="2">
                  <c:v>Partner in niet-gehuwd paar z. kinderen</c:v>
                </c:pt>
                <c:pt idx="3">
                  <c:v>Partner in gehuwd paar zonder kinderen</c:v>
                </c:pt>
                <c:pt idx="4">
                  <c:v>Partner in niet-gehuwd paar met kinderen</c:v>
                </c:pt>
                <c:pt idx="5">
                  <c:v>Partner in gehuwd paar met kinderen</c:v>
                </c:pt>
                <c:pt idx="6">
                  <c:v>Ouder in eenouderhuishouden</c:v>
                </c:pt>
                <c:pt idx="7">
                  <c:v>Referentiepersoon in overig huishouden</c:v>
                </c:pt>
                <c:pt idx="8">
                  <c:v>Overig lid van een huishouden</c:v>
                </c:pt>
              </c:strCache>
            </c:strRef>
          </c:cat>
          <c:val>
            <c:numRef>
              <c:f>[1]Rapportage!$M$448:$M$456</c:f>
              <c:numCache>
                <c:formatCode>General</c:formatCode>
                <c:ptCount val="9"/>
                <c:pt idx="0">
                  <c:v>1.4650000000000001</c:v>
                </c:pt>
                <c:pt idx="1">
                  <c:v>1.595</c:v>
                </c:pt>
                <c:pt idx="2">
                  <c:v>1.075</c:v>
                </c:pt>
                <c:pt idx="3">
                  <c:v>0.873</c:v>
                </c:pt>
                <c:pt idx="4">
                  <c:v>0.89400000000000002</c:v>
                </c:pt>
                <c:pt idx="5">
                  <c:v>0.81299999999999994</c:v>
                </c:pt>
                <c:pt idx="6">
                  <c:v>1.361</c:v>
                </c:pt>
                <c:pt idx="7">
                  <c:v>1.1990000000000001</c:v>
                </c:pt>
                <c:pt idx="8">
                  <c:v>1</c:v>
                </c:pt>
              </c:numCache>
            </c:numRef>
          </c:val>
          <c:extLst>
            <c:ext xmlns:c16="http://schemas.microsoft.com/office/drawing/2014/chart" uri="{C3380CC4-5D6E-409C-BE32-E72D297353CC}">
              <c16:uniqueId val="{00000000-9D4A-424A-B703-BE0314466634}"/>
            </c:ext>
          </c:extLst>
        </c:ser>
        <c:ser>
          <c:idx val="1"/>
          <c:order val="1"/>
          <c:tx>
            <c:strRef>
              <c:f>[1]Rapportage!$N$370</c:f>
              <c:strCache>
                <c:ptCount val="1"/>
                <c:pt idx="0">
                  <c:v>emotioneel</c:v>
                </c:pt>
              </c:strCache>
            </c:strRef>
          </c:tx>
          <c:spPr>
            <a:solidFill>
              <a:schemeClr val="accent2"/>
            </a:solidFill>
            <a:ln>
              <a:noFill/>
            </a:ln>
            <a:effectLst/>
          </c:spPr>
          <c:invertIfNegative val="0"/>
          <c:cat>
            <c:strRef>
              <c:f>[1]Rapportage!$L$448:$L$456</c:f>
              <c:strCache>
                <c:ptCount val="9"/>
                <c:pt idx="0">
                  <c:v>Thuiswonend kind</c:v>
                </c:pt>
                <c:pt idx="1">
                  <c:v>Alleenstaande</c:v>
                </c:pt>
                <c:pt idx="2">
                  <c:v>Partner in niet-gehuwd paar z. kinderen</c:v>
                </c:pt>
                <c:pt idx="3">
                  <c:v>Partner in gehuwd paar zonder kinderen</c:v>
                </c:pt>
                <c:pt idx="4">
                  <c:v>Partner in niet-gehuwd paar met kinderen</c:v>
                </c:pt>
                <c:pt idx="5">
                  <c:v>Partner in gehuwd paar met kinderen</c:v>
                </c:pt>
                <c:pt idx="6">
                  <c:v>Ouder in eenouderhuishouden</c:v>
                </c:pt>
                <c:pt idx="7">
                  <c:v>Referentiepersoon in overig huishouden</c:v>
                </c:pt>
                <c:pt idx="8">
                  <c:v>Overig lid van een huishouden</c:v>
                </c:pt>
              </c:strCache>
            </c:strRef>
          </c:cat>
          <c:val>
            <c:numRef>
              <c:f>[1]Rapportage!$N$448:$N$456</c:f>
              <c:numCache>
                <c:formatCode>General</c:formatCode>
                <c:ptCount val="9"/>
                <c:pt idx="0">
                  <c:v>1.3860000000000001</c:v>
                </c:pt>
                <c:pt idx="1">
                  <c:v>1.6830000000000001</c:v>
                </c:pt>
                <c:pt idx="2">
                  <c:v>0.90100000000000002</c:v>
                </c:pt>
                <c:pt idx="3">
                  <c:v>0.59499999999999997</c:v>
                </c:pt>
                <c:pt idx="4">
                  <c:v>0.69300000000000006</c:v>
                </c:pt>
                <c:pt idx="5">
                  <c:v>0.59099999999999997</c:v>
                </c:pt>
                <c:pt idx="6">
                  <c:v>1.383</c:v>
                </c:pt>
                <c:pt idx="7">
                  <c:v>1.07</c:v>
                </c:pt>
                <c:pt idx="8">
                  <c:v>1</c:v>
                </c:pt>
              </c:numCache>
            </c:numRef>
          </c:val>
          <c:extLst>
            <c:ext xmlns:c16="http://schemas.microsoft.com/office/drawing/2014/chart" uri="{C3380CC4-5D6E-409C-BE32-E72D297353CC}">
              <c16:uniqueId val="{00000001-9D4A-424A-B703-BE0314466634}"/>
            </c:ext>
          </c:extLst>
        </c:ser>
        <c:ser>
          <c:idx val="2"/>
          <c:order val="2"/>
          <c:tx>
            <c:strRef>
              <c:f>[1]Rapportage!$O$370</c:f>
              <c:strCache>
                <c:ptCount val="1"/>
                <c:pt idx="0">
                  <c:v>sociaal</c:v>
                </c:pt>
              </c:strCache>
            </c:strRef>
          </c:tx>
          <c:spPr>
            <a:solidFill>
              <a:schemeClr val="accent3"/>
            </a:solidFill>
            <a:ln>
              <a:noFill/>
            </a:ln>
            <a:effectLst/>
          </c:spPr>
          <c:invertIfNegative val="0"/>
          <c:cat>
            <c:strRef>
              <c:f>[1]Rapportage!$L$448:$L$456</c:f>
              <c:strCache>
                <c:ptCount val="9"/>
                <c:pt idx="0">
                  <c:v>Thuiswonend kind</c:v>
                </c:pt>
                <c:pt idx="1">
                  <c:v>Alleenstaande</c:v>
                </c:pt>
                <c:pt idx="2">
                  <c:v>Partner in niet-gehuwd paar z. kinderen</c:v>
                </c:pt>
                <c:pt idx="3">
                  <c:v>Partner in gehuwd paar zonder kinderen</c:v>
                </c:pt>
                <c:pt idx="4">
                  <c:v>Partner in niet-gehuwd paar met kinderen</c:v>
                </c:pt>
                <c:pt idx="5">
                  <c:v>Partner in gehuwd paar met kinderen</c:v>
                </c:pt>
                <c:pt idx="6">
                  <c:v>Ouder in eenouderhuishouden</c:v>
                </c:pt>
                <c:pt idx="7">
                  <c:v>Referentiepersoon in overig huishouden</c:v>
                </c:pt>
                <c:pt idx="8">
                  <c:v>Overig lid van een huishouden</c:v>
                </c:pt>
              </c:strCache>
            </c:strRef>
          </c:cat>
          <c:val>
            <c:numRef>
              <c:f>[1]Rapportage!$O$448:$O$456</c:f>
              <c:numCache>
                <c:formatCode>General</c:formatCode>
                <c:ptCount val="9"/>
                <c:pt idx="0">
                  <c:v>1.429</c:v>
                </c:pt>
                <c:pt idx="1">
                  <c:v>1.377</c:v>
                </c:pt>
                <c:pt idx="2">
                  <c:v>1.1559999999999999</c:v>
                </c:pt>
                <c:pt idx="3">
                  <c:v>1.0309999999999999</c:v>
                </c:pt>
                <c:pt idx="4">
                  <c:v>0.998</c:v>
                </c:pt>
                <c:pt idx="5">
                  <c:v>0.94499999999999995</c:v>
                </c:pt>
                <c:pt idx="6">
                  <c:v>1.2730000000000001</c:v>
                </c:pt>
                <c:pt idx="7">
                  <c:v>1.179</c:v>
                </c:pt>
                <c:pt idx="8">
                  <c:v>1</c:v>
                </c:pt>
              </c:numCache>
            </c:numRef>
          </c:val>
          <c:extLst>
            <c:ext xmlns:c16="http://schemas.microsoft.com/office/drawing/2014/chart" uri="{C3380CC4-5D6E-409C-BE32-E72D297353CC}">
              <c16:uniqueId val="{00000002-9D4A-424A-B703-BE0314466634}"/>
            </c:ext>
          </c:extLst>
        </c:ser>
        <c:dLbls>
          <c:showLegendKey val="0"/>
          <c:showVal val="0"/>
          <c:showCatName val="0"/>
          <c:showSerName val="0"/>
          <c:showPercent val="0"/>
          <c:showBubbleSize val="0"/>
        </c:dLbls>
        <c:gapWidth val="50"/>
        <c:axId val="75688576"/>
        <c:axId val="75690368"/>
      </c:barChart>
      <c:catAx>
        <c:axId val="756885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690368"/>
        <c:crosses val="autoZero"/>
        <c:auto val="1"/>
        <c:lblAlgn val="ctr"/>
        <c:lblOffset val="100"/>
        <c:noMultiLvlLbl val="0"/>
      </c:catAx>
      <c:valAx>
        <c:axId val="75690368"/>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688576"/>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[1]Rapportage!$L$448:$L$456</c:f>
              <c:strCache>
                <c:ptCount val="9"/>
                <c:pt idx="0">
                  <c:v>Thuiswonend kind</c:v>
                </c:pt>
                <c:pt idx="1">
                  <c:v>Alleenstaande</c:v>
                </c:pt>
                <c:pt idx="2">
                  <c:v>Partner in niet-gehuwd paar z. kinderen</c:v>
                </c:pt>
                <c:pt idx="3">
                  <c:v>Partner in gehuwd paar zonder kinderen</c:v>
                </c:pt>
                <c:pt idx="4">
                  <c:v>Partner in niet-gehuwd paar met kinderen</c:v>
                </c:pt>
                <c:pt idx="5">
                  <c:v>Partner in gehuwd paar met kinderen</c:v>
                </c:pt>
                <c:pt idx="6">
                  <c:v>Ouder in eenouderhuishouden</c:v>
                </c:pt>
                <c:pt idx="7">
                  <c:v>Referentiepersoon in overig huishouden</c:v>
                </c:pt>
                <c:pt idx="8">
                  <c:v>Overig lid van een huishouden</c:v>
                </c:pt>
              </c:strCache>
            </c:strRef>
          </c:cat>
          <c:val>
            <c:numRef>
              <c:f>[1]Rapportage!$M$448:$M$456</c:f>
              <c:numCache>
                <c:formatCode>General</c:formatCode>
                <c:ptCount val="9"/>
                <c:pt idx="0">
                  <c:v>1.4650000000000001</c:v>
                </c:pt>
                <c:pt idx="1">
                  <c:v>1.595</c:v>
                </c:pt>
                <c:pt idx="2">
                  <c:v>1.075</c:v>
                </c:pt>
                <c:pt idx="3">
                  <c:v>0.873</c:v>
                </c:pt>
                <c:pt idx="4">
                  <c:v>0.89400000000000002</c:v>
                </c:pt>
                <c:pt idx="5">
                  <c:v>0.81299999999999994</c:v>
                </c:pt>
                <c:pt idx="6">
                  <c:v>1.361</c:v>
                </c:pt>
                <c:pt idx="7">
                  <c:v>1.1990000000000001</c:v>
                </c:pt>
                <c:pt idx="8">
                  <c:v>1</c:v>
                </c:pt>
              </c:numCache>
            </c:numRef>
          </c:val>
          <c:extLst>
            <c:ext xmlns:c16="http://schemas.microsoft.com/office/drawing/2014/chart" uri="{C3380CC4-5D6E-409C-BE32-E72D297353CC}">
              <c16:uniqueId val="{00000000-081D-4D8B-B246-932A8BF3A49D}"/>
            </c:ext>
          </c:extLst>
        </c:ser>
        <c:dLbls>
          <c:showLegendKey val="0"/>
          <c:showVal val="0"/>
          <c:showCatName val="0"/>
          <c:showSerName val="0"/>
          <c:showPercent val="0"/>
          <c:showBubbleSize val="0"/>
        </c:dLbls>
        <c:gapWidth val="50"/>
        <c:axId val="75869568"/>
        <c:axId val="75875456"/>
      </c:barChart>
      <c:catAx>
        <c:axId val="758695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875456"/>
        <c:crosses val="autoZero"/>
        <c:auto val="1"/>
        <c:lblAlgn val="ctr"/>
        <c:lblOffset val="100"/>
        <c:noMultiLvlLbl val="0"/>
      </c:catAx>
      <c:valAx>
        <c:axId val="758754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869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[1]Rapportage!$M$370</c:f>
              <c:strCache>
                <c:ptCount val="1"/>
                <c:pt idx="0">
                  <c:v>totaal</c:v>
                </c:pt>
              </c:strCache>
            </c:strRef>
          </c:tx>
          <c:spPr>
            <a:ln w="28575" cap="rnd">
              <a:solidFill>
                <a:schemeClr val="accent1"/>
              </a:solidFill>
              <a:round/>
            </a:ln>
            <a:effectLst/>
          </c:spPr>
          <c:marker>
            <c:symbol val="none"/>
          </c:marker>
          <c:cat>
            <c:strRef>
              <c:f>[1]Rapportage!$L$376:$L$447</c:f>
              <c:strCache>
                <c:ptCount val="7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pt idx="52">
                  <c:v>71</c:v>
                </c:pt>
                <c:pt idx="53">
                  <c:v>72</c:v>
                </c:pt>
                <c:pt idx="54">
                  <c:v>73</c:v>
                </c:pt>
                <c:pt idx="55">
                  <c:v>74</c:v>
                </c:pt>
                <c:pt idx="56">
                  <c:v>75</c:v>
                </c:pt>
                <c:pt idx="57">
                  <c:v>76</c:v>
                </c:pt>
                <c:pt idx="58">
                  <c:v>77</c:v>
                </c:pt>
                <c:pt idx="59">
                  <c:v>78</c:v>
                </c:pt>
                <c:pt idx="60">
                  <c:v>79</c:v>
                </c:pt>
                <c:pt idx="61">
                  <c:v>80</c:v>
                </c:pt>
                <c:pt idx="62">
                  <c:v>81</c:v>
                </c:pt>
                <c:pt idx="63">
                  <c:v>82</c:v>
                </c:pt>
                <c:pt idx="64">
                  <c:v>83</c:v>
                </c:pt>
                <c:pt idx="65">
                  <c:v>84</c:v>
                </c:pt>
                <c:pt idx="66">
                  <c:v>85</c:v>
                </c:pt>
                <c:pt idx="67">
                  <c:v>86</c:v>
                </c:pt>
                <c:pt idx="68">
                  <c:v>87</c:v>
                </c:pt>
                <c:pt idx="69">
                  <c:v>88</c:v>
                </c:pt>
                <c:pt idx="70">
                  <c:v>89</c:v>
                </c:pt>
                <c:pt idx="71">
                  <c:v>90</c:v>
                </c:pt>
              </c:strCache>
            </c:strRef>
          </c:cat>
          <c:val>
            <c:numRef>
              <c:f>[1]Rapportage!$M$376:$M$447</c:f>
              <c:numCache>
                <c:formatCode>General</c:formatCode>
                <c:ptCount val="72"/>
                <c:pt idx="0">
                  <c:v>2.8000000000000025E-2</c:v>
                </c:pt>
                <c:pt idx="1">
                  <c:v>8.2999999999999963E-2</c:v>
                </c:pt>
                <c:pt idx="2">
                  <c:v>0.15100000000000002</c:v>
                </c:pt>
                <c:pt idx="3">
                  <c:v>0.10699999999999998</c:v>
                </c:pt>
                <c:pt idx="4">
                  <c:v>0.16100000000000003</c:v>
                </c:pt>
                <c:pt idx="5">
                  <c:v>0.24099999999999999</c:v>
                </c:pt>
                <c:pt idx="6">
                  <c:v>0.34799999999999998</c:v>
                </c:pt>
                <c:pt idx="7">
                  <c:v>0.26300000000000001</c:v>
                </c:pt>
                <c:pt idx="8">
                  <c:v>0.28600000000000003</c:v>
                </c:pt>
                <c:pt idx="9">
                  <c:v>0.32399999999999995</c:v>
                </c:pt>
                <c:pt idx="10">
                  <c:v>0.29300000000000004</c:v>
                </c:pt>
                <c:pt idx="11">
                  <c:v>0.31100000000000005</c:v>
                </c:pt>
                <c:pt idx="12">
                  <c:v>0.31000000000000005</c:v>
                </c:pt>
                <c:pt idx="13">
                  <c:v>0.32499999999999996</c:v>
                </c:pt>
                <c:pt idx="14">
                  <c:v>0.44399999999999995</c:v>
                </c:pt>
                <c:pt idx="15">
                  <c:v>0.45699999999999996</c:v>
                </c:pt>
                <c:pt idx="16">
                  <c:v>0.39200000000000002</c:v>
                </c:pt>
                <c:pt idx="17">
                  <c:v>0.46799999999999997</c:v>
                </c:pt>
                <c:pt idx="18">
                  <c:v>0.39800000000000002</c:v>
                </c:pt>
                <c:pt idx="19">
                  <c:v>0.51</c:v>
                </c:pt>
                <c:pt idx="20">
                  <c:v>0.51900000000000002</c:v>
                </c:pt>
                <c:pt idx="21">
                  <c:v>0.45799999999999996</c:v>
                </c:pt>
                <c:pt idx="22">
                  <c:v>0.50600000000000001</c:v>
                </c:pt>
                <c:pt idx="23">
                  <c:v>0.56499999999999995</c:v>
                </c:pt>
                <c:pt idx="24">
                  <c:v>0.61699999999999999</c:v>
                </c:pt>
                <c:pt idx="25">
                  <c:v>0.63700000000000001</c:v>
                </c:pt>
                <c:pt idx="26">
                  <c:v>0.66599999999999993</c:v>
                </c:pt>
                <c:pt idx="27">
                  <c:v>0.69399999999999995</c:v>
                </c:pt>
                <c:pt idx="28">
                  <c:v>0.70599999999999996</c:v>
                </c:pt>
                <c:pt idx="29">
                  <c:v>0.71</c:v>
                </c:pt>
                <c:pt idx="30">
                  <c:v>0.66799999999999993</c:v>
                </c:pt>
                <c:pt idx="31">
                  <c:v>0.68300000000000005</c:v>
                </c:pt>
                <c:pt idx="32">
                  <c:v>0.753</c:v>
                </c:pt>
                <c:pt idx="33">
                  <c:v>0.749</c:v>
                </c:pt>
                <c:pt idx="34">
                  <c:v>0.75700000000000001</c:v>
                </c:pt>
                <c:pt idx="35">
                  <c:v>0.78900000000000003</c:v>
                </c:pt>
                <c:pt idx="36">
                  <c:v>0.70399999999999996</c:v>
                </c:pt>
                <c:pt idx="37">
                  <c:v>0.76300000000000001</c:v>
                </c:pt>
                <c:pt idx="38">
                  <c:v>0.67500000000000004</c:v>
                </c:pt>
                <c:pt idx="39">
                  <c:v>0.76100000000000001</c:v>
                </c:pt>
                <c:pt idx="40">
                  <c:v>0.68500000000000005</c:v>
                </c:pt>
                <c:pt idx="41">
                  <c:v>0.67799999999999994</c:v>
                </c:pt>
                <c:pt idx="42">
                  <c:v>0.63200000000000001</c:v>
                </c:pt>
                <c:pt idx="43">
                  <c:v>0.66999999999999993</c:v>
                </c:pt>
                <c:pt idx="44">
                  <c:v>0.63700000000000001</c:v>
                </c:pt>
                <c:pt idx="45">
                  <c:v>0.58699999999999997</c:v>
                </c:pt>
                <c:pt idx="46">
                  <c:v>0.51100000000000001</c:v>
                </c:pt>
                <c:pt idx="47">
                  <c:v>0.627</c:v>
                </c:pt>
                <c:pt idx="48">
                  <c:v>0.64700000000000002</c:v>
                </c:pt>
                <c:pt idx="49">
                  <c:v>0.61199999999999999</c:v>
                </c:pt>
                <c:pt idx="50">
                  <c:v>0.64700000000000002</c:v>
                </c:pt>
                <c:pt idx="51">
                  <c:v>0.65700000000000003</c:v>
                </c:pt>
                <c:pt idx="52">
                  <c:v>0.73099999999999998</c:v>
                </c:pt>
                <c:pt idx="53">
                  <c:v>0.75800000000000001</c:v>
                </c:pt>
                <c:pt idx="54">
                  <c:v>0.76600000000000001</c:v>
                </c:pt>
                <c:pt idx="55">
                  <c:v>0.79400000000000004</c:v>
                </c:pt>
                <c:pt idx="56">
                  <c:v>0.80400000000000005</c:v>
                </c:pt>
                <c:pt idx="57">
                  <c:v>0.79899999999999993</c:v>
                </c:pt>
                <c:pt idx="58">
                  <c:v>0.83399999999999996</c:v>
                </c:pt>
                <c:pt idx="59">
                  <c:v>0.83399999999999996</c:v>
                </c:pt>
                <c:pt idx="60">
                  <c:v>0.82899999999999996</c:v>
                </c:pt>
                <c:pt idx="61">
                  <c:v>0.86599999999999999</c:v>
                </c:pt>
                <c:pt idx="62">
                  <c:v>0.86699999999999999</c:v>
                </c:pt>
                <c:pt idx="63">
                  <c:v>0.89900000000000002</c:v>
                </c:pt>
                <c:pt idx="64">
                  <c:v>0.88200000000000001</c:v>
                </c:pt>
                <c:pt idx="65">
                  <c:v>0.90400000000000003</c:v>
                </c:pt>
                <c:pt idx="66">
                  <c:v>0.92800000000000005</c:v>
                </c:pt>
                <c:pt idx="67">
                  <c:v>0.97</c:v>
                </c:pt>
                <c:pt idx="68">
                  <c:v>0.95899999999999996</c:v>
                </c:pt>
                <c:pt idx="69">
                  <c:v>0.97699999999999998</c:v>
                </c:pt>
                <c:pt idx="70">
                  <c:v>0.97099999999999997</c:v>
                </c:pt>
                <c:pt idx="71">
                  <c:v>1</c:v>
                </c:pt>
              </c:numCache>
            </c:numRef>
          </c:val>
          <c:smooth val="0"/>
          <c:extLst>
            <c:ext xmlns:c16="http://schemas.microsoft.com/office/drawing/2014/chart" uri="{C3380CC4-5D6E-409C-BE32-E72D297353CC}">
              <c16:uniqueId val="{00000000-4759-444B-8896-311F2F5E1176}"/>
            </c:ext>
          </c:extLst>
        </c:ser>
        <c:dLbls>
          <c:showLegendKey val="0"/>
          <c:showVal val="0"/>
          <c:showCatName val="0"/>
          <c:showSerName val="0"/>
          <c:showPercent val="0"/>
          <c:showBubbleSize val="0"/>
        </c:dLbls>
        <c:marker val="1"/>
        <c:smooth val="0"/>
        <c:axId val="75971584"/>
        <c:axId val="75977472"/>
      </c:lineChart>
      <c:lineChart>
        <c:grouping val="standard"/>
        <c:varyColors val="0"/>
        <c:ser>
          <c:idx val="3"/>
          <c:order val="1"/>
          <c:tx>
            <c:strRef>
              <c:f>[1]Rapportage!$P$370</c:f>
              <c:strCache>
                <c:ptCount val="1"/>
                <c:pt idx="0">
                  <c:v>los effect</c:v>
                </c:pt>
              </c:strCache>
            </c:strRef>
          </c:tx>
          <c:spPr>
            <a:ln w="28575" cap="rnd">
              <a:solidFill>
                <a:schemeClr val="accent4"/>
              </a:solidFill>
              <a:round/>
            </a:ln>
            <a:effectLst/>
          </c:spPr>
          <c:marker>
            <c:symbol val="none"/>
          </c:marker>
          <c:cat>
            <c:strRef>
              <c:f>[1]Rapportage!$L$376:$L$447</c:f>
              <c:strCache>
                <c:ptCount val="7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pt idx="52">
                  <c:v>71</c:v>
                </c:pt>
                <c:pt idx="53">
                  <c:v>72</c:v>
                </c:pt>
                <c:pt idx="54">
                  <c:v>73</c:v>
                </c:pt>
                <c:pt idx="55">
                  <c:v>74</c:v>
                </c:pt>
                <c:pt idx="56">
                  <c:v>75</c:v>
                </c:pt>
                <c:pt idx="57">
                  <c:v>76</c:v>
                </c:pt>
                <c:pt idx="58">
                  <c:v>77</c:v>
                </c:pt>
                <c:pt idx="59">
                  <c:v>78</c:v>
                </c:pt>
                <c:pt idx="60">
                  <c:v>79</c:v>
                </c:pt>
                <c:pt idx="61">
                  <c:v>80</c:v>
                </c:pt>
                <c:pt idx="62">
                  <c:v>81</c:v>
                </c:pt>
                <c:pt idx="63">
                  <c:v>82</c:v>
                </c:pt>
                <c:pt idx="64">
                  <c:v>83</c:v>
                </c:pt>
                <c:pt idx="65">
                  <c:v>84</c:v>
                </c:pt>
                <c:pt idx="66">
                  <c:v>85</c:v>
                </c:pt>
                <c:pt idx="67">
                  <c:v>86</c:v>
                </c:pt>
                <c:pt idx="68">
                  <c:v>87</c:v>
                </c:pt>
                <c:pt idx="69">
                  <c:v>88</c:v>
                </c:pt>
                <c:pt idx="70">
                  <c:v>89</c:v>
                </c:pt>
                <c:pt idx="71">
                  <c:v>90</c:v>
                </c:pt>
              </c:strCache>
            </c:strRef>
          </c:cat>
          <c:val>
            <c:numRef>
              <c:f>[1]Rapportage!$P$376:$P$447</c:f>
              <c:numCache>
                <c:formatCode>General</c:formatCode>
                <c:ptCount val="72"/>
                <c:pt idx="0">
                  <c:v>0.86854460093896713</c:v>
                </c:pt>
                <c:pt idx="1">
                  <c:v>0.86854460093896713</c:v>
                </c:pt>
                <c:pt idx="2">
                  <c:v>0.892018779342723</c:v>
                </c:pt>
                <c:pt idx="3">
                  <c:v>0.84507042253521125</c:v>
                </c:pt>
                <c:pt idx="4">
                  <c:v>0.86854460093896713</c:v>
                </c:pt>
                <c:pt idx="5">
                  <c:v>0.86854460093896713</c:v>
                </c:pt>
                <c:pt idx="6">
                  <c:v>0.91549295774647887</c:v>
                </c:pt>
                <c:pt idx="7">
                  <c:v>0.84507042253521125</c:v>
                </c:pt>
                <c:pt idx="8">
                  <c:v>0.84507042253521125</c:v>
                </c:pt>
                <c:pt idx="9">
                  <c:v>0.84507042253521125</c:v>
                </c:pt>
                <c:pt idx="10">
                  <c:v>0.79812206572769961</c:v>
                </c:pt>
                <c:pt idx="11">
                  <c:v>0.79812206572769961</c:v>
                </c:pt>
                <c:pt idx="12">
                  <c:v>0.79812206572769961</c:v>
                </c:pt>
                <c:pt idx="13">
                  <c:v>0.77464788732394374</c:v>
                </c:pt>
                <c:pt idx="14">
                  <c:v>0.84507042253521125</c:v>
                </c:pt>
                <c:pt idx="15">
                  <c:v>0.84507042253521125</c:v>
                </c:pt>
                <c:pt idx="16">
                  <c:v>0.79812206572769961</c:v>
                </c:pt>
                <c:pt idx="17">
                  <c:v>0.84507042253521125</c:v>
                </c:pt>
                <c:pt idx="18">
                  <c:v>0.79812206572769961</c:v>
                </c:pt>
                <c:pt idx="19">
                  <c:v>0.84507042253521125</c:v>
                </c:pt>
                <c:pt idx="20">
                  <c:v>0.84507042253521125</c:v>
                </c:pt>
                <c:pt idx="21">
                  <c:v>0.82159624413145538</c:v>
                </c:pt>
                <c:pt idx="22">
                  <c:v>0.84507042253521125</c:v>
                </c:pt>
                <c:pt idx="23">
                  <c:v>0.86854460093896713</c:v>
                </c:pt>
                <c:pt idx="24">
                  <c:v>0.892018779342723</c:v>
                </c:pt>
                <c:pt idx="25">
                  <c:v>0.892018779342723</c:v>
                </c:pt>
                <c:pt idx="26">
                  <c:v>0.91549295774647887</c:v>
                </c:pt>
                <c:pt idx="27">
                  <c:v>0.91549295774647887</c:v>
                </c:pt>
                <c:pt idx="28">
                  <c:v>0.93896713615023486</c:v>
                </c:pt>
                <c:pt idx="29">
                  <c:v>0.93896713615023486</c:v>
                </c:pt>
                <c:pt idx="30">
                  <c:v>0.91549295774647887</c:v>
                </c:pt>
                <c:pt idx="31">
                  <c:v>0.91549295774647887</c:v>
                </c:pt>
                <c:pt idx="32">
                  <c:v>0.96244131455399062</c:v>
                </c:pt>
                <c:pt idx="33">
                  <c:v>0.96244131455399062</c:v>
                </c:pt>
                <c:pt idx="34">
                  <c:v>0.96244131455399062</c:v>
                </c:pt>
                <c:pt idx="35">
                  <c:v>0.9859154929577465</c:v>
                </c:pt>
                <c:pt idx="36">
                  <c:v>0.93896713615023486</c:v>
                </c:pt>
                <c:pt idx="37">
                  <c:v>0.9859154929577465</c:v>
                </c:pt>
                <c:pt idx="38">
                  <c:v>0.93896713615023486</c:v>
                </c:pt>
                <c:pt idx="39">
                  <c:v>0.9859154929577465</c:v>
                </c:pt>
                <c:pt idx="40">
                  <c:v>0.96244131455399062</c:v>
                </c:pt>
                <c:pt idx="41">
                  <c:v>0.96244131455399062</c:v>
                </c:pt>
                <c:pt idx="42">
                  <c:v>0.93896713615023486</c:v>
                </c:pt>
                <c:pt idx="43">
                  <c:v>0.9859154929577465</c:v>
                </c:pt>
                <c:pt idx="44">
                  <c:v>0.9859154929577465</c:v>
                </c:pt>
                <c:pt idx="45">
                  <c:v>0.96244131455399062</c:v>
                </c:pt>
                <c:pt idx="46">
                  <c:v>0.91549295774647887</c:v>
                </c:pt>
                <c:pt idx="47">
                  <c:v>0.96244131455399062</c:v>
                </c:pt>
                <c:pt idx="48">
                  <c:v>0.96244131455399062</c:v>
                </c:pt>
                <c:pt idx="49">
                  <c:v>0.96244131455399062</c:v>
                </c:pt>
                <c:pt idx="50">
                  <c:v>0.9859154929577465</c:v>
                </c:pt>
                <c:pt idx="51">
                  <c:v>0.9859154929577465</c:v>
                </c:pt>
                <c:pt idx="52">
                  <c:v>1.0563380281690142</c:v>
                </c:pt>
                <c:pt idx="53">
                  <c:v>1.0563380281690142</c:v>
                </c:pt>
                <c:pt idx="54">
                  <c:v>1.07981220657277</c:v>
                </c:pt>
                <c:pt idx="55">
                  <c:v>1.1032863849765258</c:v>
                </c:pt>
                <c:pt idx="56">
                  <c:v>1.1267605633802817</c:v>
                </c:pt>
                <c:pt idx="57">
                  <c:v>1.1267605633802817</c:v>
                </c:pt>
                <c:pt idx="58">
                  <c:v>1.1737089201877935</c:v>
                </c:pt>
                <c:pt idx="59">
                  <c:v>1.1737089201877935</c:v>
                </c:pt>
                <c:pt idx="60">
                  <c:v>1.1971830985915493</c:v>
                </c:pt>
                <c:pt idx="61">
                  <c:v>1.2206572769953052</c:v>
                </c:pt>
                <c:pt idx="62">
                  <c:v>1.2441314553990612</c:v>
                </c:pt>
                <c:pt idx="63">
                  <c:v>1.291079812206573</c:v>
                </c:pt>
                <c:pt idx="64">
                  <c:v>1.291079812206573</c:v>
                </c:pt>
                <c:pt idx="65">
                  <c:v>1.3380281690140845</c:v>
                </c:pt>
                <c:pt idx="66">
                  <c:v>1.3615023474178403</c:v>
                </c:pt>
                <c:pt idx="67">
                  <c:v>1.408450704225352</c:v>
                </c:pt>
                <c:pt idx="68">
                  <c:v>1.408450704225352</c:v>
                </c:pt>
                <c:pt idx="69">
                  <c:v>1.455399061032864</c:v>
                </c:pt>
                <c:pt idx="70">
                  <c:v>1.4788732394366197</c:v>
                </c:pt>
                <c:pt idx="71">
                  <c:v>1.5492957746478875</c:v>
                </c:pt>
              </c:numCache>
            </c:numRef>
          </c:val>
          <c:smooth val="0"/>
          <c:extLst>
            <c:ext xmlns:c16="http://schemas.microsoft.com/office/drawing/2014/chart" uri="{C3380CC4-5D6E-409C-BE32-E72D297353CC}">
              <c16:uniqueId val="{00000001-4759-444B-8896-311F2F5E1176}"/>
            </c:ext>
          </c:extLst>
        </c:ser>
        <c:dLbls>
          <c:showLegendKey val="0"/>
          <c:showVal val="0"/>
          <c:showCatName val="0"/>
          <c:showSerName val="0"/>
          <c:showPercent val="0"/>
          <c:showBubbleSize val="0"/>
        </c:dLbls>
        <c:marker val="1"/>
        <c:smooth val="0"/>
        <c:axId val="75997184"/>
        <c:axId val="75979008"/>
      </c:lineChart>
      <c:catAx>
        <c:axId val="75971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977472"/>
        <c:crosses val="autoZero"/>
        <c:auto val="1"/>
        <c:lblAlgn val="ctr"/>
        <c:lblOffset val="100"/>
        <c:tickLblSkip val="5"/>
        <c:noMultiLvlLbl val="0"/>
      </c:catAx>
      <c:valAx>
        <c:axId val="75977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971584"/>
        <c:crosses val="autoZero"/>
        <c:crossBetween val="between"/>
      </c:valAx>
      <c:valAx>
        <c:axId val="7597900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997184"/>
        <c:crosses val="max"/>
        <c:crossBetween val="between"/>
      </c:valAx>
      <c:catAx>
        <c:axId val="75997184"/>
        <c:scaling>
          <c:orientation val="minMax"/>
        </c:scaling>
        <c:delete val="1"/>
        <c:axPos val="b"/>
        <c:numFmt formatCode="General" sourceLinked="1"/>
        <c:majorTickMark val="out"/>
        <c:minorTickMark val="none"/>
        <c:tickLblPos val="nextTo"/>
        <c:crossAx val="7597900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nl-NL" sz="1100"/>
              <a:t>figuur 3: Leeftijd</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cat>
            <c:strRef>
              <c:f>Resultaten!$L$376:$L$447</c:f>
              <c:strCache>
                <c:ptCount val="7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pt idx="52">
                  <c:v>71</c:v>
                </c:pt>
                <c:pt idx="53">
                  <c:v>72</c:v>
                </c:pt>
                <c:pt idx="54">
                  <c:v>73</c:v>
                </c:pt>
                <c:pt idx="55">
                  <c:v>74</c:v>
                </c:pt>
                <c:pt idx="56">
                  <c:v>75</c:v>
                </c:pt>
                <c:pt idx="57">
                  <c:v>76</c:v>
                </c:pt>
                <c:pt idx="58">
                  <c:v>77</c:v>
                </c:pt>
                <c:pt idx="59">
                  <c:v>78</c:v>
                </c:pt>
                <c:pt idx="60">
                  <c:v>79</c:v>
                </c:pt>
                <c:pt idx="61">
                  <c:v>80</c:v>
                </c:pt>
                <c:pt idx="62">
                  <c:v>81</c:v>
                </c:pt>
                <c:pt idx="63">
                  <c:v>82</c:v>
                </c:pt>
                <c:pt idx="64">
                  <c:v>83</c:v>
                </c:pt>
                <c:pt idx="65">
                  <c:v>84</c:v>
                </c:pt>
                <c:pt idx="66">
                  <c:v>85</c:v>
                </c:pt>
                <c:pt idx="67">
                  <c:v>86</c:v>
                </c:pt>
                <c:pt idx="68">
                  <c:v>87</c:v>
                </c:pt>
                <c:pt idx="69">
                  <c:v>88</c:v>
                </c:pt>
                <c:pt idx="70">
                  <c:v>89</c:v>
                </c:pt>
                <c:pt idx="71">
                  <c:v>90</c:v>
                </c:pt>
              </c:strCache>
            </c:strRef>
          </c:cat>
          <c:val>
            <c:numRef>
              <c:f>Resultaten!$M$376:$M$447</c:f>
              <c:numCache>
                <c:formatCode>0.00</c:formatCode>
                <c:ptCount val="72"/>
                <c:pt idx="0">
                  <c:v>2.8000000000000025E-2</c:v>
                </c:pt>
                <c:pt idx="1">
                  <c:v>8.2999999999999963E-2</c:v>
                </c:pt>
                <c:pt idx="2">
                  <c:v>0.15100000000000002</c:v>
                </c:pt>
                <c:pt idx="3">
                  <c:v>0.10699999999999998</c:v>
                </c:pt>
                <c:pt idx="4">
                  <c:v>0.16100000000000003</c:v>
                </c:pt>
                <c:pt idx="5">
                  <c:v>0.24099999999999999</c:v>
                </c:pt>
                <c:pt idx="6">
                  <c:v>0.34799999999999998</c:v>
                </c:pt>
                <c:pt idx="7">
                  <c:v>0.26300000000000001</c:v>
                </c:pt>
                <c:pt idx="8">
                  <c:v>0.28600000000000003</c:v>
                </c:pt>
                <c:pt idx="9">
                  <c:v>0.32399999999999995</c:v>
                </c:pt>
                <c:pt idx="10">
                  <c:v>0.29300000000000004</c:v>
                </c:pt>
                <c:pt idx="11">
                  <c:v>0.31100000000000005</c:v>
                </c:pt>
                <c:pt idx="12">
                  <c:v>0.31000000000000005</c:v>
                </c:pt>
                <c:pt idx="13">
                  <c:v>0.32499999999999996</c:v>
                </c:pt>
                <c:pt idx="14">
                  <c:v>0.44399999999999995</c:v>
                </c:pt>
                <c:pt idx="15">
                  <c:v>0.45699999999999996</c:v>
                </c:pt>
                <c:pt idx="16">
                  <c:v>0.39200000000000002</c:v>
                </c:pt>
                <c:pt idx="17">
                  <c:v>0.46799999999999997</c:v>
                </c:pt>
                <c:pt idx="18">
                  <c:v>0.39800000000000002</c:v>
                </c:pt>
                <c:pt idx="19">
                  <c:v>0.51</c:v>
                </c:pt>
                <c:pt idx="20">
                  <c:v>0.51900000000000002</c:v>
                </c:pt>
                <c:pt idx="21">
                  <c:v>0.45799999999999996</c:v>
                </c:pt>
                <c:pt idx="22">
                  <c:v>0.50600000000000001</c:v>
                </c:pt>
                <c:pt idx="23">
                  <c:v>0.56499999999999995</c:v>
                </c:pt>
                <c:pt idx="24">
                  <c:v>0.61699999999999999</c:v>
                </c:pt>
                <c:pt idx="25">
                  <c:v>0.63700000000000001</c:v>
                </c:pt>
                <c:pt idx="26">
                  <c:v>0.66599999999999993</c:v>
                </c:pt>
                <c:pt idx="27">
                  <c:v>0.69399999999999995</c:v>
                </c:pt>
                <c:pt idx="28">
                  <c:v>0.70599999999999996</c:v>
                </c:pt>
                <c:pt idx="29">
                  <c:v>0.71</c:v>
                </c:pt>
                <c:pt idx="30">
                  <c:v>0.66799999999999993</c:v>
                </c:pt>
                <c:pt idx="31">
                  <c:v>0.68300000000000005</c:v>
                </c:pt>
                <c:pt idx="32">
                  <c:v>0.753</c:v>
                </c:pt>
                <c:pt idx="33">
                  <c:v>0.749</c:v>
                </c:pt>
                <c:pt idx="34">
                  <c:v>0.75700000000000001</c:v>
                </c:pt>
                <c:pt idx="35">
                  <c:v>0.78900000000000003</c:v>
                </c:pt>
                <c:pt idx="36">
                  <c:v>0.70399999999999996</c:v>
                </c:pt>
                <c:pt idx="37">
                  <c:v>0.76300000000000001</c:v>
                </c:pt>
                <c:pt idx="38">
                  <c:v>0.67500000000000004</c:v>
                </c:pt>
                <c:pt idx="39">
                  <c:v>0.76100000000000001</c:v>
                </c:pt>
                <c:pt idx="40">
                  <c:v>0.68500000000000005</c:v>
                </c:pt>
                <c:pt idx="41">
                  <c:v>0.67799999999999994</c:v>
                </c:pt>
                <c:pt idx="42">
                  <c:v>0.63200000000000001</c:v>
                </c:pt>
                <c:pt idx="43">
                  <c:v>0.66999999999999993</c:v>
                </c:pt>
                <c:pt idx="44">
                  <c:v>0.63700000000000001</c:v>
                </c:pt>
                <c:pt idx="45">
                  <c:v>0.58699999999999997</c:v>
                </c:pt>
                <c:pt idx="46">
                  <c:v>0.51100000000000001</c:v>
                </c:pt>
                <c:pt idx="47">
                  <c:v>0.627</c:v>
                </c:pt>
                <c:pt idx="48">
                  <c:v>0.64700000000000002</c:v>
                </c:pt>
                <c:pt idx="49">
                  <c:v>0.61199999999999999</c:v>
                </c:pt>
                <c:pt idx="50">
                  <c:v>0.64700000000000002</c:v>
                </c:pt>
                <c:pt idx="51">
                  <c:v>0.65700000000000003</c:v>
                </c:pt>
                <c:pt idx="52">
                  <c:v>0.73099999999999998</c:v>
                </c:pt>
                <c:pt idx="53">
                  <c:v>0.75800000000000001</c:v>
                </c:pt>
                <c:pt idx="54">
                  <c:v>0.76600000000000001</c:v>
                </c:pt>
                <c:pt idx="55">
                  <c:v>0.79400000000000004</c:v>
                </c:pt>
                <c:pt idx="56">
                  <c:v>0.80400000000000005</c:v>
                </c:pt>
                <c:pt idx="57">
                  <c:v>0.79899999999999993</c:v>
                </c:pt>
                <c:pt idx="58">
                  <c:v>0.83399999999999996</c:v>
                </c:pt>
                <c:pt idx="59">
                  <c:v>0.83399999999999996</c:v>
                </c:pt>
                <c:pt idx="60">
                  <c:v>0.82899999999999996</c:v>
                </c:pt>
                <c:pt idx="61">
                  <c:v>0.86599999999999999</c:v>
                </c:pt>
                <c:pt idx="62">
                  <c:v>0.86699999999999999</c:v>
                </c:pt>
                <c:pt idx="63">
                  <c:v>0.89900000000000002</c:v>
                </c:pt>
                <c:pt idx="64">
                  <c:v>0.88200000000000001</c:v>
                </c:pt>
                <c:pt idx="65">
                  <c:v>0.90400000000000003</c:v>
                </c:pt>
                <c:pt idx="66">
                  <c:v>0.92800000000000005</c:v>
                </c:pt>
                <c:pt idx="67">
                  <c:v>0.97</c:v>
                </c:pt>
                <c:pt idx="68">
                  <c:v>0.95899999999999996</c:v>
                </c:pt>
                <c:pt idx="69">
                  <c:v>0.97699999999999998</c:v>
                </c:pt>
                <c:pt idx="70">
                  <c:v>0.97099999999999997</c:v>
                </c:pt>
                <c:pt idx="71">
                  <c:v>1</c:v>
                </c:pt>
              </c:numCache>
            </c:numRef>
          </c:val>
          <c:extLst>
            <c:ext xmlns:c16="http://schemas.microsoft.com/office/drawing/2014/chart" uri="{C3380CC4-5D6E-409C-BE32-E72D297353CC}">
              <c16:uniqueId val="{00000000-806E-4BCC-A6AD-E265FC2D069B}"/>
            </c:ext>
          </c:extLst>
        </c:ser>
        <c:dLbls>
          <c:showLegendKey val="0"/>
          <c:showVal val="0"/>
          <c:showCatName val="0"/>
          <c:showSerName val="0"/>
          <c:showPercent val="0"/>
          <c:showBubbleSize val="0"/>
        </c:dLbls>
        <c:gapWidth val="0"/>
        <c:axId val="64536960"/>
        <c:axId val="64538880"/>
      </c:barChart>
      <c:catAx>
        <c:axId val="64536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leeftijd</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4538880"/>
        <c:crosses val="autoZero"/>
        <c:auto val="1"/>
        <c:lblAlgn val="ctr"/>
        <c:lblOffset val="100"/>
        <c:tickLblSkip val="5"/>
        <c:noMultiLvlLbl val="0"/>
      </c:catAx>
      <c:valAx>
        <c:axId val="64538880"/>
        <c:scaling>
          <c:orientation val="minMax"/>
          <c:max val="1.4"/>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4536960"/>
        <c:crosses val="autoZero"/>
        <c:crossBetween val="between"/>
      </c:valAx>
      <c:spPr>
        <a:noFill/>
        <a:ln>
          <a:noFill/>
        </a:ln>
        <a:effectLst/>
      </c:spPr>
    </c:plotArea>
    <c:plotVisOnly val="0"/>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[1]Rapportage!$M$370</c:f>
              <c:strCache>
                <c:ptCount val="1"/>
                <c:pt idx="0">
                  <c:v>totaal</c:v>
                </c:pt>
              </c:strCache>
            </c:strRef>
          </c:tx>
          <c:spPr>
            <a:ln w="28575" cap="rnd">
              <a:solidFill>
                <a:schemeClr val="accent1"/>
              </a:solidFill>
              <a:round/>
            </a:ln>
            <a:effectLst/>
          </c:spPr>
          <c:marker>
            <c:symbol val="none"/>
          </c:marker>
          <c:cat>
            <c:strRef>
              <c:f>[1]Rapportage!$L$474:$L$574</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[1]Rapportage!$M$474:$M$574</c:f>
              <c:numCache>
                <c:formatCode>General</c:formatCode>
                <c:ptCount val="101"/>
                <c:pt idx="0">
                  <c:v>2.028</c:v>
                </c:pt>
                <c:pt idx="1">
                  <c:v>1.341</c:v>
                </c:pt>
                <c:pt idx="2">
                  <c:v>1.423</c:v>
                </c:pt>
                <c:pt idx="3">
                  <c:v>1.5669999999999999</c:v>
                </c:pt>
                <c:pt idx="4">
                  <c:v>1.448</c:v>
                </c:pt>
                <c:pt idx="5">
                  <c:v>1.613</c:v>
                </c:pt>
                <c:pt idx="6">
                  <c:v>1.6520000000000001</c:v>
                </c:pt>
                <c:pt idx="7">
                  <c:v>1.6339999999999999</c:v>
                </c:pt>
                <c:pt idx="8">
                  <c:v>1.8239999999999998</c:v>
                </c:pt>
                <c:pt idx="9">
                  <c:v>1.6919999999999999</c:v>
                </c:pt>
                <c:pt idx="10">
                  <c:v>1.647</c:v>
                </c:pt>
                <c:pt idx="11">
                  <c:v>1.7629999999999999</c:v>
                </c:pt>
                <c:pt idx="12">
                  <c:v>1.679</c:v>
                </c:pt>
                <c:pt idx="13">
                  <c:v>1.669</c:v>
                </c:pt>
                <c:pt idx="14">
                  <c:v>1.786</c:v>
                </c:pt>
                <c:pt idx="15">
                  <c:v>1.742</c:v>
                </c:pt>
                <c:pt idx="16">
                  <c:v>1.752</c:v>
                </c:pt>
                <c:pt idx="17">
                  <c:v>1.675</c:v>
                </c:pt>
                <c:pt idx="18">
                  <c:v>1.635</c:v>
                </c:pt>
                <c:pt idx="19">
                  <c:v>1.6320000000000001</c:v>
                </c:pt>
                <c:pt idx="20">
                  <c:v>1.613</c:v>
                </c:pt>
                <c:pt idx="21">
                  <c:v>1.621</c:v>
                </c:pt>
                <c:pt idx="22">
                  <c:v>1.639</c:v>
                </c:pt>
                <c:pt idx="23">
                  <c:v>1.583</c:v>
                </c:pt>
                <c:pt idx="24">
                  <c:v>1.6520000000000001</c:v>
                </c:pt>
                <c:pt idx="25">
                  <c:v>1.651</c:v>
                </c:pt>
                <c:pt idx="26">
                  <c:v>1.617</c:v>
                </c:pt>
                <c:pt idx="27">
                  <c:v>1.625</c:v>
                </c:pt>
                <c:pt idx="28">
                  <c:v>1.623</c:v>
                </c:pt>
                <c:pt idx="29">
                  <c:v>1.6259999999999999</c:v>
                </c:pt>
                <c:pt idx="30">
                  <c:v>1.5609999999999999</c:v>
                </c:pt>
                <c:pt idx="31">
                  <c:v>1.708</c:v>
                </c:pt>
                <c:pt idx="32">
                  <c:v>1.5819999999999999</c:v>
                </c:pt>
                <c:pt idx="33">
                  <c:v>1.5960000000000001</c:v>
                </c:pt>
                <c:pt idx="34">
                  <c:v>1.573</c:v>
                </c:pt>
                <c:pt idx="35">
                  <c:v>1.5529999999999999</c:v>
                </c:pt>
                <c:pt idx="36">
                  <c:v>1.5629999999999999</c:v>
                </c:pt>
                <c:pt idx="37">
                  <c:v>1.613</c:v>
                </c:pt>
                <c:pt idx="38">
                  <c:v>1.528</c:v>
                </c:pt>
                <c:pt idx="39">
                  <c:v>1.573</c:v>
                </c:pt>
                <c:pt idx="40">
                  <c:v>1.5169999999999999</c:v>
                </c:pt>
                <c:pt idx="41">
                  <c:v>1.51</c:v>
                </c:pt>
                <c:pt idx="42">
                  <c:v>1.5550000000000002</c:v>
                </c:pt>
                <c:pt idx="43">
                  <c:v>1.55</c:v>
                </c:pt>
                <c:pt idx="44">
                  <c:v>1.5779999999999998</c:v>
                </c:pt>
                <c:pt idx="45">
                  <c:v>1.516</c:v>
                </c:pt>
                <c:pt idx="46">
                  <c:v>1.514</c:v>
                </c:pt>
                <c:pt idx="47">
                  <c:v>1.502</c:v>
                </c:pt>
                <c:pt idx="48">
                  <c:v>1.56</c:v>
                </c:pt>
                <c:pt idx="49">
                  <c:v>1.5249999999999999</c:v>
                </c:pt>
                <c:pt idx="50">
                  <c:v>1.54</c:v>
                </c:pt>
                <c:pt idx="51">
                  <c:v>1.5129999999999999</c:v>
                </c:pt>
                <c:pt idx="52">
                  <c:v>1.514</c:v>
                </c:pt>
                <c:pt idx="53">
                  <c:v>1.5369999999999999</c:v>
                </c:pt>
                <c:pt idx="54">
                  <c:v>1.53</c:v>
                </c:pt>
                <c:pt idx="55">
                  <c:v>1.4710000000000001</c:v>
                </c:pt>
                <c:pt idx="56">
                  <c:v>1.4750000000000001</c:v>
                </c:pt>
                <c:pt idx="57">
                  <c:v>1.466</c:v>
                </c:pt>
                <c:pt idx="58">
                  <c:v>1.508</c:v>
                </c:pt>
                <c:pt idx="59">
                  <c:v>1.4319999999999999</c:v>
                </c:pt>
                <c:pt idx="60">
                  <c:v>1.462</c:v>
                </c:pt>
                <c:pt idx="61">
                  <c:v>1.4470000000000001</c:v>
                </c:pt>
                <c:pt idx="62">
                  <c:v>1.4239999999999999</c:v>
                </c:pt>
                <c:pt idx="63">
                  <c:v>1.4450000000000001</c:v>
                </c:pt>
                <c:pt idx="64">
                  <c:v>1.41</c:v>
                </c:pt>
                <c:pt idx="65">
                  <c:v>1.4450000000000001</c:v>
                </c:pt>
                <c:pt idx="66">
                  <c:v>1.462</c:v>
                </c:pt>
                <c:pt idx="67">
                  <c:v>1.419</c:v>
                </c:pt>
                <c:pt idx="68">
                  <c:v>1.3780000000000001</c:v>
                </c:pt>
                <c:pt idx="69">
                  <c:v>1.448</c:v>
                </c:pt>
                <c:pt idx="70">
                  <c:v>1.409</c:v>
                </c:pt>
                <c:pt idx="71">
                  <c:v>1.419</c:v>
                </c:pt>
                <c:pt idx="72">
                  <c:v>1.3980000000000001</c:v>
                </c:pt>
                <c:pt idx="73">
                  <c:v>1.3599999999999999</c:v>
                </c:pt>
                <c:pt idx="74">
                  <c:v>1.431</c:v>
                </c:pt>
                <c:pt idx="75">
                  <c:v>1.379</c:v>
                </c:pt>
                <c:pt idx="76">
                  <c:v>1.341</c:v>
                </c:pt>
                <c:pt idx="77">
                  <c:v>1.34</c:v>
                </c:pt>
                <c:pt idx="78">
                  <c:v>1.327</c:v>
                </c:pt>
                <c:pt idx="79">
                  <c:v>1.323</c:v>
                </c:pt>
                <c:pt idx="80">
                  <c:v>1.304</c:v>
                </c:pt>
                <c:pt idx="81">
                  <c:v>1.341</c:v>
                </c:pt>
                <c:pt idx="82">
                  <c:v>1.298</c:v>
                </c:pt>
                <c:pt idx="83">
                  <c:v>1.319</c:v>
                </c:pt>
                <c:pt idx="84">
                  <c:v>1.3169999999999999</c:v>
                </c:pt>
                <c:pt idx="85">
                  <c:v>1.296</c:v>
                </c:pt>
                <c:pt idx="86">
                  <c:v>1.27</c:v>
                </c:pt>
                <c:pt idx="87">
                  <c:v>1.2770000000000001</c:v>
                </c:pt>
                <c:pt idx="88">
                  <c:v>1.2690000000000001</c:v>
                </c:pt>
                <c:pt idx="89">
                  <c:v>1.262</c:v>
                </c:pt>
                <c:pt idx="90">
                  <c:v>1.2310000000000001</c:v>
                </c:pt>
                <c:pt idx="91">
                  <c:v>1.22</c:v>
                </c:pt>
                <c:pt idx="92">
                  <c:v>1.1930000000000001</c:v>
                </c:pt>
                <c:pt idx="93">
                  <c:v>1.236</c:v>
                </c:pt>
                <c:pt idx="94">
                  <c:v>1.1830000000000001</c:v>
                </c:pt>
                <c:pt idx="95">
                  <c:v>1.175</c:v>
                </c:pt>
                <c:pt idx="96">
                  <c:v>1.1819999999999999</c:v>
                </c:pt>
                <c:pt idx="97">
                  <c:v>1.1259999999999999</c:v>
                </c:pt>
                <c:pt idx="98">
                  <c:v>1.099</c:v>
                </c:pt>
                <c:pt idx="99">
                  <c:v>1.07</c:v>
                </c:pt>
                <c:pt idx="100">
                  <c:v>1</c:v>
                </c:pt>
              </c:numCache>
            </c:numRef>
          </c:val>
          <c:smooth val="0"/>
          <c:extLst>
            <c:ext xmlns:c16="http://schemas.microsoft.com/office/drawing/2014/chart" uri="{C3380CC4-5D6E-409C-BE32-E72D297353CC}">
              <c16:uniqueId val="{00000000-78D6-4FD1-858B-F824C247D04C}"/>
            </c:ext>
          </c:extLst>
        </c:ser>
        <c:dLbls>
          <c:showLegendKey val="0"/>
          <c:showVal val="0"/>
          <c:showCatName val="0"/>
          <c:showSerName val="0"/>
          <c:showPercent val="0"/>
          <c:showBubbleSize val="0"/>
        </c:dLbls>
        <c:marker val="1"/>
        <c:smooth val="0"/>
        <c:axId val="76036352"/>
        <c:axId val="76038144"/>
      </c:lineChart>
      <c:lineChart>
        <c:grouping val="standard"/>
        <c:varyColors val="0"/>
        <c:ser>
          <c:idx val="3"/>
          <c:order val="1"/>
          <c:tx>
            <c:strRef>
              <c:f>[1]Rapportage!$P$370</c:f>
              <c:strCache>
                <c:ptCount val="1"/>
                <c:pt idx="0">
                  <c:v>los effect</c:v>
                </c:pt>
              </c:strCache>
            </c:strRef>
          </c:tx>
          <c:spPr>
            <a:ln w="28575" cap="rnd">
              <a:solidFill>
                <a:schemeClr val="accent4"/>
              </a:solidFill>
              <a:round/>
            </a:ln>
            <a:effectLst/>
          </c:spPr>
          <c:marker>
            <c:symbol val="none"/>
          </c:marker>
          <c:cat>
            <c:strRef>
              <c:f>[1]Rapportage!$L$474:$L$574</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[1]Rapportage!$P$474:$P$574</c:f>
              <c:numCache>
                <c:formatCode>General</c:formatCode>
                <c:ptCount val="101"/>
                <c:pt idx="0">
                  <c:v>1.5492957746478875</c:v>
                </c:pt>
                <c:pt idx="1">
                  <c:v>0.96244131455399062</c:v>
                </c:pt>
                <c:pt idx="2">
                  <c:v>0.9859154929577465</c:v>
                </c:pt>
                <c:pt idx="3">
                  <c:v>1.0563380281690142</c:v>
                </c:pt>
                <c:pt idx="4">
                  <c:v>1.07981220657277</c:v>
                </c:pt>
                <c:pt idx="5">
                  <c:v>1.1737089201877935</c:v>
                </c:pt>
                <c:pt idx="6">
                  <c:v>1.291079812206573</c:v>
                </c:pt>
                <c:pt idx="7">
                  <c:v>1.3849765258215962</c:v>
                </c:pt>
                <c:pt idx="8">
                  <c:v>1.5023474178403757</c:v>
                </c:pt>
                <c:pt idx="9">
                  <c:v>1.431924882629108</c:v>
                </c:pt>
                <c:pt idx="10">
                  <c:v>1.455399061032864</c:v>
                </c:pt>
                <c:pt idx="11">
                  <c:v>1.5258215962441315</c:v>
                </c:pt>
                <c:pt idx="12">
                  <c:v>1.4788732394366197</c:v>
                </c:pt>
                <c:pt idx="13">
                  <c:v>1.455399061032864</c:v>
                </c:pt>
                <c:pt idx="14">
                  <c:v>1.5258215962441315</c:v>
                </c:pt>
                <c:pt idx="15">
                  <c:v>1.455399061032864</c:v>
                </c:pt>
                <c:pt idx="16">
                  <c:v>1.431924882629108</c:v>
                </c:pt>
                <c:pt idx="17">
                  <c:v>1.3849765258215962</c:v>
                </c:pt>
                <c:pt idx="18">
                  <c:v>1.3380281690140845</c:v>
                </c:pt>
                <c:pt idx="19">
                  <c:v>1.3380281690140845</c:v>
                </c:pt>
                <c:pt idx="20">
                  <c:v>1.291079812206573</c:v>
                </c:pt>
                <c:pt idx="21">
                  <c:v>1.291079812206573</c:v>
                </c:pt>
                <c:pt idx="22">
                  <c:v>1.267605633802817</c:v>
                </c:pt>
                <c:pt idx="23">
                  <c:v>1.2206572769953052</c:v>
                </c:pt>
                <c:pt idx="24">
                  <c:v>1.2441314553990612</c:v>
                </c:pt>
                <c:pt idx="25">
                  <c:v>1.2441314553990612</c:v>
                </c:pt>
                <c:pt idx="26">
                  <c:v>1.2206572769953052</c:v>
                </c:pt>
                <c:pt idx="27">
                  <c:v>1.2441314553990612</c:v>
                </c:pt>
                <c:pt idx="28">
                  <c:v>1.2441314553990612</c:v>
                </c:pt>
                <c:pt idx="29">
                  <c:v>1.2441314553990612</c:v>
                </c:pt>
                <c:pt idx="30">
                  <c:v>1.2206572769953052</c:v>
                </c:pt>
                <c:pt idx="31">
                  <c:v>1.291079812206573</c:v>
                </c:pt>
                <c:pt idx="32">
                  <c:v>1.1971830985915493</c:v>
                </c:pt>
                <c:pt idx="33">
                  <c:v>1.1971830985915493</c:v>
                </c:pt>
                <c:pt idx="34">
                  <c:v>1.1737089201877935</c:v>
                </c:pt>
                <c:pt idx="35">
                  <c:v>1.1267605633802817</c:v>
                </c:pt>
                <c:pt idx="36">
                  <c:v>1.1267605633802817</c:v>
                </c:pt>
                <c:pt idx="37">
                  <c:v>1.1502347417840375</c:v>
                </c:pt>
                <c:pt idx="38">
                  <c:v>1.1032863849765258</c:v>
                </c:pt>
                <c:pt idx="39">
                  <c:v>1.1032863849765258</c:v>
                </c:pt>
                <c:pt idx="40">
                  <c:v>1.07981220657277</c:v>
                </c:pt>
                <c:pt idx="41">
                  <c:v>1.0563380281690142</c:v>
                </c:pt>
                <c:pt idx="42">
                  <c:v>1.1032863849765258</c:v>
                </c:pt>
                <c:pt idx="43">
                  <c:v>1.07981220657277</c:v>
                </c:pt>
                <c:pt idx="44">
                  <c:v>1.07981220657277</c:v>
                </c:pt>
                <c:pt idx="45">
                  <c:v>1.0328638497652582</c:v>
                </c:pt>
                <c:pt idx="46">
                  <c:v>1.0328638497652582</c:v>
                </c:pt>
                <c:pt idx="47">
                  <c:v>1.0328638497652582</c:v>
                </c:pt>
                <c:pt idx="48">
                  <c:v>1.0563380281690142</c:v>
                </c:pt>
                <c:pt idx="49">
                  <c:v>1.0328638497652582</c:v>
                </c:pt>
                <c:pt idx="50">
                  <c:v>1.0563380281690142</c:v>
                </c:pt>
                <c:pt idx="51">
                  <c:v>1.0328638497652582</c:v>
                </c:pt>
                <c:pt idx="52">
                  <c:v>1.0328638497652582</c:v>
                </c:pt>
                <c:pt idx="53">
                  <c:v>1.0563380281690142</c:v>
                </c:pt>
                <c:pt idx="54">
                  <c:v>1.0328638497652582</c:v>
                </c:pt>
                <c:pt idx="55">
                  <c:v>1.0093896713615023</c:v>
                </c:pt>
                <c:pt idx="56">
                  <c:v>0.9859154929577465</c:v>
                </c:pt>
                <c:pt idx="57">
                  <c:v>0.9859154929577465</c:v>
                </c:pt>
                <c:pt idx="58">
                  <c:v>1.0093896713615023</c:v>
                </c:pt>
                <c:pt idx="59">
                  <c:v>0.96244131455399062</c:v>
                </c:pt>
                <c:pt idx="60">
                  <c:v>0.96244131455399062</c:v>
                </c:pt>
                <c:pt idx="61">
                  <c:v>0.96244131455399062</c:v>
                </c:pt>
                <c:pt idx="62">
                  <c:v>0.93896713615023486</c:v>
                </c:pt>
                <c:pt idx="63">
                  <c:v>0.93896713615023486</c:v>
                </c:pt>
                <c:pt idx="64">
                  <c:v>0.93896713615023486</c:v>
                </c:pt>
                <c:pt idx="65">
                  <c:v>0.93896713615023486</c:v>
                </c:pt>
                <c:pt idx="66">
                  <c:v>0.96244131455399062</c:v>
                </c:pt>
                <c:pt idx="67">
                  <c:v>0.93896713615023486</c:v>
                </c:pt>
                <c:pt idx="68">
                  <c:v>0.892018779342723</c:v>
                </c:pt>
                <c:pt idx="69">
                  <c:v>0.93896713615023486</c:v>
                </c:pt>
                <c:pt idx="70">
                  <c:v>0.91549295774647887</c:v>
                </c:pt>
                <c:pt idx="71">
                  <c:v>0.91549295774647887</c:v>
                </c:pt>
                <c:pt idx="72">
                  <c:v>0.91549295774647887</c:v>
                </c:pt>
                <c:pt idx="73">
                  <c:v>0.892018779342723</c:v>
                </c:pt>
                <c:pt idx="74">
                  <c:v>0.91549295774647887</c:v>
                </c:pt>
                <c:pt idx="75">
                  <c:v>0.892018779342723</c:v>
                </c:pt>
                <c:pt idx="76">
                  <c:v>0.86854460093896713</c:v>
                </c:pt>
                <c:pt idx="77">
                  <c:v>0.86854460093896713</c:v>
                </c:pt>
                <c:pt idx="78">
                  <c:v>0.84507042253521125</c:v>
                </c:pt>
                <c:pt idx="79">
                  <c:v>0.84507042253521125</c:v>
                </c:pt>
                <c:pt idx="80">
                  <c:v>0.84507042253521125</c:v>
                </c:pt>
                <c:pt idx="81">
                  <c:v>0.84507042253521125</c:v>
                </c:pt>
                <c:pt idx="82">
                  <c:v>0.82159624413145538</c:v>
                </c:pt>
                <c:pt idx="83">
                  <c:v>0.84507042253521125</c:v>
                </c:pt>
                <c:pt idx="84">
                  <c:v>0.84507042253521125</c:v>
                </c:pt>
                <c:pt idx="85">
                  <c:v>0.82159624413145538</c:v>
                </c:pt>
                <c:pt idx="86">
                  <c:v>0.79812206572769961</c:v>
                </c:pt>
                <c:pt idx="87">
                  <c:v>0.79812206572769961</c:v>
                </c:pt>
                <c:pt idx="88">
                  <c:v>0.79812206572769961</c:v>
                </c:pt>
                <c:pt idx="89">
                  <c:v>0.79812206572769961</c:v>
                </c:pt>
                <c:pt idx="90">
                  <c:v>0.77464788732394374</c:v>
                </c:pt>
                <c:pt idx="91">
                  <c:v>0.77464788732394374</c:v>
                </c:pt>
                <c:pt idx="92">
                  <c:v>0.75117370892018787</c:v>
                </c:pt>
                <c:pt idx="93">
                  <c:v>0.77464788732394374</c:v>
                </c:pt>
                <c:pt idx="94">
                  <c:v>0.75117370892018787</c:v>
                </c:pt>
                <c:pt idx="95">
                  <c:v>0.75117370892018787</c:v>
                </c:pt>
                <c:pt idx="96">
                  <c:v>0.75117370892018787</c:v>
                </c:pt>
                <c:pt idx="97">
                  <c:v>0.72769953051643199</c:v>
                </c:pt>
                <c:pt idx="98">
                  <c:v>0.70422535211267601</c:v>
                </c:pt>
                <c:pt idx="99">
                  <c:v>0.70422535211267601</c:v>
                </c:pt>
                <c:pt idx="100">
                  <c:v>0.68075117370892013</c:v>
                </c:pt>
              </c:numCache>
            </c:numRef>
          </c:val>
          <c:smooth val="0"/>
          <c:extLst>
            <c:ext xmlns:c16="http://schemas.microsoft.com/office/drawing/2014/chart" uri="{C3380CC4-5D6E-409C-BE32-E72D297353CC}">
              <c16:uniqueId val="{00000001-78D6-4FD1-858B-F824C247D04C}"/>
            </c:ext>
          </c:extLst>
        </c:ser>
        <c:dLbls>
          <c:showLegendKey val="0"/>
          <c:showVal val="0"/>
          <c:showCatName val="0"/>
          <c:showSerName val="0"/>
          <c:showPercent val="0"/>
          <c:showBubbleSize val="0"/>
        </c:dLbls>
        <c:marker val="1"/>
        <c:smooth val="0"/>
        <c:axId val="76041216"/>
        <c:axId val="76039680"/>
      </c:lineChart>
      <c:catAx>
        <c:axId val="7603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6038144"/>
        <c:crosses val="autoZero"/>
        <c:auto val="1"/>
        <c:lblAlgn val="ctr"/>
        <c:lblOffset val="100"/>
        <c:noMultiLvlLbl val="0"/>
      </c:catAx>
      <c:valAx>
        <c:axId val="76038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6036352"/>
        <c:crosses val="autoZero"/>
        <c:crossBetween val="between"/>
      </c:valAx>
      <c:valAx>
        <c:axId val="7603968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6041216"/>
        <c:crosses val="max"/>
        <c:crossBetween val="between"/>
      </c:valAx>
      <c:catAx>
        <c:axId val="76041216"/>
        <c:scaling>
          <c:orientation val="minMax"/>
        </c:scaling>
        <c:delete val="1"/>
        <c:axPos val="b"/>
        <c:numFmt formatCode="General" sourceLinked="1"/>
        <c:majorTickMark val="out"/>
        <c:minorTickMark val="none"/>
        <c:tickLblPos val="nextTo"/>
        <c:crossAx val="760396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[1]Rapportage!$M$370</c:f>
              <c:strCache>
                <c:ptCount val="1"/>
                <c:pt idx="0">
                  <c:v>totaal</c:v>
                </c:pt>
              </c:strCache>
            </c:strRef>
          </c:tx>
          <c:spPr>
            <a:solidFill>
              <a:schemeClr val="accent1"/>
            </a:solidFill>
            <a:ln>
              <a:noFill/>
            </a:ln>
            <a:effectLst/>
          </c:spPr>
          <c:invertIfNegative val="0"/>
          <c:cat>
            <c:strRef>
              <c:f>[1]Rapportage!$L$448:$L$456</c:f>
              <c:strCache>
                <c:ptCount val="9"/>
                <c:pt idx="0">
                  <c:v>Thuiswonend kind</c:v>
                </c:pt>
                <c:pt idx="1">
                  <c:v>Alleenstaande</c:v>
                </c:pt>
                <c:pt idx="2">
                  <c:v>Partner in niet-gehuwd paar z. kinderen</c:v>
                </c:pt>
                <c:pt idx="3">
                  <c:v>Partner in gehuwd paar zonder kinderen</c:v>
                </c:pt>
                <c:pt idx="4">
                  <c:v>Partner in niet-gehuwd paar met kinderen</c:v>
                </c:pt>
                <c:pt idx="5">
                  <c:v>Partner in gehuwd paar met kinderen</c:v>
                </c:pt>
                <c:pt idx="6">
                  <c:v>Ouder in eenouderhuishouden</c:v>
                </c:pt>
                <c:pt idx="7">
                  <c:v>Referentiepersoon in overig huishouden</c:v>
                </c:pt>
                <c:pt idx="8">
                  <c:v>Overig lid van een huishouden</c:v>
                </c:pt>
              </c:strCache>
            </c:strRef>
          </c:cat>
          <c:val>
            <c:numRef>
              <c:f>[1]Rapportage!$M$448:$M$456</c:f>
              <c:numCache>
                <c:formatCode>General</c:formatCode>
                <c:ptCount val="9"/>
                <c:pt idx="0">
                  <c:v>1.4650000000000001</c:v>
                </c:pt>
                <c:pt idx="1">
                  <c:v>1.595</c:v>
                </c:pt>
                <c:pt idx="2">
                  <c:v>1.075</c:v>
                </c:pt>
                <c:pt idx="3">
                  <c:v>0.873</c:v>
                </c:pt>
                <c:pt idx="4">
                  <c:v>0.89400000000000002</c:v>
                </c:pt>
                <c:pt idx="5">
                  <c:v>0.81299999999999994</c:v>
                </c:pt>
                <c:pt idx="6">
                  <c:v>1.361</c:v>
                </c:pt>
                <c:pt idx="7">
                  <c:v>1.1990000000000001</c:v>
                </c:pt>
                <c:pt idx="8">
                  <c:v>1</c:v>
                </c:pt>
              </c:numCache>
            </c:numRef>
          </c:val>
          <c:extLst>
            <c:ext xmlns:c16="http://schemas.microsoft.com/office/drawing/2014/chart" uri="{C3380CC4-5D6E-409C-BE32-E72D297353CC}">
              <c16:uniqueId val="{00000000-7142-4913-8691-FF801577C9B9}"/>
            </c:ext>
          </c:extLst>
        </c:ser>
        <c:ser>
          <c:idx val="3"/>
          <c:order val="1"/>
          <c:tx>
            <c:strRef>
              <c:f>[1]Rapportage!$P$370</c:f>
              <c:strCache>
                <c:ptCount val="1"/>
                <c:pt idx="0">
                  <c:v>los effect</c:v>
                </c:pt>
              </c:strCache>
            </c:strRef>
          </c:tx>
          <c:spPr>
            <a:solidFill>
              <a:schemeClr val="accent4"/>
            </a:solidFill>
            <a:ln>
              <a:noFill/>
            </a:ln>
            <a:effectLst/>
          </c:spPr>
          <c:invertIfNegative val="0"/>
          <c:cat>
            <c:strRef>
              <c:f>[1]Rapportage!$L$448:$L$456</c:f>
              <c:strCache>
                <c:ptCount val="9"/>
                <c:pt idx="0">
                  <c:v>Thuiswonend kind</c:v>
                </c:pt>
                <c:pt idx="1">
                  <c:v>Alleenstaande</c:v>
                </c:pt>
                <c:pt idx="2">
                  <c:v>Partner in niet-gehuwd paar z. kinderen</c:v>
                </c:pt>
                <c:pt idx="3">
                  <c:v>Partner in gehuwd paar zonder kinderen</c:v>
                </c:pt>
                <c:pt idx="4">
                  <c:v>Partner in niet-gehuwd paar met kinderen</c:v>
                </c:pt>
                <c:pt idx="5">
                  <c:v>Partner in gehuwd paar met kinderen</c:v>
                </c:pt>
                <c:pt idx="6">
                  <c:v>Ouder in eenouderhuishouden</c:v>
                </c:pt>
                <c:pt idx="7">
                  <c:v>Referentiepersoon in overig huishouden</c:v>
                </c:pt>
                <c:pt idx="8">
                  <c:v>Overig lid van een huishouden</c:v>
                </c:pt>
              </c:strCache>
            </c:strRef>
          </c:cat>
          <c:val>
            <c:numRef>
              <c:f>[1]Rapportage!$P$448:$P$456</c:f>
              <c:numCache>
                <c:formatCode>General</c:formatCode>
                <c:ptCount val="9"/>
                <c:pt idx="0">
                  <c:v>0.93896713615023486</c:v>
                </c:pt>
                <c:pt idx="1">
                  <c:v>1.408450704225352</c:v>
                </c:pt>
                <c:pt idx="2">
                  <c:v>0.892018779342723</c:v>
                </c:pt>
                <c:pt idx="3">
                  <c:v>0.91549295774647887</c:v>
                </c:pt>
                <c:pt idx="4">
                  <c:v>0.79812206572769961</c:v>
                </c:pt>
                <c:pt idx="5">
                  <c:v>0.77464788732394374</c:v>
                </c:pt>
                <c:pt idx="6">
                  <c:v>1.2441314553990612</c:v>
                </c:pt>
                <c:pt idx="7">
                  <c:v>1.1032863849765258</c:v>
                </c:pt>
                <c:pt idx="8">
                  <c:v>0.96244131455399062</c:v>
                </c:pt>
              </c:numCache>
            </c:numRef>
          </c:val>
          <c:extLst>
            <c:ext xmlns:c16="http://schemas.microsoft.com/office/drawing/2014/chart" uri="{C3380CC4-5D6E-409C-BE32-E72D297353CC}">
              <c16:uniqueId val="{00000001-7142-4913-8691-FF801577C9B9}"/>
            </c:ext>
          </c:extLst>
        </c:ser>
        <c:dLbls>
          <c:showLegendKey val="0"/>
          <c:showVal val="0"/>
          <c:showCatName val="0"/>
          <c:showSerName val="0"/>
          <c:showPercent val="0"/>
          <c:showBubbleSize val="0"/>
        </c:dLbls>
        <c:gapWidth val="50"/>
        <c:axId val="76082560"/>
        <c:axId val="74060928"/>
      </c:barChart>
      <c:catAx>
        <c:axId val="760825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060928"/>
        <c:crosses val="autoZero"/>
        <c:auto val="1"/>
        <c:lblAlgn val="ctr"/>
        <c:lblOffset val="100"/>
        <c:noMultiLvlLbl val="0"/>
      </c:catAx>
      <c:valAx>
        <c:axId val="74060928"/>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6082560"/>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[1]Rapportage!$M$370</c:f>
              <c:strCache>
                <c:ptCount val="1"/>
                <c:pt idx="0">
                  <c:v>totaal</c:v>
                </c:pt>
              </c:strCache>
            </c:strRef>
          </c:tx>
          <c:spPr>
            <a:solidFill>
              <a:schemeClr val="accent1"/>
            </a:solidFill>
            <a:ln>
              <a:noFill/>
            </a:ln>
            <a:effectLst/>
          </c:spPr>
          <c:invertIfNegative val="0"/>
          <c:cat>
            <c:strRef>
              <c:f>[1]Rapportage!$L$371:$L$375</c:f>
              <c:strCache>
                <c:ptCount val="5"/>
                <c:pt idx="0">
                  <c:v>Man</c:v>
                </c:pt>
                <c:pt idx="1">
                  <c:v>Vrouw</c:v>
                </c:pt>
                <c:pt idx="2">
                  <c:v>Nederlands</c:v>
                </c:pt>
                <c:pt idx="3">
                  <c:v>Niet-westers</c:v>
                </c:pt>
                <c:pt idx="4">
                  <c:v>Westers</c:v>
                </c:pt>
              </c:strCache>
            </c:strRef>
          </c:cat>
          <c:val>
            <c:numRef>
              <c:f>[1]Rapportage!$M$371:$M$375</c:f>
              <c:numCache>
                <c:formatCode>General</c:formatCode>
                <c:ptCount val="5"/>
                <c:pt idx="0">
                  <c:v>1.2230000000000001</c:v>
                </c:pt>
                <c:pt idx="1">
                  <c:v>1</c:v>
                </c:pt>
                <c:pt idx="2">
                  <c:v>0.73299999999999998</c:v>
                </c:pt>
                <c:pt idx="3">
                  <c:v>1.379</c:v>
                </c:pt>
                <c:pt idx="4">
                  <c:v>1</c:v>
                </c:pt>
              </c:numCache>
            </c:numRef>
          </c:val>
          <c:extLst>
            <c:ext xmlns:c16="http://schemas.microsoft.com/office/drawing/2014/chart" uri="{C3380CC4-5D6E-409C-BE32-E72D297353CC}">
              <c16:uniqueId val="{00000000-B156-436B-9902-ACC7FE13DD84}"/>
            </c:ext>
          </c:extLst>
        </c:ser>
        <c:ser>
          <c:idx val="3"/>
          <c:order val="1"/>
          <c:tx>
            <c:strRef>
              <c:f>[1]Rapportage!$P$370</c:f>
              <c:strCache>
                <c:ptCount val="1"/>
                <c:pt idx="0">
                  <c:v>los effect</c:v>
                </c:pt>
              </c:strCache>
            </c:strRef>
          </c:tx>
          <c:spPr>
            <a:solidFill>
              <a:schemeClr val="accent4"/>
            </a:solidFill>
            <a:ln>
              <a:noFill/>
            </a:ln>
            <a:effectLst/>
          </c:spPr>
          <c:invertIfNegative val="0"/>
          <c:cat>
            <c:strRef>
              <c:f>[1]Rapportage!$L$371:$L$375</c:f>
              <c:strCache>
                <c:ptCount val="5"/>
                <c:pt idx="0">
                  <c:v>Man</c:v>
                </c:pt>
                <c:pt idx="1">
                  <c:v>Vrouw</c:v>
                </c:pt>
                <c:pt idx="2">
                  <c:v>Nederlands</c:v>
                </c:pt>
                <c:pt idx="3">
                  <c:v>Niet-westers</c:v>
                </c:pt>
                <c:pt idx="4">
                  <c:v>Westers</c:v>
                </c:pt>
              </c:strCache>
            </c:strRef>
          </c:cat>
          <c:val>
            <c:numRef>
              <c:f>[1]Rapportage!$P$371:$P$375</c:f>
              <c:numCache>
                <c:formatCode>General</c:formatCode>
                <c:ptCount val="5"/>
                <c:pt idx="0">
                  <c:v>1.0328638497652582</c:v>
                </c:pt>
                <c:pt idx="1">
                  <c:v>0.9859154929577465</c:v>
                </c:pt>
                <c:pt idx="2">
                  <c:v>0.96244131455399062</c:v>
                </c:pt>
                <c:pt idx="3">
                  <c:v>1.4788732394366197</c:v>
                </c:pt>
                <c:pt idx="4">
                  <c:v>1.1737089201877935</c:v>
                </c:pt>
              </c:numCache>
            </c:numRef>
          </c:val>
          <c:extLst>
            <c:ext xmlns:c16="http://schemas.microsoft.com/office/drawing/2014/chart" uri="{C3380CC4-5D6E-409C-BE32-E72D297353CC}">
              <c16:uniqueId val="{00000001-B156-436B-9902-ACC7FE13DD84}"/>
            </c:ext>
          </c:extLst>
        </c:ser>
        <c:dLbls>
          <c:showLegendKey val="0"/>
          <c:showVal val="0"/>
          <c:showCatName val="0"/>
          <c:showSerName val="0"/>
          <c:showPercent val="0"/>
          <c:showBubbleSize val="0"/>
        </c:dLbls>
        <c:gapWidth val="50"/>
        <c:axId val="74087808"/>
        <c:axId val="74089600"/>
      </c:barChart>
      <c:catAx>
        <c:axId val="74087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089600"/>
        <c:crosses val="autoZero"/>
        <c:auto val="1"/>
        <c:lblAlgn val="ctr"/>
        <c:lblOffset val="100"/>
        <c:noMultiLvlLbl val="0"/>
      </c:catAx>
      <c:valAx>
        <c:axId val="740896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087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[1]Rapportage!$M$370</c:f>
              <c:strCache>
                <c:ptCount val="1"/>
                <c:pt idx="0">
                  <c:v>totaal</c:v>
                </c:pt>
              </c:strCache>
            </c:strRef>
          </c:tx>
          <c:spPr>
            <a:solidFill>
              <a:schemeClr val="accent1"/>
            </a:solidFill>
            <a:ln>
              <a:noFill/>
            </a:ln>
            <a:effectLst/>
          </c:spPr>
          <c:invertIfNegative val="0"/>
          <c:cat>
            <c:strRef>
              <c:f>[1]Rapportage!$L$465:$L$473</c:f>
              <c:strCache>
                <c:ptCount val="9"/>
                <c:pt idx="0">
                  <c:v>Werkend</c:v>
                </c:pt>
                <c:pt idx="1">
                  <c:v>Ontvanger werkloosheidsuitkering</c:v>
                </c:pt>
                <c:pt idx="2">
                  <c:v>Ontvanger bijstandsuitkering</c:v>
                </c:pt>
                <c:pt idx="3">
                  <c:v>Ontvanger uitkering sociale voorz.overig</c:v>
                </c:pt>
                <c:pt idx="4">
                  <c:v>Ontvanger uitkering ziekte/AO</c:v>
                </c:pt>
                <c:pt idx="5">
                  <c:v>Ontvanger pensioenuitkering</c:v>
                </c:pt>
                <c:pt idx="6">
                  <c:v>Nog niet schoolg./schol./stud. met ink.</c:v>
                </c:pt>
                <c:pt idx="7">
                  <c:v>Nog niet schoolg./schol./stud. geen ink.</c:v>
                </c:pt>
                <c:pt idx="8">
                  <c:v>Overig zonder inkomen</c:v>
                </c:pt>
              </c:strCache>
            </c:strRef>
          </c:cat>
          <c:val>
            <c:numRef>
              <c:f>[1]Rapportage!$M$465:$M$473</c:f>
              <c:numCache>
                <c:formatCode>General</c:formatCode>
                <c:ptCount val="9"/>
                <c:pt idx="0">
                  <c:v>0.67199999999999993</c:v>
                </c:pt>
                <c:pt idx="1">
                  <c:v>0.877</c:v>
                </c:pt>
                <c:pt idx="2">
                  <c:v>1.4570000000000001</c:v>
                </c:pt>
                <c:pt idx="3">
                  <c:v>1.139</c:v>
                </c:pt>
                <c:pt idx="4">
                  <c:v>1.4419999999999999</c:v>
                </c:pt>
                <c:pt idx="5">
                  <c:v>0.76700000000000002</c:v>
                </c:pt>
                <c:pt idx="6">
                  <c:v>0.63200000000000001</c:v>
                </c:pt>
                <c:pt idx="7">
                  <c:v>0.86799999999999999</c:v>
                </c:pt>
                <c:pt idx="8">
                  <c:v>1</c:v>
                </c:pt>
              </c:numCache>
            </c:numRef>
          </c:val>
          <c:extLst>
            <c:ext xmlns:c16="http://schemas.microsoft.com/office/drawing/2014/chart" uri="{C3380CC4-5D6E-409C-BE32-E72D297353CC}">
              <c16:uniqueId val="{00000000-54C8-4711-9018-238F6342867F}"/>
            </c:ext>
          </c:extLst>
        </c:ser>
        <c:ser>
          <c:idx val="3"/>
          <c:order val="1"/>
          <c:tx>
            <c:strRef>
              <c:f>[1]Rapportage!$P$370</c:f>
              <c:strCache>
                <c:ptCount val="1"/>
                <c:pt idx="0">
                  <c:v>los effect</c:v>
                </c:pt>
              </c:strCache>
            </c:strRef>
          </c:tx>
          <c:spPr>
            <a:solidFill>
              <a:schemeClr val="accent4"/>
            </a:solidFill>
            <a:ln>
              <a:noFill/>
            </a:ln>
            <a:effectLst/>
          </c:spPr>
          <c:invertIfNegative val="0"/>
          <c:cat>
            <c:strRef>
              <c:f>[1]Rapportage!$L$465:$L$473</c:f>
              <c:strCache>
                <c:ptCount val="9"/>
                <c:pt idx="0">
                  <c:v>Werkend</c:v>
                </c:pt>
                <c:pt idx="1">
                  <c:v>Ontvanger werkloosheidsuitkering</c:v>
                </c:pt>
                <c:pt idx="2">
                  <c:v>Ontvanger bijstandsuitkering</c:v>
                </c:pt>
                <c:pt idx="3">
                  <c:v>Ontvanger uitkering sociale voorz.overig</c:v>
                </c:pt>
                <c:pt idx="4">
                  <c:v>Ontvanger uitkering ziekte/AO</c:v>
                </c:pt>
                <c:pt idx="5">
                  <c:v>Ontvanger pensioenuitkering</c:v>
                </c:pt>
                <c:pt idx="6">
                  <c:v>Nog niet schoolg./schol./stud. met ink.</c:v>
                </c:pt>
                <c:pt idx="7">
                  <c:v>Nog niet schoolg./schol./stud. geen ink.</c:v>
                </c:pt>
                <c:pt idx="8">
                  <c:v>Overig zonder inkomen</c:v>
                </c:pt>
              </c:strCache>
            </c:strRef>
          </c:cat>
          <c:val>
            <c:numRef>
              <c:f>[1]Rapportage!$P$465:$P$473</c:f>
              <c:numCache>
                <c:formatCode>General</c:formatCode>
                <c:ptCount val="9"/>
                <c:pt idx="0">
                  <c:v>0.82159624413145538</c:v>
                </c:pt>
                <c:pt idx="1">
                  <c:v>1.0328638497652582</c:v>
                </c:pt>
                <c:pt idx="2">
                  <c:v>1.807511737089202</c:v>
                </c:pt>
                <c:pt idx="3">
                  <c:v>1.3849765258215962</c:v>
                </c:pt>
                <c:pt idx="4">
                  <c:v>1.4788732394366197</c:v>
                </c:pt>
                <c:pt idx="5">
                  <c:v>1.1032863849765258</c:v>
                </c:pt>
                <c:pt idx="6">
                  <c:v>0.86854460093896713</c:v>
                </c:pt>
                <c:pt idx="7">
                  <c:v>1.0093896713615023</c:v>
                </c:pt>
                <c:pt idx="8">
                  <c:v>1.0328638497652582</c:v>
                </c:pt>
              </c:numCache>
            </c:numRef>
          </c:val>
          <c:extLst>
            <c:ext xmlns:c16="http://schemas.microsoft.com/office/drawing/2014/chart" uri="{C3380CC4-5D6E-409C-BE32-E72D297353CC}">
              <c16:uniqueId val="{00000001-54C8-4711-9018-238F6342867F}"/>
            </c:ext>
          </c:extLst>
        </c:ser>
        <c:dLbls>
          <c:showLegendKey val="0"/>
          <c:showVal val="0"/>
          <c:showCatName val="0"/>
          <c:showSerName val="0"/>
          <c:showPercent val="0"/>
          <c:showBubbleSize val="0"/>
        </c:dLbls>
        <c:gapWidth val="50"/>
        <c:axId val="74263552"/>
        <c:axId val="74277632"/>
      </c:barChart>
      <c:catAx>
        <c:axId val="742635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277632"/>
        <c:crosses val="autoZero"/>
        <c:auto val="1"/>
        <c:lblAlgn val="ctr"/>
        <c:lblOffset val="100"/>
        <c:noMultiLvlLbl val="0"/>
      </c:catAx>
      <c:valAx>
        <c:axId val="7427763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263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[1]Rapportage!$S$485</c:f>
              <c:strCache>
                <c:ptCount val="1"/>
                <c:pt idx="0">
                  <c:v>totaal</c:v>
                </c:pt>
              </c:strCache>
            </c:strRef>
          </c:tx>
          <c:spPr>
            <a:solidFill>
              <a:schemeClr val="accent1"/>
            </a:solidFill>
            <a:ln>
              <a:noFill/>
            </a:ln>
            <a:effectLst/>
          </c:spPr>
          <c:invertIfNegative val="0"/>
          <c:val>
            <c:numRef>
              <c:f>[1]Rapportage!$S$486:$S$490</c:f>
              <c:numCache>
                <c:formatCode>General</c:formatCode>
                <c:ptCount val="5"/>
                <c:pt idx="0">
                  <c:v>1</c:v>
                </c:pt>
                <c:pt idx="1">
                  <c:v>1.639</c:v>
                </c:pt>
                <c:pt idx="2">
                  <c:v>1.571</c:v>
                </c:pt>
                <c:pt idx="3">
                  <c:v>1.3420000000000001</c:v>
                </c:pt>
                <c:pt idx="4">
                  <c:v>0.78</c:v>
                </c:pt>
              </c:numCache>
            </c:numRef>
          </c:val>
          <c:extLst>
            <c:ext xmlns:c15="http://schemas.microsoft.com/office/drawing/2012/chart" uri="{02D57815-91ED-43cb-92C2-25804820EDAC}">
              <c15:filteredCategoryTitle>
                <c15:cat>
                  <c:strRef>
                    <c:extLst>
                      <c:ext uri="{02D57815-91ED-43cb-92C2-25804820EDAC}">
                        <c15:formulaRef>
                          <c15:sqref>[1]Rapportage!$R$486:$R$490</c15:sqref>
                        </c15:formulaRef>
                      </c:ext>
                    </c:extLst>
                    <c:strCache>
                      <c:ptCount val="5"/>
                      <c:pt idx="0">
                        <c:v>Referentie</c:v>
                      </c:pt>
                      <c:pt idx="1">
                        <c:v>WLZ</c:v>
                      </c:pt>
                      <c:pt idx="2">
                        <c:v>WMO</c:v>
                      </c:pt>
                      <c:pt idx="3">
                        <c:v>Wanbetaler</c:v>
                      </c:pt>
                      <c:pt idx="4">
                        <c:v>Hoge sociale cohesie</c:v>
                      </c:pt>
                    </c:strCache>
                  </c:strRef>
                </c15:cat>
              </c15:filteredCategoryTitle>
            </c:ext>
            <c:ext xmlns:c16="http://schemas.microsoft.com/office/drawing/2014/chart" uri="{C3380CC4-5D6E-409C-BE32-E72D297353CC}">
              <c16:uniqueId val="{00000000-5DA8-45D2-8834-173CE1BCFDF9}"/>
            </c:ext>
          </c:extLst>
        </c:ser>
        <c:ser>
          <c:idx val="3"/>
          <c:order val="1"/>
          <c:tx>
            <c:strRef>
              <c:f>[1]Rapportage!$V$485</c:f>
              <c:strCache>
                <c:ptCount val="1"/>
                <c:pt idx="0">
                  <c:v>los effect</c:v>
                </c:pt>
              </c:strCache>
            </c:strRef>
          </c:tx>
          <c:spPr>
            <a:solidFill>
              <a:schemeClr val="accent4"/>
            </a:solidFill>
            <a:ln>
              <a:noFill/>
            </a:ln>
            <a:effectLst/>
          </c:spPr>
          <c:invertIfNegative val="0"/>
          <c:val>
            <c:numRef>
              <c:f>[1]Rapportage!$V$486:$V$490</c:f>
              <c:numCache>
                <c:formatCode>General</c:formatCode>
                <c:ptCount val="5"/>
                <c:pt idx="0">
                  <c:v>1</c:v>
                </c:pt>
                <c:pt idx="1">
                  <c:v>1.7136150234741785</c:v>
                </c:pt>
                <c:pt idx="2">
                  <c:v>1.6666666666666665</c:v>
                </c:pt>
                <c:pt idx="3">
                  <c:v>1.5023474178403757</c:v>
                </c:pt>
                <c:pt idx="4">
                  <c:v>0.80046948356807501</c:v>
                </c:pt>
              </c:numCache>
            </c:numRef>
          </c:val>
          <c:extLst>
            <c:ext xmlns:c15="http://schemas.microsoft.com/office/drawing/2012/chart" uri="{02D57815-91ED-43cb-92C2-25804820EDAC}">
              <c15:filteredCategoryTitle>
                <c15:cat>
                  <c:strRef>
                    <c:extLst>
                      <c:ext uri="{02D57815-91ED-43cb-92C2-25804820EDAC}">
                        <c15:formulaRef>
                          <c15:sqref>[1]Rapportage!$R$486:$R$490</c15:sqref>
                        </c15:formulaRef>
                      </c:ext>
                    </c:extLst>
                    <c:strCache>
                      <c:ptCount val="5"/>
                      <c:pt idx="0">
                        <c:v>Referentie</c:v>
                      </c:pt>
                      <c:pt idx="1">
                        <c:v>WLZ</c:v>
                      </c:pt>
                      <c:pt idx="2">
                        <c:v>WMO</c:v>
                      </c:pt>
                      <c:pt idx="3">
                        <c:v>Wanbetaler</c:v>
                      </c:pt>
                      <c:pt idx="4">
                        <c:v>Hoge sociale cohesie</c:v>
                      </c:pt>
                    </c:strCache>
                  </c:strRef>
                </c15:cat>
              </c15:filteredCategoryTitle>
            </c:ext>
            <c:ext xmlns:c16="http://schemas.microsoft.com/office/drawing/2014/chart" uri="{C3380CC4-5D6E-409C-BE32-E72D297353CC}">
              <c16:uniqueId val="{00000001-5DA8-45D2-8834-173CE1BCFDF9}"/>
            </c:ext>
          </c:extLst>
        </c:ser>
        <c:dLbls>
          <c:showLegendKey val="0"/>
          <c:showVal val="0"/>
          <c:showCatName val="0"/>
          <c:showSerName val="0"/>
          <c:showPercent val="0"/>
          <c:showBubbleSize val="0"/>
        </c:dLbls>
        <c:gapWidth val="50"/>
        <c:axId val="74304128"/>
        <c:axId val="74314112"/>
      </c:barChart>
      <c:catAx>
        <c:axId val="743041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314112"/>
        <c:crosses val="autoZero"/>
        <c:auto val="1"/>
        <c:lblAlgn val="ctr"/>
        <c:lblOffset val="100"/>
        <c:noMultiLvlLbl val="0"/>
      </c:catAx>
      <c:valAx>
        <c:axId val="7431411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304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[1]Rapportage!$M$370</c:f>
              <c:strCache>
                <c:ptCount val="1"/>
                <c:pt idx="0">
                  <c:v>totaal</c:v>
                </c:pt>
              </c:strCache>
            </c:strRef>
          </c:tx>
          <c:spPr>
            <a:solidFill>
              <a:schemeClr val="accent1"/>
            </a:solidFill>
            <a:ln>
              <a:noFill/>
            </a:ln>
            <a:effectLst/>
          </c:spPr>
          <c:invertIfNegative val="0"/>
          <c:cat>
            <c:strRef>
              <c:f>[1]Rapportage!$L$577:$L$581</c:f>
              <c:strCache>
                <c:ptCount val="5"/>
                <c:pt idx="0">
                  <c:v>Zeer sterk (&gt;=2500 omgevingsadressen/km2)</c:v>
                </c:pt>
                <c:pt idx="1">
                  <c:v>Sterk (1500 tot 2500 omgevingsadressen/km2)</c:v>
                </c:pt>
                <c:pt idx="2">
                  <c:v>Matig (1000 tot 1500 omgevingsadressen/km2)</c:v>
                </c:pt>
                <c:pt idx="3">
                  <c:v>Weinig (500 tot 1000 omgevingsadressen/km2)</c:v>
                </c:pt>
                <c:pt idx="4">
                  <c:v>Niet (&lt;500 omgevingsadressen/km2)</c:v>
                </c:pt>
              </c:strCache>
            </c:strRef>
          </c:cat>
          <c:val>
            <c:numRef>
              <c:f>[1]Rapportage!$M$577:$M$581</c:f>
              <c:numCache>
                <c:formatCode>General</c:formatCode>
                <c:ptCount val="5"/>
                <c:pt idx="0">
                  <c:v>0.81800000000000006</c:v>
                </c:pt>
                <c:pt idx="1">
                  <c:v>0.90300000000000002</c:v>
                </c:pt>
                <c:pt idx="2">
                  <c:v>0.92600000000000005</c:v>
                </c:pt>
                <c:pt idx="3">
                  <c:v>0.95299999999999996</c:v>
                </c:pt>
                <c:pt idx="4">
                  <c:v>1</c:v>
                </c:pt>
              </c:numCache>
            </c:numRef>
          </c:val>
          <c:extLst>
            <c:ext xmlns:c16="http://schemas.microsoft.com/office/drawing/2014/chart" uri="{C3380CC4-5D6E-409C-BE32-E72D297353CC}">
              <c16:uniqueId val="{00000000-A1CC-4FC4-8CFC-BFFE69D060C9}"/>
            </c:ext>
          </c:extLst>
        </c:ser>
        <c:ser>
          <c:idx val="3"/>
          <c:order val="1"/>
          <c:tx>
            <c:strRef>
              <c:f>[1]Rapportage!$P$370</c:f>
              <c:strCache>
                <c:ptCount val="1"/>
                <c:pt idx="0">
                  <c:v>los effect</c:v>
                </c:pt>
              </c:strCache>
            </c:strRef>
          </c:tx>
          <c:spPr>
            <a:solidFill>
              <a:schemeClr val="accent4"/>
            </a:solidFill>
            <a:ln>
              <a:noFill/>
            </a:ln>
            <a:effectLst/>
          </c:spPr>
          <c:invertIfNegative val="0"/>
          <c:cat>
            <c:strRef>
              <c:f>[1]Rapportage!$L$577:$L$581</c:f>
              <c:strCache>
                <c:ptCount val="5"/>
                <c:pt idx="0">
                  <c:v>Zeer sterk (&gt;=2500 omgevingsadressen/km2)</c:v>
                </c:pt>
                <c:pt idx="1">
                  <c:v>Sterk (1500 tot 2500 omgevingsadressen/km2)</c:v>
                </c:pt>
                <c:pt idx="2">
                  <c:v>Matig (1000 tot 1500 omgevingsadressen/km2)</c:v>
                </c:pt>
                <c:pt idx="3">
                  <c:v>Weinig (500 tot 1000 omgevingsadressen/km2)</c:v>
                </c:pt>
                <c:pt idx="4">
                  <c:v>Niet (&lt;500 omgevingsadressen/km2)</c:v>
                </c:pt>
              </c:strCache>
            </c:strRef>
          </c:cat>
          <c:val>
            <c:numRef>
              <c:f>[1]Rapportage!$P$577:$P$581</c:f>
              <c:numCache>
                <c:formatCode>General</c:formatCode>
                <c:ptCount val="5"/>
                <c:pt idx="0">
                  <c:v>1.1267605633802817</c:v>
                </c:pt>
                <c:pt idx="1">
                  <c:v>1.0563380281690142</c:v>
                </c:pt>
                <c:pt idx="2">
                  <c:v>1.0093896713615023</c:v>
                </c:pt>
                <c:pt idx="3">
                  <c:v>0.96244131455399062</c:v>
                </c:pt>
                <c:pt idx="4">
                  <c:v>0.93896713615023486</c:v>
                </c:pt>
              </c:numCache>
            </c:numRef>
          </c:val>
          <c:extLst>
            <c:ext xmlns:c16="http://schemas.microsoft.com/office/drawing/2014/chart" uri="{C3380CC4-5D6E-409C-BE32-E72D297353CC}">
              <c16:uniqueId val="{00000001-A1CC-4FC4-8CFC-BFFE69D060C9}"/>
            </c:ext>
          </c:extLst>
        </c:ser>
        <c:dLbls>
          <c:showLegendKey val="0"/>
          <c:showVal val="0"/>
          <c:showCatName val="0"/>
          <c:showSerName val="0"/>
          <c:showPercent val="0"/>
          <c:showBubbleSize val="0"/>
        </c:dLbls>
        <c:gapWidth val="50"/>
        <c:axId val="74139136"/>
        <c:axId val="74140672"/>
      </c:barChart>
      <c:catAx>
        <c:axId val="741391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140672"/>
        <c:crosses val="autoZero"/>
        <c:auto val="1"/>
        <c:lblAlgn val="ctr"/>
        <c:lblOffset val="100"/>
        <c:noMultiLvlLbl val="0"/>
      </c:catAx>
      <c:valAx>
        <c:axId val="741406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139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[1]Rapportage!$L$457:$L$460</c:f>
              <c:strCache>
                <c:ptCount val="4"/>
                <c:pt idx="0">
                  <c:v>Laag opgeleid (basis, leerjaar 1-3 havo/vwo, vmbo of mbo-1)</c:v>
                </c:pt>
                <c:pt idx="1">
                  <c:v>Middelbaar opgeleid (mbo 2-4, bovenbouw havo/vwo)</c:v>
                </c:pt>
                <c:pt idx="2">
                  <c:v>Hoog opgeleid (hbo en wo)</c:v>
                </c:pt>
                <c:pt idx="3">
                  <c:v>Opleidingsniveau onbekend</c:v>
                </c:pt>
              </c:strCache>
            </c:strRef>
          </c:cat>
          <c:val>
            <c:numRef>
              <c:f>[1]Rapportage!$M$457:$M$460</c:f>
              <c:numCache>
                <c:formatCode>General</c:formatCode>
                <c:ptCount val="4"/>
                <c:pt idx="0">
                  <c:v>1.1339999999999999</c:v>
                </c:pt>
                <c:pt idx="1">
                  <c:v>1.042</c:v>
                </c:pt>
                <c:pt idx="2">
                  <c:v>0.876</c:v>
                </c:pt>
                <c:pt idx="3">
                  <c:v>1</c:v>
                </c:pt>
              </c:numCache>
            </c:numRef>
          </c:val>
          <c:extLst>
            <c:ext xmlns:c16="http://schemas.microsoft.com/office/drawing/2014/chart" uri="{C3380CC4-5D6E-409C-BE32-E72D297353CC}">
              <c16:uniqueId val="{00000000-1AFC-4DB3-A1B2-E6ECDBD777C1}"/>
            </c:ext>
          </c:extLst>
        </c:ser>
        <c:ser>
          <c:idx val="3"/>
          <c:order val="1"/>
          <c:spPr>
            <a:solidFill>
              <a:schemeClr val="accent4"/>
            </a:solidFill>
            <a:ln>
              <a:noFill/>
            </a:ln>
            <a:effectLst/>
          </c:spPr>
          <c:invertIfNegative val="0"/>
          <c:cat>
            <c:strRef>
              <c:f>[1]Rapportage!$L$457:$L$460</c:f>
              <c:strCache>
                <c:ptCount val="4"/>
                <c:pt idx="0">
                  <c:v>Laag opgeleid (basis, leerjaar 1-3 havo/vwo, vmbo of mbo-1)</c:v>
                </c:pt>
                <c:pt idx="1">
                  <c:v>Middelbaar opgeleid (mbo 2-4, bovenbouw havo/vwo)</c:v>
                </c:pt>
                <c:pt idx="2">
                  <c:v>Hoog opgeleid (hbo en wo)</c:v>
                </c:pt>
                <c:pt idx="3">
                  <c:v>Opleidingsniveau onbekend</c:v>
                </c:pt>
              </c:strCache>
            </c:strRef>
          </c:cat>
          <c:val>
            <c:numRef>
              <c:f>[1]Rapportage!$P$457:$P$460</c:f>
              <c:numCache>
                <c:formatCode>General</c:formatCode>
                <c:ptCount val="4"/>
                <c:pt idx="0">
                  <c:v>1.1971830985915493</c:v>
                </c:pt>
                <c:pt idx="1">
                  <c:v>0.96244131455399062</c:v>
                </c:pt>
                <c:pt idx="2">
                  <c:v>0.77464788732394374</c:v>
                </c:pt>
                <c:pt idx="3">
                  <c:v>1.0328638497652582</c:v>
                </c:pt>
              </c:numCache>
            </c:numRef>
          </c:val>
          <c:extLst>
            <c:ext xmlns:c16="http://schemas.microsoft.com/office/drawing/2014/chart" uri="{C3380CC4-5D6E-409C-BE32-E72D297353CC}">
              <c16:uniqueId val="{00000001-1AFC-4DB3-A1B2-E6ECDBD777C1}"/>
            </c:ext>
          </c:extLst>
        </c:ser>
        <c:dLbls>
          <c:showLegendKey val="0"/>
          <c:showVal val="0"/>
          <c:showCatName val="0"/>
          <c:showSerName val="0"/>
          <c:showPercent val="0"/>
          <c:showBubbleSize val="0"/>
        </c:dLbls>
        <c:gapWidth val="50"/>
        <c:axId val="76157312"/>
        <c:axId val="76158848"/>
      </c:barChart>
      <c:catAx>
        <c:axId val="761573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6158848"/>
        <c:crosses val="autoZero"/>
        <c:auto val="1"/>
        <c:lblAlgn val="ctr"/>
        <c:lblOffset val="100"/>
        <c:noMultiLvlLbl val="0"/>
      </c:catAx>
      <c:valAx>
        <c:axId val="76158848"/>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61573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[1]Rapportage!$L$371:$L$375</c:f>
              <c:strCache>
                <c:ptCount val="5"/>
                <c:pt idx="0">
                  <c:v>Man</c:v>
                </c:pt>
                <c:pt idx="1">
                  <c:v>Vrouw</c:v>
                </c:pt>
                <c:pt idx="2">
                  <c:v>Nederlands</c:v>
                </c:pt>
                <c:pt idx="3">
                  <c:v>Niet-westers</c:v>
                </c:pt>
                <c:pt idx="4">
                  <c:v>Westers</c:v>
                </c:pt>
              </c:strCache>
            </c:strRef>
          </c:cat>
          <c:val>
            <c:numRef>
              <c:f>[1]Rapportage!$M$371:$M$375</c:f>
              <c:numCache>
                <c:formatCode>General</c:formatCode>
                <c:ptCount val="5"/>
                <c:pt idx="0">
                  <c:v>1.2230000000000001</c:v>
                </c:pt>
                <c:pt idx="1">
                  <c:v>1</c:v>
                </c:pt>
                <c:pt idx="2">
                  <c:v>0.73299999999999998</c:v>
                </c:pt>
                <c:pt idx="3">
                  <c:v>1.379</c:v>
                </c:pt>
                <c:pt idx="4">
                  <c:v>1</c:v>
                </c:pt>
              </c:numCache>
            </c:numRef>
          </c:val>
          <c:extLst>
            <c:ext xmlns:c16="http://schemas.microsoft.com/office/drawing/2014/chart" uri="{C3380CC4-5D6E-409C-BE32-E72D297353CC}">
              <c16:uniqueId val="{00000000-8731-42F3-A566-5B1910B921BA}"/>
            </c:ext>
          </c:extLst>
        </c:ser>
        <c:dLbls>
          <c:showLegendKey val="0"/>
          <c:showVal val="0"/>
          <c:showCatName val="0"/>
          <c:showSerName val="0"/>
          <c:showPercent val="0"/>
          <c:showBubbleSize val="0"/>
        </c:dLbls>
        <c:gapWidth val="50"/>
        <c:axId val="60912768"/>
        <c:axId val="60914304"/>
      </c:barChart>
      <c:catAx>
        <c:axId val="6091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0914304"/>
        <c:crosses val="autoZero"/>
        <c:auto val="1"/>
        <c:lblAlgn val="ctr"/>
        <c:lblOffset val="100"/>
        <c:noMultiLvlLbl val="0"/>
      </c:catAx>
      <c:valAx>
        <c:axId val="609143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0912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[1]Rapportage!$L$457:$L$460</c:f>
              <c:strCache>
                <c:ptCount val="4"/>
                <c:pt idx="0">
                  <c:v>Laag opgeleid (basis, leerjaar 1-3 havo/vwo, vmbo of mbo-1)</c:v>
                </c:pt>
                <c:pt idx="1">
                  <c:v>Middelbaar opgeleid (mbo 2-4, bovenbouw havo/vwo)</c:v>
                </c:pt>
                <c:pt idx="2">
                  <c:v>Hoog opgeleid (hbo en wo)</c:v>
                </c:pt>
                <c:pt idx="3">
                  <c:v>Opleidingsniveau onbekend</c:v>
                </c:pt>
              </c:strCache>
            </c:strRef>
          </c:cat>
          <c:val>
            <c:numRef>
              <c:f>[1]Rapportage!$M$457:$M$460</c:f>
              <c:numCache>
                <c:formatCode>General</c:formatCode>
                <c:ptCount val="4"/>
                <c:pt idx="0">
                  <c:v>1.1339999999999999</c:v>
                </c:pt>
                <c:pt idx="1">
                  <c:v>1.042</c:v>
                </c:pt>
                <c:pt idx="2">
                  <c:v>0.876</c:v>
                </c:pt>
                <c:pt idx="3">
                  <c:v>1</c:v>
                </c:pt>
              </c:numCache>
            </c:numRef>
          </c:val>
          <c:extLst>
            <c:ext xmlns:c16="http://schemas.microsoft.com/office/drawing/2014/chart" uri="{C3380CC4-5D6E-409C-BE32-E72D297353CC}">
              <c16:uniqueId val="{00000000-9DA3-45B5-8A25-AC0DB3EA34E9}"/>
            </c:ext>
          </c:extLst>
        </c:ser>
        <c:dLbls>
          <c:showLegendKey val="0"/>
          <c:showVal val="0"/>
          <c:showCatName val="0"/>
          <c:showSerName val="0"/>
          <c:showPercent val="0"/>
          <c:showBubbleSize val="0"/>
        </c:dLbls>
        <c:gapWidth val="50"/>
        <c:axId val="62691584"/>
        <c:axId val="62713856"/>
      </c:barChart>
      <c:catAx>
        <c:axId val="626915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2713856"/>
        <c:crosses val="autoZero"/>
        <c:auto val="1"/>
        <c:lblAlgn val="ctr"/>
        <c:lblOffset val="100"/>
        <c:noMultiLvlLbl val="0"/>
      </c:catAx>
      <c:valAx>
        <c:axId val="627138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26915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[1]Rapportage!$L$585:$L$589</c:f>
              <c:strCache>
                <c:ptCount val="5"/>
                <c:pt idx="0">
                  <c:v>Zeer sterk</c:v>
                </c:pt>
                <c:pt idx="1">
                  <c:v>Sterk</c:v>
                </c:pt>
                <c:pt idx="2">
                  <c:v>Matig</c:v>
                </c:pt>
                <c:pt idx="3">
                  <c:v>Weinig</c:v>
                </c:pt>
                <c:pt idx="4">
                  <c:v>Niet</c:v>
                </c:pt>
              </c:strCache>
            </c:strRef>
          </c:cat>
          <c:val>
            <c:numRef>
              <c:f>[1]Rapportage!$M$577:$M$581</c:f>
              <c:numCache>
                <c:formatCode>General</c:formatCode>
                <c:ptCount val="5"/>
                <c:pt idx="0">
                  <c:v>0.81800000000000006</c:v>
                </c:pt>
                <c:pt idx="1">
                  <c:v>0.90300000000000002</c:v>
                </c:pt>
                <c:pt idx="2">
                  <c:v>0.92600000000000005</c:v>
                </c:pt>
                <c:pt idx="3">
                  <c:v>0.95299999999999996</c:v>
                </c:pt>
                <c:pt idx="4">
                  <c:v>1</c:v>
                </c:pt>
              </c:numCache>
            </c:numRef>
          </c:val>
          <c:extLst>
            <c:ext xmlns:c16="http://schemas.microsoft.com/office/drawing/2014/chart" uri="{C3380CC4-5D6E-409C-BE32-E72D297353CC}">
              <c16:uniqueId val="{00000000-E3A0-4C44-A45C-93D8AC6F0140}"/>
            </c:ext>
          </c:extLst>
        </c:ser>
        <c:dLbls>
          <c:showLegendKey val="0"/>
          <c:showVal val="0"/>
          <c:showCatName val="0"/>
          <c:showSerName val="0"/>
          <c:showPercent val="0"/>
          <c:showBubbleSize val="0"/>
        </c:dLbls>
        <c:gapWidth val="50"/>
        <c:axId val="66915712"/>
        <c:axId val="66933888"/>
      </c:barChart>
      <c:catAx>
        <c:axId val="669157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933888"/>
        <c:crosses val="autoZero"/>
        <c:auto val="1"/>
        <c:lblAlgn val="ctr"/>
        <c:lblOffset val="100"/>
        <c:noMultiLvlLbl val="0"/>
      </c:catAx>
      <c:valAx>
        <c:axId val="66933888"/>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915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nl-NL" sz="1100"/>
              <a:t>figuur 4: Leeftijd en typen eenzaamheid</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0"/>
          <c:order val="0"/>
          <c:tx>
            <c:strRef>
              <c:f>Resultaten!$M$370</c:f>
              <c:strCache>
                <c:ptCount val="1"/>
                <c:pt idx="0">
                  <c:v>totaal</c:v>
                </c:pt>
              </c:strCache>
            </c:strRef>
          </c:tx>
          <c:spPr>
            <a:ln w="28575" cap="rnd">
              <a:solidFill>
                <a:schemeClr val="accent1"/>
              </a:solidFill>
              <a:round/>
            </a:ln>
            <a:effectLst/>
          </c:spPr>
          <c:marker>
            <c:symbol val="none"/>
          </c:marker>
          <c:cat>
            <c:strRef>
              <c:f>Resultaten!$L$376:$L$447</c:f>
              <c:strCache>
                <c:ptCount val="7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pt idx="52">
                  <c:v>71</c:v>
                </c:pt>
                <c:pt idx="53">
                  <c:v>72</c:v>
                </c:pt>
                <c:pt idx="54">
                  <c:v>73</c:v>
                </c:pt>
                <c:pt idx="55">
                  <c:v>74</c:v>
                </c:pt>
                <c:pt idx="56">
                  <c:v>75</c:v>
                </c:pt>
                <c:pt idx="57">
                  <c:v>76</c:v>
                </c:pt>
                <c:pt idx="58">
                  <c:v>77</c:v>
                </c:pt>
                <c:pt idx="59">
                  <c:v>78</c:v>
                </c:pt>
                <c:pt idx="60">
                  <c:v>79</c:v>
                </c:pt>
                <c:pt idx="61">
                  <c:v>80</c:v>
                </c:pt>
                <c:pt idx="62">
                  <c:v>81</c:v>
                </c:pt>
                <c:pt idx="63">
                  <c:v>82</c:v>
                </c:pt>
                <c:pt idx="64">
                  <c:v>83</c:v>
                </c:pt>
                <c:pt idx="65">
                  <c:v>84</c:v>
                </c:pt>
                <c:pt idx="66">
                  <c:v>85</c:v>
                </c:pt>
                <c:pt idx="67">
                  <c:v>86</c:v>
                </c:pt>
                <c:pt idx="68">
                  <c:v>87</c:v>
                </c:pt>
                <c:pt idx="69">
                  <c:v>88</c:v>
                </c:pt>
                <c:pt idx="70">
                  <c:v>89</c:v>
                </c:pt>
                <c:pt idx="71">
                  <c:v>90</c:v>
                </c:pt>
              </c:strCache>
            </c:strRef>
          </c:cat>
          <c:val>
            <c:numRef>
              <c:f>Resultaten!$M$376:$M$447</c:f>
              <c:numCache>
                <c:formatCode>0.00</c:formatCode>
                <c:ptCount val="72"/>
                <c:pt idx="0">
                  <c:v>2.8000000000000025E-2</c:v>
                </c:pt>
                <c:pt idx="1">
                  <c:v>8.2999999999999963E-2</c:v>
                </c:pt>
                <c:pt idx="2">
                  <c:v>0.15100000000000002</c:v>
                </c:pt>
                <c:pt idx="3">
                  <c:v>0.10699999999999998</c:v>
                </c:pt>
                <c:pt idx="4">
                  <c:v>0.16100000000000003</c:v>
                </c:pt>
                <c:pt idx="5">
                  <c:v>0.24099999999999999</c:v>
                </c:pt>
                <c:pt idx="6">
                  <c:v>0.34799999999999998</c:v>
                </c:pt>
                <c:pt idx="7">
                  <c:v>0.26300000000000001</c:v>
                </c:pt>
                <c:pt idx="8">
                  <c:v>0.28600000000000003</c:v>
                </c:pt>
                <c:pt idx="9">
                  <c:v>0.32399999999999995</c:v>
                </c:pt>
                <c:pt idx="10">
                  <c:v>0.29300000000000004</c:v>
                </c:pt>
                <c:pt idx="11">
                  <c:v>0.31100000000000005</c:v>
                </c:pt>
                <c:pt idx="12">
                  <c:v>0.31000000000000005</c:v>
                </c:pt>
                <c:pt idx="13">
                  <c:v>0.32499999999999996</c:v>
                </c:pt>
                <c:pt idx="14">
                  <c:v>0.44399999999999995</c:v>
                </c:pt>
                <c:pt idx="15">
                  <c:v>0.45699999999999996</c:v>
                </c:pt>
                <c:pt idx="16">
                  <c:v>0.39200000000000002</c:v>
                </c:pt>
                <c:pt idx="17">
                  <c:v>0.46799999999999997</c:v>
                </c:pt>
                <c:pt idx="18">
                  <c:v>0.39800000000000002</c:v>
                </c:pt>
                <c:pt idx="19">
                  <c:v>0.51</c:v>
                </c:pt>
                <c:pt idx="20">
                  <c:v>0.51900000000000002</c:v>
                </c:pt>
                <c:pt idx="21">
                  <c:v>0.45799999999999996</c:v>
                </c:pt>
                <c:pt idx="22">
                  <c:v>0.50600000000000001</c:v>
                </c:pt>
                <c:pt idx="23">
                  <c:v>0.56499999999999995</c:v>
                </c:pt>
                <c:pt idx="24">
                  <c:v>0.61699999999999999</c:v>
                </c:pt>
                <c:pt idx="25">
                  <c:v>0.63700000000000001</c:v>
                </c:pt>
                <c:pt idx="26">
                  <c:v>0.66599999999999993</c:v>
                </c:pt>
                <c:pt idx="27">
                  <c:v>0.69399999999999995</c:v>
                </c:pt>
                <c:pt idx="28">
                  <c:v>0.70599999999999996</c:v>
                </c:pt>
                <c:pt idx="29">
                  <c:v>0.71</c:v>
                </c:pt>
                <c:pt idx="30">
                  <c:v>0.66799999999999993</c:v>
                </c:pt>
                <c:pt idx="31">
                  <c:v>0.68300000000000005</c:v>
                </c:pt>
                <c:pt idx="32">
                  <c:v>0.753</c:v>
                </c:pt>
                <c:pt idx="33">
                  <c:v>0.749</c:v>
                </c:pt>
                <c:pt idx="34">
                  <c:v>0.75700000000000001</c:v>
                </c:pt>
                <c:pt idx="35">
                  <c:v>0.78900000000000003</c:v>
                </c:pt>
                <c:pt idx="36">
                  <c:v>0.70399999999999996</c:v>
                </c:pt>
                <c:pt idx="37">
                  <c:v>0.76300000000000001</c:v>
                </c:pt>
                <c:pt idx="38">
                  <c:v>0.67500000000000004</c:v>
                </c:pt>
                <c:pt idx="39">
                  <c:v>0.76100000000000001</c:v>
                </c:pt>
                <c:pt idx="40">
                  <c:v>0.68500000000000005</c:v>
                </c:pt>
                <c:pt idx="41">
                  <c:v>0.67799999999999994</c:v>
                </c:pt>
                <c:pt idx="42">
                  <c:v>0.63200000000000001</c:v>
                </c:pt>
                <c:pt idx="43">
                  <c:v>0.66999999999999993</c:v>
                </c:pt>
                <c:pt idx="44">
                  <c:v>0.63700000000000001</c:v>
                </c:pt>
                <c:pt idx="45">
                  <c:v>0.58699999999999997</c:v>
                </c:pt>
                <c:pt idx="46">
                  <c:v>0.51100000000000001</c:v>
                </c:pt>
                <c:pt idx="47">
                  <c:v>0.627</c:v>
                </c:pt>
                <c:pt idx="48">
                  <c:v>0.64700000000000002</c:v>
                </c:pt>
                <c:pt idx="49">
                  <c:v>0.61199999999999999</c:v>
                </c:pt>
                <c:pt idx="50">
                  <c:v>0.64700000000000002</c:v>
                </c:pt>
                <c:pt idx="51">
                  <c:v>0.65700000000000003</c:v>
                </c:pt>
                <c:pt idx="52">
                  <c:v>0.73099999999999998</c:v>
                </c:pt>
                <c:pt idx="53">
                  <c:v>0.75800000000000001</c:v>
                </c:pt>
                <c:pt idx="54">
                  <c:v>0.76600000000000001</c:v>
                </c:pt>
                <c:pt idx="55">
                  <c:v>0.79400000000000004</c:v>
                </c:pt>
                <c:pt idx="56">
                  <c:v>0.80400000000000005</c:v>
                </c:pt>
                <c:pt idx="57">
                  <c:v>0.79899999999999993</c:v>
                </c:pt>
                <c:pt idx="58">
                  <c:v>0.83399999999999996</c:v>
                </c:pt>
                <c:pt idx="59">
                  <c:v>0.83399999999999996</c:v>
                </c:pt>
                <c:pt idx="60">
                  <c:v>0.82899999999999996</c:v>
                </c:pt>
                <c:pt idx="61">
                  <c:v>0.86599999999999999</c:v>
                </c:pt>
                <c:pt idx="62">
                  <c:v>0.86699999999999999</c:v>
                </c:pt>
                <c:pt idx="63">
                  <c:v>0.89900000000000002</c:v>
                </c:pt>
                <c:pt idx="64">
                  <c:v>0.88200000000000001</c:v>
                </c:pt>
                <c:pt idx="65">
                  <c:v>0.90400000000000003</c:v>
                </c:pt>
                <c:pt idx="66">
                  <c:v>0.92800000000000005</c:v>
                </c:pt>
                <c:pt idx="67">
                  <c:v>0.97</c:v>
                </c:pt>
                <c:pt idx="68">
                  <c:v>0.95899999999999996</c:v>
                </c:pt>
                <c:pt idx="69">
                  <c:v>0.97699999999999998</c:v>
                </c:pt>
                <c:pt idx="70">
                  <c:v>0.97099999999999997</c:v>
                </c:pt>
                <c:pt idx="71">
                  <c:v>1</c:v>
                </c:pt>
              </c:numCache>
            </c:numRef>
          </c:val>
          <c:smooth val="0"/>
          <c:extLst>
            <c:ext xmlns:c16="http://schemas.microsoft.com/office/drawing/2014/chart" uri="{C3380CC4-5D6E-409C-BE32-E72D297353CC}">
              <c16:uniqueId val="{00000000-EE2C-4A5E-8E40-F57BBD8AD5B7}"/>
            </c:ext>
          </c:extLst>
        </c:ser>
        <c:ser>
          <c:idx val="1"/>
          <c:order val="1"/>
          <c:tx>
            <c:strRef>
              <c:f>Resultaten!$N$370</c:f>
              <c:strCache>
                <c:ptCount val="1"/>
                <c:pt idx="0">
                  <c:v>emotioneel</c:v>
                </c:pt>
              </c:strCache>
            </c:strRef>
          </c:tx>
          <c:spPr>
            <a:ln w="28575" cap="rnd">
              <a:solidFill>
                <a:schemeClr val="accent2"/>
              </a:solidFill>
              <a:round/>
            </a:ln>
            <a:effectLst/>
          </c:spPr>
          <c:marker>
            <c:symbol val="none"/>
          </c:marker>
          <c:cat>
            <c:strRef>
              <c:f>Resultaten!$L$376:$L$447</c:f>
              <c:strCache>
                <c:ptCount val="7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pt idx="52">
                  <c:v>71</c:v>
                </c:pt>
                <c:pt idx="53">
                  <c:v>72</c:v>
                </c:pt>
                <c:pt idx="54">
                  <c:v>73</c:v>
                </c:pt>
                <c:pt idx="55">
                  <c:v>74</c:v>
                </c:pt>
                <c:pt idx="56">
                  <c:v>75</c:v>
                </c:pt>
                <c:pt idx="57">
                  <c:v>76</c:v>
                </c:pt>
                <c:pt idx="58">
                  <c:v>77</c:v>
                </c:pt>
                <c:pt idx="59">
                  <c:v>78</c:v>
                </c:pt>
                <c:pt idx="60">
                  <c:v>79</c:v>
                </c:pt>
                <c:pt idx="61">
                  <c:v>80</c:v>
                </c:pt>
                <c:pt idx="62">
                  <c:v>81</c:v>
                </c:pt>
                <c:pt idx="63">
                  <c:v>82</c:v>
                </c:pt>
                <c:pt idx="64">
                  <c:v>83</c:v>
                </c:pt>
                <c:pt idx="65">
                  <c:v>84</c:v>
                </c:pt>
                <c:pt idx="66">
                  <c:v>85</c:v>
                </c:pt>
                <c:pt idx="67">
                  <c:v>86</c:v>
                </c:pt>
                <c:pt idx="68">
                  <c:v>87</c:v>
                </c:pt>
                <c:pt idx="69">
                  <c:v>88</c:v>
                </c:pt>
                <c:pt idx="70">
                  <c:v>89</c:v>
                </c:pt>
                <c:pt idx="71">
                  <c:v>90</c:v>
                </c:pt>
              </c:strCache>
            </c:strRef>
          </c:cat>
          <c:val>
            <c:numRef>
              <c:f>Resultaten!$N$376:$N$447</c:f>
              <c:numCache>
                <c:formatCode>0.00</c:formatCode>
                <c:ptCount val="72"/>
                <c:pt idx="0">
                  <c:v>0.377</c:v>
                </c:pt>
                <c:pt idx="1">
                  <c:v>0.38300000000000001</c:v>
                </c:pt>
                <c:pt idx="2">
                  <c:v>0.43200000000000005</c:v>
                </c:pt>
                <c:pt idx="3">
                  <c:v>0.45199999999999996</c:v>
                </c:pt>
                <c:pt idx="4">
                  <c:v>0.49099999999999999</c:v>
                </c:pt>
                <c:pt idx="5">
                  <c:v>0.52</c:v>
                </c:pt>
                <c:pt idx="6">
                  <c:v>0.61499999999999999</c:v>
                </c:pt>
                <c:pt idx="7">
                  <c:v>0.54899999999999993</c:v>
                </c:pt>
                <c:pt idx="8">
                  <c:v>0.59699999999999998</c:v>
                </c:pt>
                <c:pt idx="9">
                  <c:v>0.66799999999999993</c:v>
                </c:pt>
                <c:pt idx="10">
                  <c:v>0.61699999999999999</c:v>
                </c:pt>
                <c:pt idx="11">
                  <c:v>0.61699999999999999</c:v>
                </c:pt>
                <c:pt idx="12">
                  <c:v>0.627</c:v>
                </c:pt>
                <c:pt idx="13">
                  <c:v>0.67999999999999994</c:v>
                </c:pt>
                <c:pt idx="14">
                  <c:v>0.67799999999999994</c:v>
                </c:pt>
                <c:pt idx="15">
                  <c:v>0.74399999999999999</c:v>
                </c:pt>
                <c:pt idx="16">
                  <c:v>0.69700000000000006</c:v>
                </c:pt>
                <c:pt idx="17">
                  <c:v>0.74299999999999999</c:v>
                </c:pt>
                <c:pt idx="18">
                  <c:v>0.65300000000000002</c:v>
                </c:pt>
                <c:pt idx="19">
                  <c:v>0.752</c:v>
                </c:pt>
                <c:pt idx="20">
                  <c:v>0.69700000000000006</c:v>
                </c:pt>
                <c:pt idx="21">
                  <c:v>0.64400000000000002</c:v>
                </c:pt>
                <c:pt idx="22">
                  <c:v>0.72099999999999997</c:v>
                </c:pt>
                <c:pt idx="23">
                  <c:v>0.68100000000000005</c:v>
                </c:pt>
                <c:pt idx="24">
                  <c:v>0.72299999999999998</c:v>
                </c:pt>
                <c:pt idx="25">
                  <c:v>0.70599999999999996</c:v>
                </c:pt>
                <c:pt idx="26">
                  <c:v>0.74299999999999999</c:v>
                </c:pt>
                <c:pt idx="27">
                  <c:v>0.78100000000000003</c:v>
                </c:pt>
                <c:pt idx="28">
                  <c:v>0.72399999999999998</c:v>
                </c:pt>
                <c:pt idx="29">
                  <c:v>0.66599999999999993</c:v>
                </c:pt>
                <c:pt idx="30">
                  <c:v>0.60799999999999998</c:v>
                </c:pt>
                <c:pt idx="31">
                  <c:v>0.67700000000000005</c:v>
                </c:pt>
                <c:pt idx="32">
                  <c:v>0.67900000000000005</c:v>
                </c:pt>
                <c:pt idx="33">
                  <c:v>0.64</c:v>
                </c:pt>
                <c:pt idx="34">
                  <c:v>0.74299999999999999</c:v>
                </c:pt>
                <c:pt idx="35">
                  <c:v>0.67799999999999994</c:v>
                </c:pt>
                <c:pt idx="36">
                  <c:v>0.64400000000000002</c:v>
                </c:pt>
                <c:pt idx="37">
                  <c:v>0.64800000000000002</c:v>
                </c:pt>
                <c:pt idx="38">
                  <c:v>0.63700000000000001</c:v>
                </c:pt>
                <c:pt idx="39">
                  <c:v>0.65900000000000003</c:v>
                </c:pt>
                <c:pt idx="40">
                  <c:v>0.58400000000000007</c:v>
                </c:pt>
                <c:pt idx="41">
                  <c:v>0.58899999999999997</c:v>
                </c:pt>
                <c:pt idx="42">
                  <c:v>0.50900000000000001</c:v>
                </c:pt>
                <c:pt idx="43">
                  <c:v>0.50600000000000001</c:v>
                </c:pt>
                <c:pt idx="44">
                  <c:v>0.51</c:v>
                </c:pt>
                <c:pt idx="45">
                  <c:v>0.38700000000000001</c:v>
                </c:pt>
                <c:pt idx="46">
                  <c:v>0.36099999999999999</c:v>
                </c:pt>
                <c:pt idx="47">
                  <c:v>0.48699999999999999</c:v>
                </c:pt>
                <c:pt idx="48">
                  <c:v>0.42100000000000004</c:v>
                </c:pt>
                <c:pt idx="49">
                  <c:v>0.39700000000000002</c:v>
                </c:pt>
                <c:pt idx="50">
                  <c:v>0.42900000000000005</c:v>
                </c:pt>
                <c:pt idx="51">
                  <c:v>0.44199999999999995</c:v>
                </c:pt>
                <c:pt idx="52">
                  <c:v>0.44899999999999995</c:v>
                </c:pt>
                <c:pt idx="53">
                  <c:v>0.501</c:v>
                </c:pt>
                <c:pt idx="54">
                  <c:v>0.54600000000000004</c:v>
                </c:pt>
                <c:pt idx="55">
                  <c:v>0.52500000000000002</c:v>
                </c:pt>
                <c:pt idx="56">
                  <c:v>0.62</c:v>
                </c:pt>
                <c:pt idx="57">
                  <c:v>0.61499999999999999</c:v>
                </c:pt>
                <c:pt idx="58">
                  <c:v>0.67999999999999994</c:v>
                </c:pt>
                <c:pt idx="59">
                  <c:v>0.68100000000000005</c:v>
                </c:pt>
                <c:pt idx="60">
                  <c:v>0.73799999999999999</c:v>
                </c:pt>
                <c:pt idx="61">
                  <c:v>0.76900000000000002</c:v>
                </c:pt>
                <c:pt idx="62">
                  <c:v>0.77600000000000002</c:v>
                </c:pt>
                <c:pt idx="63">
                  <c:v>0.84599999999999997</c:v>
                </c:pt>
                <c:pt idx="64">
                  <c:v>0.84199999999999997</c:v>
                </c:pt>
                <c:pt idx="65">
                  <c:v>0.90100000000000002</c:v>
                </c:pt>
                <c:pt idx="66">
                  <c:v>0.96099999999999997</c:v>
                </c:pt>
                <c:pt idx="67">
                  <c:v>0.98199999999999998</c:v>
                </c:pt>
                <c:pt idx="68">
                  <c:v>0.94899999999999995</c:v>
                </c:pt>
                <c:pt idx="69">
                  <c:v>1.0149999999999999</c:v>
                </c:pt>
                <c:pt idx="70">
                  <c:v>1.026</c:v>
                </c:pt>
                <c:pt idx="71">
                  <c:v>1</c:v>
                </c:pt>
              </c:numCache>
            </c:numRef>
          </c:val>
          <c:smooth val="0"/>
          <c:extLst>
            <c:ext xmlns:c16="http://schemas.microsoft.com/office/drawing/2014/chart" uri="{C3380CC4-5D6E-409C-BE32-E72D297353CC}">
              <c16:uniqueId val="{00000001-EE2C-4A5E-8E40-F57BBD8AD5B7}"/>
            </c:ext>
          </c:extLst>
        </c:ser>
        <c:ser>
          <c:idx val="2"/>
          <c:order val="2"/>
          <c:tx>
            <c:strRef>
              <c:f>Resultaten!$O$370</c:f>
              <c:strCache>
                <c:ptCount val="1"/>
                <c:pt idx="0">
                  <c:v>sociaal</c:v>
                </c:pt>
              </c:strCache>
            </c:strRef>
          </c:tx>
          <c:spPr>
            <a:ln w="28575" cap="rnd">
              <a:solidFill>
                <a:schemeClr val="accent3"/>
              </a:solidFill>
              <a:round/>
            </a:ln>
            <a:effectLst/>
          </c:spPr>
          <c:marker>
            <c:symbol val="none"/>
          </c:marker>
          <c:cat>
            <c:strRef>
              <c:f>Resultaten!$L$376:$L$447</c:f>
              <c:strCache>
                <c:ptCount val="7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pt idx="52">
                  <c:v>71</c:v>
                </c:pt>
                <c:pt idx="53">
                  <c:v>72</c:v>
                </c:pt>
                <c:pt idx="54">
                  <c:v>73</c:v>
                </c:pt>
                <c:pt idx="55">
                  <c:v>74</c:v>
                </c:pt>
                <c:pt idx="56">
                  <c:v>75</c:v>
                </c:pt>
                <c:pt idx="57">
                  <c:v>76</c:v>
                </c:pt>
                <c:pt idx="58">
                  <c:v>77</c:v>
                </c:pt>
                <c:pt idx="59">
                  <c:v>78</c:v>
                </c:pt>
                <c:pt idx="60">
                  <c:v>79</c:v>
                </c:pt>
                <c:pt idx="61">
                  <c:v>80</c:v>
                </c:pt>
                <c:pt idx="62">
                  <c:v>81</c:v>
                </c:pt>
                <c:pt idx="63">
                  <c:v>82</c:v>
                </c:pt>
                <c:pt idx="64">
                  <c:v>83</c:v>
                </c:pt>
                <c:pt idx="65">
                  <c:v>84</c:v>
                </c:pt>
                <c:pt idx="66">
                  <c:v>85</c:v>
                </c:pt>
                <c:pt idx="67">
                  <c:v>86</c:v>
                </c:pt>
                <c:pt idx="68">
                  <c:v>87</c:v>
                </c:pt>
                <c:pt idx="69">
                  <c:v>88</c:v>
                </c:pt>
                <c:pt idx="70">
                  <c:v>89</c:v>
                </c:pt>
                <c:pt idx="71">
                  <c:v>90</c:v>
                </c:pt>
              </c:strCache>
            </c:strRef>
          </c:cat>
          <c:val>
            <c:numRef>
              <c:f>Resultaten!$O$376:$O$447</c:f>
              <c:numCache>
                <c:formatCode>0.00</c:formatCode>
                <c:ptCount val="72"/>
                <c:pt idx="0">
                  <c:v>0.28600000000000003</c:v>
                </c:pt>
                <c:pt idx="1">
                  <c:v>0.31399999999999995</c:v>
                </c:pt>
                <c:pt idx="2">
                  <c:v>0.38900000000000001</c:v>
                </c:pt>
                <c:pt idx="3">
                  <c:v>0.30500000000000005</c:v>
                </c:pt>
                <c:pt idx="4">
                  <c:v>0.40200000000000002</c:v>
                </c:pt>
                <c:pt idx="5">
                  <c:v>0.47299999999999998</c:v>
                </c:pt>
                <c:pt idx="6">
                  <c:v>0.51400000000000001</c:v>
                </c:pt>
                <c:pt idx="7">
                  <c:v>0.48299999999999998</c:v>
                </c:pt>
                <c:pt idx="8">
                  <c:v>0.43999999999999995</c:v>
                </c:pt>
                <c:pt idx="9">
                  <c:v>0.48299999999999998</c:v>
                </c:pt>
                <c:pt idx="10">
                  <c:v>0.504</c:v>
                </c:pt>
                <c:pt idx="11">
                  <c:v>0.52200000000000002</c:v>
                </c:pt>
                <c:pt idx="12">
                  <c:v>0.51200000000000001</c:v>
                </c:pt>
                <c:pt idx="13">
                  <c:v>0.48399999999999999</c:v>
                </c:pt>
                <c:pt idx="14">
                  <c:v>0.61299999999999999</c:v>
                </c:pt>
                <c:pt idx="15">
                  <c:v>0.64800000000000002</c:v>
                </c:pt>
                <c:pt idx="16">
                  <c:v>0.60299999999999998</c:v>
                </c:pt>
                <c:pt idx="17">
                  <c:v>0.70199999999999996</c:v>
                </c:pt>
                <c:pt idx="18">
                  <c:v>0.60499999999999998</c:v>
                </c:pt>
                <c:pt idx="19">
                  <c:v>0.78500000000000003</c:v>
                </c:pt>
                <c:pt idx="20">
                  <c:v>0.80600000000000005</c:v>
                </c:pt>
                <c:pt idx="21">
                  <c:v>0.75600000000000001</c:v>
                </c:pt>
                <c:pt idx="22">
                  <c:v>0.873</c:v>
                </c:pt>
                <c:pt idx="23">
                  <c:v>0.90800000000000003</c:v>
                </c:pt>
                <c:pt idx="24">
                  <c:v>0.96499999999999997</c:v>
                </c:pt>
                <c:pt idx="25">
                  <c:v>0.97099999999999997</c:v>
                </c:pt>
                <c:pt idx="26">
                  <c:v>1</c:v>
                </c:pt>
                <c:pt idx="27">
                  <c:v>1.032</c:v>
                </c:pt>
                <c:pt idx="28">
                  <c:v>1.107</c:v>
                </c:pt>
                <c:pt idx="29">
                  <c:v>1.093</c:v>
                </c:pt>
                <c:pt idx="30">
                  <c:v>1.0620000000000001</c:v>
                </c:pt>
                <c:pt idx="31">
                  <c:v>1.097</c:v>
                </c:pt>
                <c:pt idx="32">
                  <c:v>1.177</c:v>
                </c:pt>
                <c:pt idx="33">
                  <c:v>1.161</c:v>
                </c:pt>
                <c:pt idx="34">
                  <c:v>1.145</c:v>
                </c:pt>
                <c:pt idx="35">
                  <c:v>1.1970000000000001</c:v>
                </c:pt>
                <c:pt idx="36">
                  <c:v>1.105</c:v>
                </c:pt>
                <c:pt idx="37">
                  <c:v>1.1559999999999999</c:v>
                </c:pt>
                <c:pt idx="38">
                  <c:v>1.0840000000000001</c:v>
                </c:pt>
                <c:pt idx="39">
                  <c:v>1.113</c:v>
                </c:pt>
                <c:pt idx="40">
                  <c:v>1.085</c:v>
                </c:pt>
                <c:pt idx="41">
                  <c:v>1.0880000000000001</c:v>
                </c:pt>
                <c:pt idx="42">
                  <c:v>1.0449999999999999</c:v>
                </c:pt>
                <c:pt idx="43">
                  <c:v>1.0740000000000001</c:v>
                </c:pt>
                <c:pt idx="44">
                  <c:v>1.0529999999999999</c:v>
                </c:pt>
                <c:pt idx="45">
                  <c:v>0.99199999999999999</c:v>
                </c:pt>
                <c:pt idx="46">
                  <c:v>0.94599999999999995</c:v>
                </c:pt>
                <c:pt idx="47">
                  <c:v>1.0389999999999999</c:v>
                </c:pt>
                <c:pt idx="48">
                  <c:v>1.073</c:v>
                </c:pt>
                <c:pt idx="49">
                  <c:v>1.056</c:v>
                </c:pt>
                <c:pt idx="50">
                  <c:v>1.087</c:v>
                </c:pt>
                <c:pt idx="51">
                  <c:v>1.103</c:v>
                </c:pt>
                <c:pt idx="52">
                  <c:v>1.1599999999999999</c:v>
                </c:pt>
                <c:pt idx="53">
                  <c:v>1.1659999999999999</c:v>
                </c:pt>
                <c:pt idx="54">
                  <c:v>1.1850000000000001</c:v>
                </c:pt>
                <c:pt idx="55">
                  <c:v>1.1990000000000001</c:v>
                </c:pt>
                <c:pt idx="56">
                  <c:v>1.157</c:v>
                </c:pt>
                <c:pt idx="57">
                  <c:v>1.137</c:v>
                </c:pt>
                <c:pt idx="58">
                  <c:v>1.1400000000000001</c:v>
                </c:pt>
                <c:pt idx="59">
                  <c:v>1.139</c:v>
                </c:pt>
                <c:pt idx="60">
                  <c:v>1.1160000000000001</c:v>
                </c:pt>
                <c:pt idx="61">
                  <c:v>1.1200000000000001</c:v>
                </c:pt>
                <c:pt idx="62">
                  <c:v>1.0820000000000001</c:v>
                </c:pt>
                <c:pt idx="63">
                  <c:v>1.1060000000000001</c:v>
                </c:pt>
                <c:pt idx="64">
                  <c:v>1.069</c:v>
                </c:pt>
                <c:pt idx="65">
                  <c:v>1.111</c:v>
                </c:pt>
                <c:pt idx="66">
                  <c:v>1.077</c:v>
                </c:pt>
                <c:pt idx="67">
                  <c:v>1.0920000000000001</c:v>
                </c:pt>
                <c:pt idx="68">
                  <c:v>1.0649999999999999</c:v>
                </c:pt>
                <c:pt idx="69">
                  <c:v>1.095</c:v>
                </c:pt>
                <c:pt idx="70">
                  <c:v>1.0009999999999999</c:v>
                </c:pt>
                <c:pt idx="71">
                  <c:v>1</c:v>
                </c:pt>
              </c:numCache>
            </c:numRef>
          </c:val>
          <c:smooth val="0"/>
          <c:extLst>
            <c:ext xmlns:c16="http://schemas.microsoft.com/office/drawing/2014/chart" uri="{C3380CC4-5D6E-409C-BE32-E72D297353CC}">
              <c16:uniqueId val="{00000002-EE2C-4A5E-8E40-F57BBD8AD5B7}"/>
            </c:ext>
          </c:extLst>
        </c:ser>
        <c:dLbls>
          <c:showLegendKey val="0"/>
          <c:showVal val="0"/>
          <c:showCatName val="0"/>
          <c:showSerName val="0"/>
          <c:showPercent val="0"/>
          <c:showBubbleSize val="0"/>
        </c:dLbls>
        <c:smooth val="0"/>
        <c:axId val="68258048"/>
        <c:axId val="68268032"/>
      </c:lineChart>
      <c:catAx>
        <c:axId val="68258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8268032"/>
        <c:crosses val="autoZero"/>
        <c:auto val="1"/>
        <c:lblAlgn val="ctr"/>
        <c:lblOffset val="100"/>
        <c:tickLblSkip val="5"/>
        <c:noMultiLvlLbl val="0"/>
      </c:catAx>
      <c:valAx>
        <c:axId val="68268032"/>
        <c:scaling>
          <c:orientation val="minMax"/>
          <c:max val="1.4"/>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82580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0"/>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[1]Rapportage!$L$465:$L$473</c:f>
              <c:strCache>
                <c:ptCount val="9"/>
                <c:pt idx="0">
                  <c:v>Werkend</c:v>
                </c:pt>
                <c:pt idx="1">
                  <c:v>Ontvanger werkloosheidsuitkering</c:v>
                </c:pt>
                <c:pt idx="2">
                  <c:v>Ontvanger bijstandsuitkering</c:v>
                </c:pt>
                <c:pt idx="3">
                  <c:v>Ontvanger uitkering sociale voorz.overig</c:v>
                </c:pt>
                <c:pt idx="4">
                  <c:v>Ontvanger uitkering ziekte/AO</c:v>
                </c:pt>
                <c:pt idx="5">
                  <c:v>Ontvanger pensioenuitkering</c:v>
                </c:pt>
                <c:pt idx="6">
                  <c:v>Nog niet schoolg./schol./stud. met ink.</c:v>
                </c:pt>
                <c:pt idx="7">
                  <c:v>Nog niet schoolg./schol./stud. geen ink.</c:v>
                </c:pt>
                <c:pt idx="8">
                  <c:v>Overig zonder inkomen</c:v>
                </c:pt>
              </c:strCache>
            </c:strRef>
          </c:cat>
          <c:val>
            <c:numRef>
              <c:f>[1]Rapportage!$M$465:$M$473</c:f>
              <c:numCache>
                <c:formatCode>General</c:formatCode>
                <c:ptCount val="9"/>
                <c:pt idx="0">
                  <c:v>0.67199999999999993</c:v>
                </c:pt>
                <c:pt idx="1">
                  <c:v>0.877</c:v>
                </c:pt>
                <c:pt idx="2">
                  <c:v>1.4570000000000001</c:v>
                </c:pt>
                <c:pt idx="3">
                  <c:v>1.139</c:v>
                </c:pt>
                <c:pt idx="4">
                  <c:v>1.4419999999999999</c:v>
                </c:pt>
                <c:pt idx="5">
                  <c:v>0.76700000000000002</c:v>
                </c:pt>
                <c:pt idx="6">
                  <c:v>0.63200000000000001</c:v>
                </c:pt>
                <c:pt idx="7">
                  <c:v>0.86799999999999999</c:v>
                </c:pt>
                <c:pt idx="8">
                  <c:v>1</c:v>
                </c:pt>
              </c:numCache>
            </c:numRef>
          </c:val>
          <c:extLst>
            <c:ext xmlns:c16="http://schemas.microsoft.com/office/drawing/2014/chart" uri="{C3380CC4-5D6E-409C-BE32-E72D297353CC}">
              <c16:uniqueId val="{00000000-C3C9-4EC5-B981-FF2DFB0088EC}"/>
            </c:ext>
          </c:extLst>
        </c:ser>
        <c:dLbls>
          <c:showLegendKey val="0"/>
          <c:showVal val="0"/>
          <c:showCatName val="0"/>
          <c:showSerName val="0"/>
          <c:showPercent val="0"/>
          <c:showBubbleSize val="0"/>
        </c:dLbls>
        <c:gapWidth val="50"/>
        <c:axId val="66975232"/>
        <c:axId val="66976768"/>
      </c:barChart>
      <c:catAx>
        <c:axId val="669752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976768"/>
        <c:crosses val="autoZero"/>
        <c:auto val="1"/>
        <c:lblAlgn val="ctr"/>
        <c:lblOffset val="100"/>
        <c:noMultiLvlLbl val="0"/>
      </c:catAx>
      <c:valAx>
        <c:axId val="66976768"/>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9752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[1]Rapportage!$M$370</c:f>
              <c:strCache>
                <c:ptCount val="1"/>
                <c:pt idx="0">
                  <c:v>totaal</c:v>
                </c:pt>
              </c:strCache>
            </c:strRef>
          </c:tx>
          <c:spPr>
            <a:solidFill>
              <a:schemeClr val="accent1"/>
            </a:solidFill>
            <a:ln>
              <a:noFill/>
            </a:ln>
            <a:effectLst/>
          </c:spPr>
          <c:invertIfNegative val="0"/>
          <c:cat>
            <c:strRef>
              <c:f>[1]Rapportage!$L$371:$L$375</c:f>
              <c:strCache>
                <c:ptCount val="5"/>
                <c:pt idx="0">
                  <c:v>Man</c:v>
                </c:pt>
                <c:pt idx="1">
                  <c:v>Vrouw</c:v>
                </c:pt>
                <c:pt idx="2">
                  <c:v>Nederlands</c:v>
                </c:pt>
                <c:pt idx="3">
                  <c:v>Niet-westers</c:v>
                </c:pt>
                <c:pt idx="4">
                  <c:v>Westers</c:v>
                </c:pt>
              </c:strCache>
            </c:strRef>
          </c:cat>
          <c:val>
            <c:numRef>
              <c:f>[1]Rapportage!$M$371:$M$375</c:f>
              <c:numCache>
                <c:formatCode>General</c:formatCode>
                <c:ptCount val="5"/>
                <c:pt idx="0">
                  <c:v>1.2230000000000001</c:v>
                </c:pt>
                <c:pt idx="1">
                  <c:v>1</c:v>
                </c:pt>
                <c:pt idx="2">
                  <c:v>0.73299999999999998</c:v>
                </c:pt>
                <c:pt idx="3">
                  <c:v>1.379</c:v>
                </c:pt>
                <c:pt idx="4">
                  <c:v>1</c:v>
                </c:pt>
              </c:numCache>
            </c:numRef>
          </c:val>
          <c:extLst>
            <c:ext xmlns:c16="http://schemas.microsoft.com/office/drawing/2014/chart" uri="{C3380CC4-5D6E-409C-BE32-E72D297353CC}">
              <c16:uniqueId val="{00000000-BD46-4F25-9A90-D3CAB82DB2D3}"/>
            </c:ext>
          </c:extLst>
        </c:ser>
        <c:ser>
          <c:idx val="1"/>
          <c:order val="1"/>
          <c:tx>
            <c:strRef>
              <c:f>[1]Rapportage!$N$370</c:f>
              <c:strCache>
                <c:ptCount val="1"/>
                <c:pt idx="0">
                  <c:v>emotioneel</c:v>
                </c:pt>
              </c:strCache>
            </c:strRef>
          </c:tx>
          <c:spPr>
            <a:solidFill>
              <a:schemeClr val="accent2"/>
            </a:solidFill>
            <a:ln>
              <a:noFill/>
            </a:ln>
            <a:effectLst/>
          </c:spPr>
          <c:invertIfNegative val="0"/>
          <c:cat>
            <c:strRef>
              <c:f>[1]Rapportage!$L$371:$L$375</c:f>
              <c:strCache>
                <c:ptCount val="5"/>
                <c:pt idx="0">
                  <c:v>Man</c:v>
                </c:pt>
                <c:pt idx="1">
                  <c:v>Vrouw</c:v>
                </c:pt>
                <c:pt idx="2">
                  <c:v>Nederlands</c:v>
                </c:pt>
                <c:pt idx="3">
                  <c:v>Niet-westers</c:v>
                </c:pt>
                <c:pt idx="4">
                  <c:v>Westers</c:v>
                </c:pt>
              </c:strCache>
            </c:strRef>
          </c:cat>
          <c:val>
            <c:numRef>
              <c:f>[1]Rapportage!$N$371:$N$375</c:f>
              <c:numCache>
                <c:formatCode>General</c:formatCode>
                <c:ptCount val="5"/>
                <c:pt idx="0">
                  <c:v>0.96</c:v>
                </c:pt>
                <c:pt idx="1">
                  <c:v>1</c:v>
                </c:pt>
                <c:pt idx="2">
                  <c:v>0.77800000000000002</c:v>
                </c:pt>
                <c:pt idx="3">
                  <c:v>1.401</c:v>
                </c:pt>
                <c:pt idx="4">
                  <c:v>1</c:v>
                </c:pt>
              </c:numCache>
            </c:numRef>
          </c:val>
          <c:extLst>
            <c:ext xmlns:c16="http://schemas.microsoft.com/office/drawing/2014/chart" uri="{C3380CC4-5D6E-409C-BE32-E72D297353CC}">
              <c16:uniqueId val="{00000001-BD46-4F25-9A90-D3CAB82DB2D3}"/>
            </c:ext>
          </c:extLst>
        </c:ser>
        <c:ser>
          <c:idx val="2"/>
          <c:order val="2"/>
          <c:tx>
            <c:strRef>
              <c:f>[1]Rapportage!$O$370</c:f>
              <c:strCache>
                <c:ptCount val="1"/>
                <c:pt idx="0">
                  <c:v>sociaal</c:v>
                </c:pt>
              </c:strCache>
            </c:strRef>
          </c:tx>
          <c:spPr>
            <a:solidFill>
              <a:schemeClr val="accent3"/>
            </a:solidFill>
            <a:ln>
              <a:noFill/>
            </a:ln>
            <a:effectLst/>
          </c:spPr>
          <c:invertIfNegative val="0"/>
          <c:cat>
            <c:strRef>
              <c:f>[1]Rapportage!$L$371:$L$375</c:f>
              <c:strCache>
                <c:ptCount val="5"/>
                <c:pt idx="0">
                  <c:v>Man</c:v>
                </c:pt>
                <c:pt idx="1">
                  <c:v>Vrouw</c:v>
                </c:pt>
                <c:pt idx="2">
                  <c:v>Nederlands</c:v>
                </c:pt>
                <c:pt idx="3">
                  <c:v>Niet-westers</c:v>
                </c:pt>
                <c:pt idx="4">
                  <c:v>Westers</c:v>
                </c:pt>
              </c:strCache>
            </c:strRef>
          </c:cat>
          <c:val>
            <c:numRef>
              <c:f>[1]Rapportage!$O$371:$O$375</c:f>
              <c:numCache>
                <c:formatCode>General</c:formatCode>
                <c:ptCount val="5"/>
                <c:pt idx="0">
                  <c:v>1.3220000000000001</c:v>
                </c:pt>
                <c:pt idx="1">
                  <c:v>1</c:v>
                </c:pt>
                <c:pt idx="2">
                  <c:v>0.75800000000000001</c:v>
                </c:pt>
                <c:pt idx="3">
                  <c:v>1.347</c:v>
                </c:pt>
                <c:pt idx="4">
                  <c:v>1</c:v>
                </c:pt>
              </c:numCache>
            </c:numRef>
          </c:val>
          <c:extLst>
            <c:ext xmlns:c16="http://schemas.microsoft.com/office/drawing/2014/chart" uri="{C3380CC4-5D6E-409C-BE32-E72D297353CC}">
              <c16:uniqueId val="{00000002-BD46-4F25-9A90-D3CAB82DB2D3}"/>
            </c:ext>
          </c:extLst>
        </c:ser>
        <c:dLbls>
          <c:showLegendKey val="0"/>
          <c:showVal val="0"/>
          <c:showCatName val="0"/>
          <c:showSerName val="0"/>
          <c:showPercent val="0"/>
          <c:showBubbleSize val="0"/>
        </c:dLbls>
        <c:gapWidth val="50"/>
        <c:axId val="67012480"/>
        <c:axId val="67014016"/>
      </c:barChart>
      <c:catAx>
        <c:axId val="67012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7014016"/>
        <c:crosses val="autoZero"/>
        <c:auto val="1"/>
        <c:lblAlgn val="ctr"/>
        <c:lblOffset val="100"/>
        <c:noMultiLvlLbl val="0"/>
      </c:catAx>
      <c:valAx>
        <c:axId val="670140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7012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[1]Rapportage!$L$457:$L$460</c:f>
              <c:strCache>
                <c:ptCount val="4"/>
                <c:pt idx="0">
                  <c:v>Laag opgeleid (basis, leerjaar 1-3 havo/vwo, vmbo of mbo-1)</c:v>
                </c:pt>
                <c:pt idx="1">
                  <c:v>Middelbaar opgeleid (mbo 2-4, bovenbouw havo/vwo)</c:v>
                </c:pt>
                <c:pt idx="2">
                  <c:v>Hoog opgeleid (hbo en wo)</c:v>
                </c:pt>
                <c:pt idx="3">
                  <c:v>Opleidingsniveau onbekend</c:v>
                </c:pt>
              </c:strCache>
            </c:strRef>
          </c:cat>
          <c:val>
            <c:numRef>
              <c:f>[1]Rapportage!$M$457:$M$460</c:f>
              <c:numCache>
                <c:formatCode>General</c:formatCode>
                <c:ptCount val="4"/>
                <c:pt idx="0">
                  <c:v>1.1339999999999999</c:v>
                </c:pt>
                <c:pt idx="1">
                  <c:v>1.042</c:v>
                </c:pt>
                <c:pt idx="2">
                  <c:v>0.876</c:v>
                </c:pt>
                <c:pt idx="3">
                  <c:v>1</c:v>
                </c:pt>
              </c:numCache>
            </c:numRef>
          </c:val>
          <c:extLst>
            <c:ext xmlns:c16="http://schemas.microsoft.com/office/drawing/2014/chart" uri="{C3380CC4-5D6E-409C-BE32-E72D297353CC}">
              <c16:uniqueId val="{00000000-56AE-4320-A3D2-007373C3C38C}"/>
            </c:ext>
          </c:extLst>
        </c:ser>
        <c:ser>
          <c:idx val="1"/>
          <c:order val="1"/>
          <c:spPr>
            <a:solidFill>
              <a:schemeClr val="accent2"/>
            </a:solidFill>
            <a:ln>
              <a:noFill/>
            </a:ln>
            <a:effectLst/>
          </c:spPr>
          <c:invertIfNegative val="0"/>
          <c:cat>
            <c:strRef>
              <c:f>[1]Rapportage!$L$457:$L$460</c:f>
              <c:strCache>
                <c:ptCount val="4"/>
                <c:pt idx="0">
                  <c:v>Laag opgeleid (basis, leerjaar 1-3 havo/vwo, vmbo of mbo-1)</c:v>
                </c:pt>
                <c:pt idx="1">
                  <c:v>Middelbaar opgeleid (mbo 2-4, bovenbouw havo/vwo)</c:v>
                </c:pt>
                <c:pt idx="2">
                  <c:v>Hoog opgeleid (hbo en wo)</c:v>
                </c:pt>
                <c:pt idx="3">
                  <c:v>Opleidingsniveau onbekend</c:v>
                </c:pt>
              </c:strCache>
            </c:strRef>
          </c:cat>
          <c:val>
            <c:numRef>
              <c:f>[1]Rapportage!$N$457:$N$460</c:f>
              <c:numCache>
                <c:formatCode>General</c:formatCode>
                <c:ptCount val="4"/>
                <c:pt idx="0">
                  <c:v>1.1379999999999999</c:v>
                </c:pt>
                <c:pt idx="1">
                  <c:v>1.0569999999999999</c:v>
                </c:pt>
                <c:pt idx="2">
                  <c:v>0.91400000000000003</c:v>
                </c:pt>
                <c:pt idx="3">
                  <c:v>1</c:v>
                </c:pt>
              </c:numCache>
            </c:numRef>
          </c:val>
          <c:extLst>
            <c:ext xmlns:c16="http://schemas.microsoft.com/office/drawing/2014/chart" uri="{C3380CC4-5D6E-409C-BE32-E72D297353CC}">
              <c16:uniqueId val="{00000001-56AE-4320-A3D2-007373C3C38C}"/>
            </c:ext>
          </c:extLst>
        </c:ser>
        <c:ser>
          <c:idx val="2"/>
          <c:order val="2"/>
          <c:spPr>
            <a:solidFill>
              <a:schemeClr val="accent3"/>
            </a:solidFill>
            <a:ln>
              <a:noFill/>
            </a:ln>
            <a:effectLst/>
          </c:spPr>
          <c:invertIfNegative val="0"/>
          <c:cat>
            <c:strRef>
              <c:f>[1]Rapportage!$L$457:$L$460</c:f>
              <c:strCache>
                <c:ptCount val="4"/>
                <c:pt idx="0">
                  <c:v>Laag opgeleid (basis, leerjaar 1-3 havo/vwo, vmbo of mbo-1)</c:v>
                </c:pt>
                <c:pt idx="1">
                  <c:v>Middelbaar opgeleid (mbo 2-4, bovenbouw havo/vwo)</c:v>
                </c:pt>
                <c:pt idx="2">
                  <c:v>Hoog opgeleid (hbo en wo)</c:v>
                </c:pt>
                <c:pt idx="3">
                  <c:v>Opleidingsniveau onbekend</c:v>
                </c:pt>
              </c:strCache>
            </c:strRef>
          </c:cat>
          <c:val>
            <c:numRef>
              <c:f>[1]Rapportage!$O$457:$O$460</c:f>
              <c:numCache>
                <c:formatCode>General</c:formatCode>
                <c:ptCount val="4"/>
                <c:pt idx="0">
                  <c:v>1.101</c:v>
                </c:pt>
                <c:pt idx="1">
                  <c:v>1.0549999999999999</c:v>
                </c:pt>
                <c:pt idx="2">
                  <c:v>0.877</c:v>
                </c:pt>
                <c:pt idx="3">
                  <c:v>1</c:v>
                </c:pt>
              </c:numCache>
            </c:numRef>
          </c:val>
          <c:extLst>
            <c:ext xmlns:c16="http://schemas.microsoft.com/office/drawing/2014/chart" uri="{C3380CC4-5D6E-409C-BE32-E72D297353CC}">
              <c16:uniqueId val="{00000002-56AE-4320-A3D2-007373C3C38C}"/>
            </c:ext>
          </c:extLst>
        </c:ser>
        <c:dLbls>
          <c:showLegendKey val="0"/>
          <c:showVal val="0"/>
          <c:showCatName val="0"/>
          <c:showSerName val="0"/>
          <c:showPercent val="0"/>
          <c:showBubbleSize val="0"/>
        </c:dLbls>
        <c:gapWidth val="50"/>
        <c:axId val="73672576"/>
        <c:axId val="73674112"/>
      </c:barChart>
      <c:catAx>
        <c:axId val="736725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674112"/>
        <c:crosses val="autoZero"/>
        <c:auto val="1"/>
        <c:lblAlgn val="ctr"/>
        <c:lblOffset val="100"/>
        <c:noMultiLvlLbl val="0"/>
      </c:catAx>
      <c:valAx>
        <c:axId val="7367411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672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[1]Rapportage!$M$370</c:f>
              <c:strCache>
                <c:ptCount val="1"/>
                <c:pt idx="0">
                  <c:v>totaal</c:v>
                </c:pt>
              </c:strCache>
            </c:strRef>
          </c:tx>
          <c:spPr>
            <a:solidFill>
              <a:schemeClr val="accent1"/>
            </a:solidFill>
            <a:ln>
              <a:noFill/>
            </a:ln>
            <a:effectLst/>
          </c:spPr>
          <c:invertIfNegative val="0"/>
          <c:cat>
            <c:strRef>
              <c:f>[1]Rapportage!$L$585:$L$589</c:f>
              <c:strCache>
                <c:ptCount val="5"/>
                <c:pt idx="0">
                  <c:v>Zeer sterk</c:v>
                </c:pt>
                <c:pt idx="1">
                  <c:v>Sterk</c:v>
                </c:pt>
                <c:pt idx="2">
                  <c:v>Matig</c:v>
                </c:pt>
                <c:pt idx="3">
                  <c:v>Weinig</c:v>
                </c:pt>
                <c:pt idx="4">
                  <c:v>Niet</c:v>
                </c:pt>
              </c:strCache>
            </c:strRef>
          </c:cat>
          <c:val>
            <c:numRef>
              <c:f>[1]Rapportage!$M$577:$M$581</c:f>
              <c:numCache>
                <c:formatCode>General</c:formatCode>
                <c:ptCount val="5"/>
                <c:pt idx="0">
                  <c:v>0.81800000000000006</c:v>
                </c:pt>
                <c:pt idx="1">
                  <c:v>0.90300000000000002</c:v>
                </c:pt>
                <c:pt idx="2">
                  <c:v>0.92600000000000005</c:v>
                </c:pt>
                <c:pt idx="3">
                  <c:v>0.95299999999999996</c:v>
                </c:pt>
                <c:pt idx="4">
                  <c:v>1</c:v>
                </c:pt>
              </c:numCache>
            </c:numRef>
          </c:val>
          <c:extLst>
            <c:ext xmlns:c16="http://schemas.microsoft.com/office/drawing/2014/chart" uri="{C3380CC4-5D6E-409C-BE32-E72D297353CC}">
              <c16:uniqueId val="{00000000-CA2F-4E76-851E-644E953A7796}"/>
            </c:ext>
          </c:extLst>
        </c:ser>
        <c:ser>
          <c:idx val="1"/>
          <c:order val="1"/>
          <c:tx>
            <c:strRef>
              <c:f>[1]Rapportage!$N$370</c:f>
              <c:strCache>
                <c:ptCount val="1"/>
                <c:pt idx="0">
                  <c:v>emotioneel</c:v>
                </c:pt>
              </c:strCache>
            </c:strRef>
          </c:tx>
          <c:spPr>
            <a:solidFill>
              <a:schemeClr val="accent2"/>
            </a:solidFill>
            <a:ln>
              <a:noFill/>
            </a:ln>
            <a:effectLst/>
          </c:spPr>
          <c:invertIfNegative val="0"/>
          <c:cat>
            <c:strRef>
              <c:f>[1]Rapportage!$L$585:$L$589</c:f>
              <c:strCache>
                <c:ptCount val="5"/>
                <c:pt idx="0">
                  <c:v>Zeer sterk</c:v>
                </c:pt>
                <c:pt idx="1">
                  <c:v>Sterk</c:v>
                </c:pt>
                <c:pt idx="2">
                  <c:v>Matig</c:v>
                </c:pt>
                <c:pt idx="3">
                  <c:v>Weinig</c:v>
                </c:pt>
                <c:pt idx="4">
                  <c:v>Niet</c:v>
                </c:pt>
              </c:strCache>
            </c:strRef>
          </c:cat>
          <c:val>
            <c:numRef>
              <c:f>[1]Rapportage!$N$577:$N$581</c:f>
              <c:numCache>
                <c:formatCode>General</c:formatCode>
                <c:ptCount val="5"/>
                <c:pt idx="0">
                  <c:v>0.81099999999999994</c:v>
                </c:pt>
                <c:pt idx="1">
                  <c:v>0.94100000000000006</c:v>
                </c:pt>
                <c:pt idx="2">
                  <c:v>0.97899999999999998</c:v>
                </c:pt>
                <c:pt idx="3">
                  <c:v>0.98799999999999999</c:v>
                </c:pt>
                <c:pt idx="4">
                  <c:v>1</c:v>
                </c:pt>
              </c:numCache>
            </c:numRef>
          </c:val>
          <c:extLst>
            <c:ext xmlns:c16="http://schemas.microsoft.com/office/drawing/2014/chart" uri="{C3380CC4-5D6E-409C-BE32-E72D297353CC}">
              <c16:uniqueId val="{00000001-CA2F-4E76-851E-644E953A7796}"/>
            </c:ext>
          </c:extLst>
        </c:ser>
        <c:ser>
          <c:idx val="2"/>
          <c:order val="2"/>
          <c:tx>
            <c:strRef>
              <c:f>[1]Rapportage!$O$370</c:f>
              <c:strCache>
                <c:ptCount val="1"/>
                <c:pt idx="0">
                  <c:v>sociaal</c:v>
                </c:pt>
              </c:strCache>
            </c:strRef>
          </c:tx>
          <c:spPr>
            <a:solidFill>
              <a:schemeClr val="accent3"/>
            </a:solidFill>
            <a:ln>
              <a:noFill/>
            </a:ln>
            <a:effectLst/>
          </c:spPr>
          <c:invertIfNegative val="0"/>
          <c:cat>
            <c:strRef>
              <c:f>[1]Rapportage!$L$585:$L$589</c:f>
              <c:strCache>
                <c:ptCount val="5"/>
                <c:pt idx="0">
                  <c:v>Zeer sterk</c:v>
                </c:pt>
                <c:pt idx="1">
                  <c:v>Sterk</c:v>
                </c:pt>
                <c:pt idx="2">
                  <c:v>Matig</c:v>
                </c:pt>
                <c:pt idx="3">
                  <c:v>Weinig</c:v>
                </c:pt>
                <c:pt idx="4">
                  <c:v>Niet</c:v>
                </c:pt>
              </c:strCache>
            </c:strRef>
          </c:cat>
          <c:val>
            <c:numRef>
              <c:f>[1]Rapportage!$O$577:$O$581</c:f>
              <c:numCache>
                <c:formatCode>General</c:formatCode>
                <c:ptCount val="5"/>
                <c:pt idx="0">
                  <c:v>0.86599999999999999</c:v>
                </c:pt>
                <c:pt idx="1">
                  <c:v>0.91600000000000004</c:v>
                </c:pt>
                <c:pt idx="2">
                  <c:v>0.92</c:v>
                </c:pt>
                <c:pt idx="3">
                  <c:v>0.95299999999999996</c:v>
                </c:pt>
                <c:pt idx="4">
                  <c:v>1</c:v>
                </c:pt>
              </c:numCache>
            </c:numRef>
          </c:val>
          <c:extLst>
            <c:ext xmlns:c16="http://schemas.microsoft.com/office/drawing/2014/chart" uri="{C3380CC4-5D6E-409C-BE32-E72D297353CC}">
              <c16:uniqueId val="{00000002-CA2F-4E76-851E-644E953A7796}"/>
            </c:ext>
          </c:extLst>
        </c:ser>
        <c:dLbls>
          <c:showLegendKey val="0"/>
          <c:showVal val="0"/>
          <c:showCatName val="0"/>
          <c:showSerName val="0"/>
          <c:showPercent val="0"/>
          <c:showBubbleSize val="0"/>
        </c:dLbls>
        <c:gapWidth val="50"/>
        <c:axId val="73713152"/>
        <c:axId val="73714688"/>
      </c:barChart>
      <c:catAx>
        <c:axId val="737131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714688"/>
        <c:crosses val="autoZero"/>
        <c:auto val="1"/>
        <c:lblAlgn val="ctr"/>
        <c:lblOffset val="100"/>
        <c:noMultiLvlLbl val="0"/>
      </c:catAx>
      <c:valAx>
        <c:axId val="73714688"/>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713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[1]Rapportage!$M$370</c:f>
              <c:strCache>
                <c:ptCount val="1"/>
                <c:pt idx="0">
                  <c:v>totaal</c:v>
                </c:pt>
              </c:strCache>
            </c:strRef>
          </c:tx>
          <c:spPr>
            <a:solidFill>
              <a:schemeClr val="accent1"/>
            </a:solidFill>
            <a:ln>
              <a:noFill/>
            </a:ln>
            <a:effectLst/>
          </c:spPr>
          <c:invertIfNegative val="0"/>
          <c:cat>
            <c:strRef>
              <c:f>[1]Rapportage!$L$465:$L$473</c:f>
              <c:strCache>
                <c:ptCount val="9"/>
                <c:pt idx="0">
                  <c:v>Werkend</c:v>
                </c:pt>
                <c:pt idx="1">
                  <c:v>Ontvanger werkloosheidsuitkering</c:v>
                </c:pt>
                <c:pt idx="2">
                  <c:v>Ontvanger bijstandsuitkering</c:v>
                </c:pt>
                <c:pt idx="3">
                  <c:v>Ontvanger uitkering sociale voorz.overig</c:v>
                </c:pt>
                <c:pt idx="4">
                  <c:v>Ontvanger uitkering ziekte/AO</c:v>
                </c:pt>
                <c:pt idx="5">
                  <c:v>Ontvanger pensioenuitkering</c:v>
                </c:pt>
                <c:pt idx="6">
                  <c:v>Nog niet schoolg./schol./stud. met ink.</c:v>
                </c:pt>
                <c:pt idx="7">
                  <c:v>Nog niet schoolg./schol./stud. geen ink.</c:v>
                </c:pt>
                <c:pt idx="8">
                  <c:v>Overig zonder inkomen</c:v>
                </c:pt>
              </c:strCache>
            </c:strRef>
          </c:cat>
          <c:val>
            <c:numRef>
              <c:f>[1]Rapportage!$M$465:$M$473</c:f>
              <c:numCache>
                <c:formatCode>General</c:formatCode>
                <c:ptCount val="9"/>
                <c:pt idx="0">
                  <c:v>0.67199999999999993</c:v>
                </c:pt>
                <c:pt idx="1">
                  <c:v>0.877</c:v>
                </c:pt>
                <c:pt idx="2">
                  <c:v>1.4570000000000001</c:v>
                </c:pt>
                <c:pt idx="3">
                  <c:v>1.139</c:v>
                </c:pt>
                <c:pt idx="4">
                  <c:v>1.4419999999999999</c:v>
                </c:pt>
                <c:pt idx="5">
                  <c:v>0.76700000000000002</c:v>
                </c:pt>
                <c:pt idx="6">
                  <c:v>0.63200000000000001</c:v>
                </c:pt>
                <c:pt idx="7">
                  <c:v>0.86799999999999999</c:v>
                </c:pt>
                <c:pt idx="8">
                  <c:v>1</c:v>
                </c:pt>
              </c:numCache>
            </c:numRef>
          </c:val>
          <c:extLst>
            <c:ext xmlns:c16="http://schemas.microsoft.com/office/drawing/2014/chart" uri="{C3380CC4-5D6E-409C-BE32-E72D297353CC}">
              <c16:uniqueId val="{00000000-69F5-4CB9-B43C-40C41D68E39E}"/>
            </c:ext>
          </c:extLst>
        </c:ser>
        <c:ser>
          <c:idx val="1"/>
          <c:order val="1"/>
          <c:tx>
            <c:strRef>
              <c:f>[1]Rapportage!$N$370</c:f>
              <c:strCache>
                <c:ptCount val="1"/>
                <c:pt idx="0">
                  <c:v>emotioneel</c:v>
                </c:pt>
              </c:strCache>
            </c:strRef>
          </c:tx>
          <c:spPr>
            <a:solidFill>
              <a:schemeClr val="accent2"/>
            </a:solidFill>
            <a:ln>
              <a:noFill/>
            </a:ln>
            <a:effectLst/>
          </c:spPr>
          <c:invertIfNegative val="0"/>
          <c:cat>
            <c:strRef>
              <c:f>[1]Rapportage!$L$465:$L$473</c:f>
              <c:strCache>
                <c:ptCount val="9"/>
                <c:pt idx="0">
                  <c:v>Werkend</c:v>
                </c:pt>
                <c:pt idx="1">
                  <c:v>Ontvanger werkloosheidsuitkering</c:v>
                </c:pt>
                <c:pt idx="2">
                  <c:v>Ontvanger bijstandsuitkering</c:v>
                </c:pt>
                <c:pt idx="3">
                  <c:v>Ontvanger uitkering sociale voorz.overig</c:v>
                </c:pt>
                <c:pt idx="4">
                  <c:v>Ontvanger uitkering ziekte/AO</c:v>
                </c:pt>
                <c:pt idx="5">
                  <c:v>Ontvanger pensioenuitkering</c:v>
                </c:pt>
                <c:pt idx="6">
                  <c:v>Nog niet schoolg./schol./stud. met ink.</c:v>
                </c:pt>
                <c:pt idx="7">
                  <c:v>Nog niet schoolg./schol./stud. geen ink.</c:v>
                </c:pt>
                <c:pt idx="8">
                  <c:v>Overig zonder inkomen</c:v>
                </c:pt>
              </c:strCache>
            </c:strRef>
          </c:cat>
          <c:val>
            <c:numRef>
              <c:f>[1]Rapportage!$N$465:$N$473</c:f>
              <c:numCache>
                <c:formatCode>General</c:formatCode>
                <c:ptCount val="9"/>
                <c:pt idx="0">
                  <c:v>0.61099999999999999</c:v>
                </c:pt>
                <c:pt idx="1">
                  <c:v>0.96</c:v>
                </c:pt>
                <c:pt idx="2">
                  <c:v>1.337</c:v>
                </c:pt>
                <c:pt idx="3">
                  <c:v>1.1060000000000001</c:v>
                </c:pt>
                <c:pt idx="4">
                  <c:v>1.5129999999999999</c:v>
                </c:pt>
                <c:pt idx="5">
                  <c:v>0.78600000000000003</c:v>
                </c:pt>
                <c:pt idx="6">
                  <c:v>0.54400000000000004</c:v>
                </c:pt>
                <c:pt idx="7">
                  <c:v>0.85699999999999998</c:v>
                </c:pt>
                <c:pt idx="8">
                  <c:v>1</c:v>
                </c:pt>
              </c:numCache>
            </c:numRef>
          </c:val>
          <c:extLst>
            <c:ext xmlns:c16="http://schemas.microsoft.com/office/drawing/2014/chart" uri="{C3380CC4-5D6E-409C-BE32-E72D297353CC}">
              <c16:uniqueId val="{00000001-69F5-4CB9-B43C-40C41D68E39E}"/>
            </c:ext>
          </c:extLst>
        </c:ser>
        <c:ser>
          <c:idx val="2"/>
          <c:order val="2"/>
          <c:tx>
            <c:strRef>
              <c:f>[1]Rapportage!$O$370</c:f>
              <c:strCache>
                <c:ptCount val="1"/>
                <c:pt idx="0">
                  <c:v>sociaal</c:v>
                </c:pt>
              </c:strCache>
            </c:strRef>
          </c:tx>
          <c:spPr>
            <a:solidFill>
              <a:schemeClr val="accent3"/>
            </a:solidFill>
            <a:ln>
              <a:noFill/>
            </a:ln>
            <a:effectLst/>
          </c:spPr>
          <c:invertIfNegative val="0"/>
          <c:cat>
            <c:strRef>
              <c:f>[1]Rapportage!$L$465:$L$473</c:f>
              <c:strCache>
                <c:ptCount val="9"/>
                <c:pt idx="0">
                  <c:v>Werkend</c:v>
                </c:pt>
                <c:pt idx="1">
                  <c:v>Ontvanger werkloosheidsuitkering</c:v>
                </c:pt>
                <c:pt idx="2">
                  <c:v>Ontvanger bijstandsuitkering</c:v>
                </c:pt>
                <c:pt idx="3">
                  <c:v>Ontvanger uitkering sociale voorz.overig</c:v>
                </c:pt>
                <c:pt idx="4">
                  <c:v>Ontvanger uitkering ziekte/AO</c:v>
                </c:pt>
                <c:pt idx="5">
                  <c:v>Ontvanger pensioenuitkering</c:v>
                </c:pt>
                <c:pt idx="6">
                  <c:v>Nog niet schoolg./schol./stud. met ink.</c:v>
                </c:pt>
                <c:pt idx="7">
                  <c:v>Nog niet schoolg./schol./stud. geen ink.</c:v>
                </c:pt>
                <c:pt idx="8">
                  <c:v>Overig zonder inkomen</c:v>
                </c:pt>
              </c:strCache>
            </c:strRef>
          </c:cat>
          <c:val>
            <c:numRef>
              <c:f>[1]Rapportage!$O$465:$O$473</c:f>
              <c:numCache>
                <c:formatCode>General</c:formatCode>
                <c:ptCount val="9"/>
                <c:pt idx="0">
                  <c:v>0.71100000000000008</c:v>
                </c:pt>
                <c:pt idx="1">
                  <c:v>0.85099999999999998</c:v>
                </c:pt>
                <c:pt idx="2">
                  <c:v>1.419</c:v>
                </c:pt>
                <c:pt idx="3">
                  <c:v>1.1140000000000001</c:v>
                </c:pt>
                <c:pt idx="4">
                  <c:v>1.3580000000000001</c:v>
                </c:pt>
                <c:pt idx="5">
                  <c:v>0.77900000000000003</c:v>
                </c:pt>
                <c:pt idx="6">
                  <c:v>0.68900000000000006</c:v>
                </c:pt>
                <c:pt idx="7">
                  <c:v>0.88700000000000001</c:v>
                </c:pt>
                <c:pt idx="8">
                  <c:v>1</c:v>
                </c:pt>
              </c:numCache>
            </c:numRef>
          </c:val>
          <c:extLst>
            <c:ext xmlns:c16="http://schemas.microsoft.com/office/drawing/2014/chart" uri="{C3380CC4-5D6E-409C-BE32-E72D297353CC}">
              <c16:uniqueId val="{00000002-69F5-4CB9-B43C-40C41D68E39E}"/>
            </c:ext>
          </c:extLst>
        </c:ser>
        <c:dLbls>
          <c:showLegendKey val="0"/>
          <c:showVal val="0"/>
          <c:showCatName val="0"/>
          <c:showSerName val="0"/>
          <c:showPercent val="0"/>
          <c:showBubbleSize val="0"/>
        </c:dLbls>
        <c:gapWidth val="50"/>
        <c:axId val="74353280"/>
        <c:axId val="74355072"/>
      </c:barChart>
      <c:catAx>
        <c:axId val="743532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355072"/>
        <c:crosses val="autoZero"/>
        <c:auto val="1"/>
        <c:lblAlgn val="ctr"/>
        <c:lblOffset val="100"/>
        <c:noMultiLvlLbl val="0"/>
      </c:catAx>
      <c:valAx>
        <c:axId val="743550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35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val>
            <c:numRef>
              <c:f>[1]Rapportage!$S$486:$S$490</c:f>
              <c:numCache>
                <c:formatCode>General</c:formatCode>
                <c:ptCount val="5"/>
                <c:pt idx="0">
                  <c:v>1</c:v>
                </c:pt>
                <c:pt idx="1">
                  <c:v>1.639</c:v>
                </c:pt>
                <c:pt idx="2">
                  <c:v>1.571</c:v>
                </c:pt>
                <c:pt idx="3">
                  <c:v>1.3420000000000001</c:v>
                </c:pt>
                <c:pt idx="4">
                  <c:v>0.78</c:v>
                </c:pt>
              </c:numCache>
            </c:numRef>
          </c:val>
          <c:extLst>
            <c:ext xmlns:c15="http://schemas.microsoft.com/office/drawing/2012/chart" uri="{02D57815-91ED-43cb-92C2-25804820EDAC}">
              <c15:filteredCategoryTitle>
                <c15:cat>
                  <c:strRef>
                    <c:extLst>
                      <c:ext uri="{02D57815-91ED-43cb-92C2-25804820EDAC}">
                        <c15:formulaRef>
                          <c15:sqref>[1]Rapportage!$R$486:$R$490</c15:sqref>
                        </c15:formulaRef>
                      </c:ext>
                    </c:extLst>
                    <c:strCache>
                      <c:ptCount val="5"/>
                      <c:pt idx="0">
                        <c:v>Referentie</c:v>
                      </c:pt>
                      <c:pt idx="1">
                        <c:v>WLZ</c:v>
                      </c:pt>
                      <c:pt idx="2">
                        <c:v>WMO</c:v>
                      </c:pt>
                      <c:pt idx="3">
                        <c:v>Wanbetaler</c:v>
                      </c:pt>
                      <c:pt idx="4">
                        <c:v>Hoge sociale cohesie</c:v>
                      </c:pt>
                    </c:strCache>
                  </c:strRef>
                </c15:cat>
              </c15:filteredCategoryTitle>
            </c:ext>
            <c:ext xmlns:c16="http://schemas.microsoft.com/office/drawing/2014/chart" uri="{C3380CC4-5D6E-409C-BE32-E72D297353CC}">
              <c16:uniqueId val="{00000000-6C77-4364-9988-EF94262D0FF8}"/>
            </c:ext>
          </c:extLst>
        </c:ser>
        <c:dLbls>
          <c:showLegendKey val="0"/>
          <c:showVal val="0"/>
          <c:showCatName val="0"/>
          <c:showSerName val="0"/>
          <c:showPercent val="0"/>
          <c:showBubbleSize val="0"/>
        </c:dLbls>
        <c:gapWidth val="50"/>
        <c:axId val="74384512"/>
        <c:axId val="74386048"/>
      </c:barChart>
      <c:catAx>
        <c:axId val="743845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386048"/>
        <c:crosses val="autoZero"/>
        <c:auto val="1"/>
        <c:lblAlgn val="ctr"/>
        <c:lblOffset val="100"/>
        <c:noMultiLvlLbl val="0"/>
      </c:catAx>
      <c:valAx>
        <c:axId val="74386048"/>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384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[1]Rapportage!$S$485</c:f>
              <c:strCache>
                <c:ptCount val="1"/>
                <c:pt idx="0">
                  <c:v>totaal</c:v>
                </c:pt>
              </c:strCache>
            </c:strRef>
          </c:tx>
          <c:spPr>
            <a:solidFill>
              <a:schemeClr val="accent1"/>
            </a:solidFill>
            <a:ln>
              <a:noFill/>
            </a:ln>
            <a:effectLst/>
          </c:spPr>
          <c:invertIfNegative val="0"/>
          <c:val>
            <c:numRef>
              <c:f>[1]Rapportage!$S$486:$S$490</c:f>
              <c:numCache>
                <c:formatCode>General</c:formatCode>
                <c:ptCount val="5"/>
                <c:pt idx="0">
                  <c:v>1</c:v>
                </c:pt>
                <c:pt idx="1">
                  <c:v>1.639</c:v>
                </c:pt>
                <c:pt idx="2">
                  <c:v>1.571</c:v>
                </c:pt>
                <c:pt idx="3">
                  <c:v>1.3420000000000001</c:v>
                </c:pt>
                <c:pt idx="4">
                  <c:v>0.78</c:v>
                </c:pt>
              </c:numCache>
            </c:numRef>
          </c:val>
          <c:extLst>
            <c:ext xmlns:c15="http://schemas.microsoft.com/office/drawing/2012/chart" uri="{02D57815-91ED-43cb-92C2-25804820EDAC}">
              <c15:filteredCategoryTitle>
                <c15:cat>
                  <c:strRef>
                    <c:extLst>
                      <c:ext uri="{02D57815-91ED-43cb-92C2-25804820EDAC}">
                        <c15:formulaRef>
                          <c15:sqref>[1]Rapportage!$R$486:$R$490</c15:sqref>
                        </c15:formulaRef>
                      </c:ext>
                    </c:extLst>
                    <c:strCache>
                      <c:ptCount val="5"/>
                      <c:pt idx="0">
                        <c:v>Referentie</c:v>
                      </c:pt>
                      <c:pt idx="1">
                        <c:v>WLZ</c:v>
                      </c:pt>
                      <c:pt idx="2">
                        <c:v>WMO</c:v>
                      </c:pt>
                      <c:pt idx="3">
                        <c:v>Wanbetaler</c:v>
                      </c:pt>
                      <c:pt idx="4">
                        <c:v>Hoge sociale cohesie</c:v>
                      </c:pt>
                    </c:strCache>
                  </c:strRef>
                </c15:cat>
              </c15:filteredCategoryTitle>
            </c:ext>
            <c:ext xmlns:c16="http://schemas.microsoft.com/office/drawing/2014/chart" uri="{C3380CC4-5D6E-409C-BE32-E72D297353CC}">
              <c16:uniqueId val="{00000000-D958-452B-8F80-7F2A530689E4}"/>
            </c:ext>
          </c:extLst>
        </c:ser>
        <c:ser>
          <c:idx val="1"/>
          <c:order val="1"/>
          <c:tx>
            <c:strRef>
              <c:f>[1]Rapportage!$T$485</c:f>
              <c:strCache>
                <c:ptCount val="1"/>
                <c:pt idx="0">
                  <c:v>emotioneel</c:v>
                </c:pt>
              </c:strCache>
            </c:strRef>
          </c:tx>
          <c:spPr>
            <a:solidFill>
              <a:schemeClr val="accent2"/>
            </a:solidFill>
            <a:ln>
              <a:noFill/>
            </a:ln>
            <a:effectLst/>
          </c:spPr>
          <c:invertIfNegative val="0"/>
          <c:val>
            <c:numRef>
              <c:f>[1]Rapportage!$T$486:$T$490</c:f>
              <c:numCache>
                <c:formatCode>General</c:formatCode>
                <c:ptCount val="5"/>
                <c:pt idx="0">
                  <c:v>1</c:v>
                </c:pt>
                <c:pt idx="1">
                  <c:v>1.788</c:v>
                </c:pt>
                <c:pt idx="2">
                  <c:v>1.663</c:v>
                </c:pt>
                <c:pt idx="3">
                  <c:v>1.2909999999999999</c:v>
                </c:pt>
                <c:pt idx="4">
                  <c:v>0.81699999999999995</c:v>
                </c:pt>
              </c:numCache>
            </c:numRef>
          </c:val>
          <c:extLst>
            <c:ext xmlns:c15="http://schemas.microsoft.com/office/drawing/2012/chart" uri="{02D57815-91ED-43cb-92C2-25804820EDAC}">
              <c15:filteredCategoryTitle>
                <c15:cat>
                  <c:strRef>
                    <c:extLst>
                      <c:ext uri="{02D57815-91ED-43cb-92C2-25804820EDAC}">
                        <c15:formulaRef>
                          <c15:sqref>[1]Rapportage!$R$486:$R$490</c15:sqref>
                        </c15:formulaRef>
                      </c:ext>
                    </c:extLst>
                    <c:strCache>
                      <c:ptCount val="5"/>
                      <c:pt idx="0">
                        <c:v>Referentie</c:v>
                      </c:pt>
                      <c:pt idx="1">
                        <c:v>WLZ</c:v>
                      </c:pt>
                      <c:pt idx="2">
                        <c:v>WMO</c:v>
                      </c:pt>
                      <c:pt idx="3">
                        <c:v>Wanbetaler</c:v>
                      </c:pt>
                      <c:pt idx="4">
                        <c:v>Hoge sociale cohesie</c:v>
                      </c:pt>
                    </c:strCache>
                  </c:strRef>
                </c15:cat>
              </c15:filteredCategoryTitle>
            </c:ext>
            <c:ext xmlns:c16="http://schemas.microsoft.com/office/drawing/2014/chart" uri="{C3380CC4-5D6E-409C-BE32-E72D297353CC}">
              <c16:uniqueId val="{00000001-D958-452B-8F80-7F2A530689E4}"/>
            </c:ext>
          </c:extLst>
        </c:ser>
        <c:ser>
          <c:idx val="2"/>
          <c:order val="2"/>
          <c:tx>
            <c:strRef>
              <c:f>[1]Rapportage!$U$485</c:f>
              <c:strCache>
                <c:ptCount val="1"/>
                <c:pt idx="0">
                  <c:v>sociaal</c:v>
                </c:pt>
              </c:strCache>
            </c:strRef>
          </c:tx>
          <c:spPr>
            <a:solidFill>
              <a:schemeClr val="accent3"/>
            </a:solidFill>
            <a:ln>
              <a:noFill/>
            </a:ln>
            <a:effectLst/>
          </c:spPr>
          <c:invertIfNegative val="0"/>
          <c:val>
            <c:numRef>
              <c:f>[1]Rapportage!$U$486:$U$490</c:f>
              <c:numCache>
                <c:formatCode>General</c:formatCode>
                <c:ptCount val="5"/>
                <c:pt idx="0">
                  <c:v>1</c:v>
                </c:pt>
                <c:pt idx="1">
                  <c:v>1.397</c:v>
                </c:pt>
                <c:pt idx="2">
                  <c:v>1.327</c:v>
                </c:pt>
                <c:pt idx="3">
                  <c:v>1.319</c:v>
                </c:pt>
                <c:pt idx="4">
                  <c:v>0.79800000000000004</c:v>
                </c:pt>
              </c:numCache>
            </c:numRef>
          </c:val>
          <c:extLst>
            <c:ext xmlns:c15="http://schemas.microsoft.com/office/drawing/2012/chart" uri="{02D57815-91ED-43cb-92C2-25804820EDAC}">
              <c15:filteredCategoryTitle>
                <c15:cat>
                  <c:strRef>
                    <c:extLst>
                      <c:ext uri="{02D57815-91ED-43cb-92C2-25804820EDAC}">
                        <c15:formulaRef>
                          <c15:sqref>[1]Rapportage!$R$486:$R$490</c15:sqref>
                        </c15:formulaRef>
                      </c:ext>
                    </c:extLst>
                    <c:strCache>
                      <c:ptCount val="5"/>
                      <c:pt idx="0">
                        <c:v>Referentie</c:v>
                      </c:pt>
                      <c:pt idx="1">
                        <c:v>WLZ</c:v>
                      </c:pt>
                      <c:pt idx="2">
                        <c:v>WMO</c:v>
                      </c:pt>
                      <c:pt idx="3">
                        <c:v>Wanbetaler</c:v>
                      </c:pt>
                      <c:pt idx="4">
                        <c:v>Hoge sociale cohesie</c:v>
                      </c:pt>
                    </c:strCache>
                  </c:strRef>
                </c15:cat>
              </c15:filteredCategoryTitle>
            </c:ext>
            <c:ext xmlns:c16="http://schemas.microsoft.com/office/drawing/2014/chart" uri="{C3380CC4-5D6E-409C-BE32-E72D297353CC}">
              <c16:uniqueId val="{00000002-D958-452B-8F80-7F2A530689E4}"/>
            </c:ext>
          </c:extLst>
        </c:ser>
        <c:dLbls>
          <c:showLegendKey val="0"/>
          <c:showVal val="0"/>
          <c:showCatName val="0"/>
          <c:showSerName val="0"/>
          <c:showPercent val="0"/>
          <c:showBubbleSize val="0"/>
        </c:dLbls>
        <c:gapWidth val="50"/>
        <c:axId val="74425856"/>
        <c:axId val="74427392"/>
      </c:barChart>
      <c:catAx>
        <c:axId val="744258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427392"/>
        <c:crosses val="autoZero"/>
        <c:auto val="1"/>
        <c:lblAlgn val="ctr"/>
        <c:lblOffset val="100"/>
        <c:noMultiLvlLbl val="0"/>
      </c:catAx>
      <c:valAx>
        <c:axId val="7442739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425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[1]Rapportage!$L$474:$L$574</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[1]Rapportage!$M$474:$M$574</c:f>
              <c:numCache>
                <c:formatCode>General</c:formatCode>
                <c:ptCount val="101"/>
                <c:pt idx="0">
                  <c:v>2.028</c:v>
                </c:pt>
                <c:pt idx="1">
                  <c:v>1.341</c:v>
                </c:pt>
                <c:pt idx="2">
                  <c:v>1.423</c:v>
                </c:pt>
                <c:pt idx="3">
                  <c:v>1.5669999999999999</c:v>
                </c:pt>
                <c:pt idx="4">
                  <c:v>1.448</c:v>
                </c:pt>
                <c:pt idx="5">
                  <c:v>1.613</c:v>
                </c:pt>
                <c:pt idx="6">
                  <c:v>1.6520000000000001</c:v>
                </c:pt>
                <c:pt idx="7">
                  <c:v>1.6339999999999999</c:v>
                </c:pt>
                <c:pt idx="8">
                  <c:v>1.8239999999999998</c:v>
                </c:pt>
                <c:pt idx="9">
                  <c:v>1.6919999999999999</c:v>
                </c:pt>
                <c:pt idx="10">
                  <c:v>1.647</c:v>
                </c:pt>
                <c:pt idx="11">
                  <c:v>1.7629999999999999</c:v>
                </c:pt>
                <c:pt idx="12">
                  <c:v>1.679</c:v>
                </c:pt>
                <c:pt idx="13">
                  <c:v>1.669</c:v>
                </c:pt>
                <c:pt idx="14">
                  <c:v>1.786</c:v>
                </c:pt>
                <c:pt idx="15">
                  <c:v>1.742</c:v>
                </c:pt>
                <c:pt idx="16">
                  <c:v>1.752</c:v>
                </c:pt>
                <c:pt idx="17">
                  <c:v>1.675</c:v>
                </c:pt>
                <c:pt idx="18">
                  <c:v>1.635</c:v>
                </c:pt>
                <c:pt idx="19">
                  <c:v>1.6320000000000001</c:v>
                </c:pt>
                <c:pt idx="20">
                  <c:v>1.613</c:v>
                </c:pt>
                <c:pt idx="21">
                  <c:v>1.621</c:v>
                </c:pt>
                <c:pt idx="22">
                  <c:v>1.639</c:v>
                </c:pt>
                <c:pt idx="23">
                  <c:v>1.583</c:v>
                </c:pt>
                <c:pt idx="24">
                  <c:v>1.6520000000000001</c:v>
                </c:pt>
                <c:pt idx="25">
                  <c:v>1.651</c:v>
                </c:pt>
                <c:pt idx="26">
                  <c:v>1.617</c:v>
                </c:pt>
                <c:pt idx="27">
                  <c:v>1.625</c:v>
                </c:pt>
                <c:pt idx="28">
                  <c:v>1.623</c:v>
                </c:pt>
                <c:pt idx="29">
                  <c:v>1.6259999999999999</c:v>
                </c:pt>
                <c:pt idx="30">
                  <c:v>1.5609999999999999</c:v>
                </c:pt>
                <c:pt idx="31">
                  <c:v>1.708</c:v>
                </c:pt>
                <c:pt idx="32">
                  <c:v>1.5819999999999999</c:v>
                </c:pt>
                <c:pt idx="33">
                  <c:v>1.5960000000000001</c:v>
                </c:pt>
                <c:pt idx="34">
                  <c:v>1.573</c:v>
                </c:pt>
                <c:pt idx="35">
                  <c:v>1.5529999999999999</c:v>
                </c:pt>
                <c:pt idx="36">
                  <c:v>1.5629999999999999</c:v>
                </c:pt>
                <c:pt idx="37">
                  <c:v>1.613</c:v>
                </c:pt>
                <c:pt idx="38">
                  <c:v>1.528</c:v>
                </c:pt>
                <c:pt idx="39">
                  <c:v>1.573</c:v>
                </c:pt>
                <c:pt idx="40">
                  <c:v>1.5169999999999999</c:v>
                </c:pt>
                <c:pt idx="41">
                  <c:v>1.51</c:v>
                </c:pt>
                <c:pt idx="42">
                  <c:v>1.5550000000000002</c:v>
                </c:pt>
                <c:pt idx="43">
                  <c:v>1.55</c:v>
                </c:pt>
                <c:pt idx="44">
                  <c:v>1.5779999999999998</c:v>
                </c:pt>
                <c:pt idx="45">
                  <c:v>1.516</c:v>
                </c:pt>
                <c:pt idx="46">
                  <c:v>1.514</c:v>
                </c:pt>
                <c:pt idx="47">
                  <c:v>1.502</c:v>
                </c:pt>
                <c:pt idx="48">
                  <c:v>1.56</c:v>
                </c:pt>
                <c:pt idx="49">
                  <c:v>1.5249999999999999</c:v>
                </c:pt>
                <c:pt idx="50">
                  <c:v>1.54</c:v>
                </c:pt>
                <c:pt idx="51">
                  <c:v>1.5129999999999999</c:v>
                </c:pt>
                <c:pt idx="52">
                  <c:v>1.514</c:v>
                </c:pt>
                <c:pt idx="53">
                  <c:v>1.5369999999999999</c:v>
                </c:pt>
                <c:pt idx="54">
                  <c:v>1.53</c:v>
                </c:pt>
                <c:pt idx="55">
                  <c:v>1.4710000000000001</c:v>
                </c:pt>
                <c:pt idx="56">
                  <c:v>1.4750000000000001</c:v>
                </c:pt>
                <c:pt idx="57">
                  <c:v>1.466</c:v>
                </c:pt>
                <c:pt idx="58">
                  <c:v>1.508</c:v>
                </c:pt>
                <c:pt idx="59">
                  <c:v>1.4319999999999999</c:v>
                </c:pt>
                <c:pt idx="60">
                  <c:v>1.462</c:v>
                </c:pt>
                <c:pt idx="61">
                  <c:v>1.4470000000000001</c:v>
                </c:pt>
                <c:pt idx="62">
                  <c:v>1.4239999999999999</c:v>
                </c:pt>
                <c:pt idx="63">
                  <c:v>1.4450000000000001</c:v>
                </c:pt>
                <c:pt idx="64">
                  <c:v>1.41</c:v>
                </c:pt>
                <c:pt idx="65">
                  <c:v>1.4450000000000001</c:v>
                </c:pt>
                <c:pt idx="66">
                  <c:v>1.462</c:v>
                </c:pt>
                <c:pt idx="67">
                  <c:v>1.419</c:v>
                </c:pt>
                <c:pt idx="68">
                  <c:v>1.3780000000000001</c:v>
                </c:pt>
                <c:pt idx="69">
                  <c:v>1.448</c:v>
                </c:pt>
                <c:pt idx="70">
                  <c:v>1.409</c:v>
                </c:pt>
                <c:pt idx="71">
                  <c:v>1.419</c:v>
                </c:pt>
                <c:pt idx="72">
                  <c:v>1.3980000000000001</c:v>
                </c:pt>
                <c:pt idx="73">
                  <c:v>1.3599999999999999</c:v>
                </c:pt>
                <c:pt idx="74">
                  <c:v>1.431</c:v>
                </c:pt>
                <c:pt idx="75">
                  <c:v>1.379</c:v>
                </c:pt>
                <c:pt idx="76">
                  <c:v>1.341</c:v>
                </c:pt>
                <c:pt idx="77">
                  <c:v>1.34</c:v>
                </c:pt>
                <c:pt idx="78">
                  <c:v>1.327</c:v>
                </c:pt>
                <c:pt idx="79">
                  <c:v>1.323</c:v>
                </c:pt>
                <c:pt idx="80">
                  <c:v>1.304</c:v>
                </c:pt>
                <c:pt idx="81">
                  <c:v>1.341</c:v>
                </c:pt>
                <c:pt idx="82">
                  <c:v>1.298</c:v>
                </c:pt>
                <c:pt idx="83">
                  <c:v>1.319</c:v>
                </c:pt>
                <c:pt idx="84">
                  <c:v>1.3169999999999999</c:v>
                </c:pt>
                <c:pt idx="85">
                  <c:v>1.296</c:v>
                </c:pt>
                <c:pt idx="86">
                  <c:v>1.27</c:v>
                </c:pt>
                <c:pt idx="87">
                  <c:v>1.2770000000000001</c:v>
                </c:pt>
                <c:pt idx="88">
                  <c:v>1.2690000000000001</c:v>
                </c:pt>
                <c:pt idx="89">
                  <c:v>1.262</c:v>
                </c:pt>
                <c:pt idx="90">
                  <c:v>1.2310000000000001</c:v>
                </c:pt>
                <c:pt idx="91">
                  <c:v>1.22</c:v>
                </c:pt>
                <c:pt idx="92">
                  <c:v>1.1930000000000001</c:v>
                </c:pt>
                <c:pt idx="93">
                  <c:v>1.236</c:v>
                </c:pt>
                <c:pt idx="94">
                  <c:v>1.1830000000000001</c:v>
                </c:pt>
                <c:pt idx="95">
                  <c:v>1.175</c:v>
                </c:pt>
                <c:pt idx="96">
                  <c:v>1.1819999999999999</c:v>
                </c:pt>
                <c:pt idx="97">
                  <c:v>1.1259999999999999</c:v>
                </c:pt>
                <c:pt idx="98">
                  <c:v>1.099</c:v>
                </c:pt>
                <c:pt idx="99">
                  <c:v>1.07</c:v>
                </c:pt>
                <c:pt idx="100">
                  <c:v>1</c:v>
                </c:pt>
              </c:numCache>
            </c:numRef>
          </c:val>
          <c:extLst>
            <c:ext xmlns:c16="http://schemas.microsoft.com/office/drawing/2014/chart" uri="{C3380CC4-5D6E-409C-BE32-E72D297353CC}">
              <c16:uniqueId val="{00000000-AF40-45C8-9222-841541DC49B6}"/>
            </c:ext>
          </c:extLst>
        </c:ser>
        <c:dLbls>
          <c:showLegendKey val="0"/>
          <c:showVal val="0"/>
          <c:showCatName val="0"/>
          <c:showSerName val="0"/>
          <c:showPercent val="0"/>
          <c:showBubbleSize val="0"/>
        </c:dLbls>
        <c:gapWidth val="0"/>
        <c:axId val="74447872"/>
        <c:axId val="74519296"/>
      </c:barChart>
      <c:catAx>
        <c:axId val="7444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519296"/>
        <c:crosses val="autoZero"/>
        <c:auto val="1"/>
        <c:lblAlgn val="ctr"/>
        <c:lblOffset val="100"/>
        <c:tickLblSkip val="5"/>
        <c:noMultiLvlLbl val="0"/>
      </c:catAx>
      <c:valAx>
        <c:axId val="74519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447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[1]Rapportage!$L$376:$L$447</c:f>
              <c:strCache>
                <c:ptCount val="7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pt idx="52">
                  <c:v>71</c:v>
                </c:pt>
                <c:pt idx="53">
                  <c:v>72</c:v>
                </c:pt>
                <c:pt idx="54">
                  <c:v>73</c:v>
                </c:pt>
                <c:pt idx="55">
                  <c:v>74</c:v>
                </c:pt>
                <c:pt idx="56">
                  <c:v>75</c:v>
                </c:pt>
                <c:pt idx="57">
                  <c:v>76</c:v>
                </c:pt>
                <c:pt idx="58">
                  <c:v>77</c:v>
                </c:pt>
                <c:pt idx="59">
                  <c:v>78</c:v>
                </c:pt>
                <c:pt idx="60">
                  <c:v>79</c:v>
                </c:pt>
                <c:pt idx="61">
                  <c:v>80</c:v>
                </c:pt>
                <c:pt idx="62">
                  <c:v>81</c:v>
                </c:pt>
                <c:pt idx="63">
                  <c:v>82</c:v>
                </c:pt>
                <c:pt idx="64">
                  <c:v>83</c:v>
                </c:pt>
                <c:pt idx="65">
                  <c:v>84</c:v>
                </c:pt>
                <c:pt idx="66">
                  <c:v>85</c:v>
                </c:pt>
                <c:pt idx="67">
                  <c:v>86</c:v>
                </c:pt>
                <c:pt idx="68">
                  <c:v>87</c:v>
                </c:pt>
                <c:pt idx="69">
                  <c:v>88</c:v>
                </c:pt>
                <c:pt idx="70">
                  <c:v>89</c:v>
                </c:pt>
                <c:pt idx="71">
                  <c:v>90</c:v>
                </c:pt>
              </c:strCache>
            </c:strRef>
          </c:cat>
          <c:val>
            <c:numRef>
              <c:f>[1]Rapportage!$M$376:$M$447</c:f>
              <c:numCache>
                <c:formatCode>General</c:formatCode>
                <c:ptCount val="72"/>
                <c:pt idx="0">
                  <c:v>2.8000000000000025E-2</c:v>
                </c:pt>
                <c:pt idx="1">
                  <c:v>8.2999999999999963E-2</c:v>
                </c:pt>
                <c:pt idx="2">
                  <c:v>0.15100000000000002</c:v>
                </c:pt>
                <c:pt idx="3">
                  <c:v>0.10699999999999998</c:v>
                </c:pt>
                <c:pt idx="4">
                  <c:v>0.16100000000000003</c:v>
                </c:pt>
                <c:pt idx="5">
                  <c:v>0.24099999999999999</c:v>
                </c:pt>
                <c:pt idx="6">
                  <c:v>0.34799999999999998</c:v>
                </c:pt>
                <c:pt idx="7">
                  <c:v>0.26300000000000001</c:v>
                </c:pt>
                <c:pt idx="8">
                  <c:v>0.28600000000000003</c:v>
                </c:pt>
                <c:pt idx="9">
                  <c:v>0.32399999999999995</c:v>
                </c:pt>
                <c:pt idx="10">
                  <c:v>0.29300000000000004</c:v>
                </c:pt>
                <c:pt idx="11">
                  <c:v>0.31100000000000005</c:v>
                </c:pt>
                <c:pt idx="12">
                  <c:v>0.31000000000000005</c:v>
                </c:pt>
                <c:pt idx="13">
                  <c:v>0.32499999999999996</c:v>
                </c:pt>
                <c:pt idx="14">
                  <c:v>0.44399999999999995</c:v>
                </c:pt>
                <c:pt idx="15">
                  <c:v>0.45699999999999996</c:v>
                </c:pt>
                <c:pt idx="16">
                  <c:v>0.39200000000000002</c:v>
                </c:pt>
                <c:pt idx="17">
                  <c:v>0.46799999999999997</c:v>
                </c:pt>
                <c:pt idx="18">
                  <c:v>0.39800000000000002</c:v>
                </c:pt>
                <c:pt idx="19">
                  <c:v>0.51</c:v>
                </c:pt>
                <c:pt idx="20">
                  <c:v>0.51900000000000002</c:v>
                </c:pt>
                <c:pt idx="21">
                  <c:v>0.45799999999999996</c:v>
                </c:pt>
                <c:pt idx="22">
                  <c:v>0.50600000000000001</c:v>
                </c:pt>
                <c:pt idx="23">
                  <c:v>0.56499999999999995</c:v>
                </c:pt>
                <c:pt idx="24">
                  <c:v>0.61699999999999999</c:v>
                </c:pt>
                <c:pt idx="25">
                  <c:v>0.63700000000000001</c:v>
                </c:pt>
                <c:pt idx="26">
                  <c:v>0.66599999999999993</c:v>
                </c:pt>
                <c:pt idx="27">
                  <c:v>0.69399999999999995</c:v>
                </c:pt>
                <c:pt idx="28">
                  <c:v>0.70599999999999996</c:v>
                </c:pt>
                <c:pt idx="29">
                  <c:v>0.71</c:v>
                </c:pt>
                <c:pt idx="30">
                  <c:v>0.66799999999999993</c:v>
                </c:pt>
                <c:pt idx="31">
                  <c:v>0.68300000000000005</c:v>
                </c:pt>
                <c:pt idx="32">
                  <c:v>0.753</c:v>
                </c:pt>
                <c:pt idx="33">
                  <c:v>0.749</c:v>
                </c:pt>
                <c:pt idx="34">
                  <c:v>0.75700000000000001</c:v>
                </c:pt>
                <c:pt idx="35">
                  <c:v>0.78900000000000003</c:v>
                </c:pt>
                <c:pt idx="36">
                  <c:v>0.70399999999999996</c:v>
                </c:pt>
                <c:pt idx="37">
                  <c:v>0.76300000000000001</c:v>
                </c:pt>
                <c:pt idx="38">
                  <c:v>0.67500000000000004</c:v>
                </c:pt>
                <c:pt idx="39">
                  <c:v>0.76100000000000001</c:v>
                </c:pt>
                <c:pt idx="40">
                  <c:v>0.68500000000000005</c:v>
                </c:pt>
                <c:pt idx="41">
                  <c:v>0.67799999999999994</c:v>
                </c:pt>
                <c:pt idx="42">
                  <c:v>0.63200000000000001</c:v>
                </c:pt>
                <c:pt idx="43">
                  <c:v>0.66999999999999993</c:v>
                </c:pt>
                <c:pt idx="44">
                  <c:v>0.63700000000000001</c:v>
                </c:pt>
                <c:pt idx="45">
                  <c:v>0.58699999999999997</c:v>
                </c:pt>
                <c:pt idx="46">
                  <c:v>0.51100000000000001</c:v>
                </c:pt>
                <c:pt idx="47">
                  <c:v>0.627</c:v>
                </c:pt>
                <c:pt idx="48">
                  <c:v>0.64700000000000002</c:v>
                </c:pt>
                <c:pt idx="49">
                  <c:v>0.61199999999999999</c:v>
                </c:pt>
                <c:pt idx="50">
                  <c:v>0.64700000000000002</c:v>
                </c:pt>
                <c:pt idx="51">
                  <c:v>0.65700000000000003</c:v>
                </c:pt>
                <c:pt idx="52">
                  <c:v>0.73099999999999998</c:v>
                </c:pt>
                <c:pt idx="53">
                  <c:v>0.75800000000000001</c:v>
                </c:pt>
                <c:pt idx="54">
                  <c:v>0.76600000000000001</c:v>
                </c:pt>
                <c:pt idx="55">
                  <c:v>0.79400000000000004</c:v>
                </c:pt>
                <c:pt idx="56">
                  <c:v>0.80400000000000005</c:v>
                </c:pt>
                <c:pt idx="57">
                  <c:v>0.79899999999999993</c:v>
                </c:pt>
                <c:pt idx="58">
                  <c:v>0.83399999999999996</c:v>
                </c:pt>
                <c:pt idx="59">
                  <c:v>0.83399999999999996</c:v>
                </c:pt>
                <c:pt idx="60">
                  <c:v>0.82899999999999996</c:v>
                </c:pt>
                <c:pt idx="61">
                  <c:v>0.86599999999999999</c:v>
                </c:pt>
                <c:pt idx="62">
                  <c:v>0.86699999999999999</c:v>
                </c:pt>
                <c:pt idx="63">
                  <c:v>0.89900000000000002</c:v>
                </c:pt>
                <c:pt idx="64">
                  <c:v>0.88200000000000001</c:v>
                </c:pt>
                <c:pt idx="65">
                  <c:v>0.90400000000000003</c:v>
                </c:pt>
                <c:pt idx="66">
                  <c:v>0.92800000000000005</c:v>
                </c:pt>
                <c:pt idx="67">
                  <c:v>0.97</c:v>
                </c:pt>
                <c:pt idx="68">
                  <c:v>0.95899999999999996</c:v>
                </c:pt>
                <c:pt idx="69">
                  <c:v>0.97699999999999998</c:v>
                </c:pt>
                <c:pt idx="70">
                  <c:v>0.97099999999999997</c:v>
                </c:pt>
                <c:pt idx="71">
                  <c:v>1</c:v>
                </c:pt>
              </c:numCache>
            </c:numRef>
          </c:val>
          <c:extLst>
            <c:ext xmlns:c16="http://schemas.microsoft.com/office/drawing/2014/chart" uri="{C3380CC4-5D6E-409C-BE32-E72D297353CC}">
              <c16:uniqueId val="{00000000-101B-4717-85A2-E1F34743AE06}"/>
            </c:ext>
          </c:extLst>
        </c:ser>
        <c:dLbls>
          <c:showLegendKey val="0"/>
          <c:showVal val="0"/>
          <c:showCatName val="0"/>
          <c:showSerName val="0"/>
          <c:showPercent val="0"/>
          <c:showBubbleSize val="0"/>
        </c:dLbls>
        <c:gapWidth val="0"/>
        <c:axId val="74551296"/>
        <c:axId val="74552832"/>
      </c:barChart>
      <c:catAx>
        <c:axId val="7455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552832"/>
        <c:crosses val="autoZero"/>
        <c:auto val="1"/>
        <c:lblAlgn val="ctr"/>
        <c:lblOffset val="100"/>
        <c:tickLblSkip val="5"/>
        <c:noMultiLvlLbl val="0"/>
      </c:catAx>
      <c:valAx>
        <c:axId val="74552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5512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[1]Rapportage!$M$370</c:f>
              <c:strCache>
                <c:ptCount val="1"/>
                <c:pt idx="0">
                  <c:v>totaal</c:v>
                </c:pt>
              </c:strCache>
            </c:strRef>
          </c:tx>
          <c:spPr>
            <a:ln w="28575" cap="rnd">
              <a:solidFill>
                <a:schemeClr val="accent1"/>
              </a:solidFill>
              <a:round/>
            </a:ln>
            <a:effectLst/>
          </c:spPr>
          <c:marker>
            <c:symbol val="none"/>
          </c:marker>
          <c:cat>
            <c:strRef>
              <c:f>[1]Rapportage!$L$376:$L$447</c:f>
              <c:strCache>
                <c:ptCount val="7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pt idx="52">
                  <c:v>71</c:v>
                </c:pt>
                <c:pt idx="53">
                  <c:v>72</c:v>
                </c:pt>
                <c:pt idx="54">
                  <c:v>73</c:v>
                </c:pt>
                <c:pt idx="55">
                  <c:v>74</c:v>
                </c:pt>
                <c:pt idx="56">
                  <c:v>75</c:v>
                </c:pt>
                <c:pt idx="57">
                  <c:v>76</c:v>
                </c:pt>
                <c:pt idx="58">
                  <c:v>77</c:v>
                </c:pt>
                <c:pt idx="59">
                  <c:v>78</c:v>
                </c:pt>
                <c:pt idx="60">
                  <c:v>79</c:v>
                </c:pt>
                <c:pt idx="61">
                  <c:v>80</c:v>
                </c:pt>
                <c:pt idx="62">
                  <c:v>81</c:v>
                </c:pt>
                <c:pt idx="63">
                  <c:v>82</c:v>
                </c:pt>
                <c:pt idx="64">
                  <c:v>83</c:v>
                </c:pt>
                <c:pt idx="65">
                  <c:v>84</c:v>
                </c:pt>
                <c:pt idx="66">
                  <c:v>85</c:v>
                </c:pt>
                <c:pt idx="67">
                  <c:v>86</c:v>
                </c:pt>
                <c:pt idx="68">
                  <c:v>87</c:v>
                </c:pt>
                <c:pt idx="69">
                  <c:v>88</c:v>
                </c:pt>
                <c:pt idx="70">
                  <c:v>89</c:v>
                </c:pt>
                <c:pt idx="71">
                  <c:v>90</c:v>
                </c:pt>
              </c:strCache>
            </c:strRef>
          </c:cat>
          <c:val>
            <c:numRef>
              <c:f>[1]Rapportage!$M$376:$M$447</c:f>
              <c:numCache>
                <c:formatCode>General</c:formatCode>
                <c:ptCount val="72"/>
                <c:pt idx="0">
                  <c:v>2.8000000000000025E-2</c:v>
                </c:pt>
                <c:pt idx="1">
                  <c:v>8.2999999999999963E-2</c:v>
                </c:pt>
                <c:pt idx="2">
                  <c:v>0.15100000000000002</c:v>
                </c:pt>
                <c:pt idx="3">
                  <c:v>0.10699999999999998</c:v>
                </c:pt>
                <c:pt idx="4">
                  <c:v>0.16100000000000003</c:v>
                </c:pt>
                <c:pt idx="5">
                  <c:v>0.24099999999999999</c:v>
                </c:pt>
                <c:pt idx="6">
                  <c:v>0.34799999999999998</c:v>
                </c:pt>
                <c:pt idx="7">
                  <c:v>0.26300000000000001</c:v>
                </c:pt>
                <c:pt idx="8">
                  <c:v>0.28600000000000003</c:v>
                </c:pt>
                <c:pt idx="9">
                  <c:v>0.32399999999999995</c:v>
                </c:pt>
                <c:pt idx="10">
                  <c:v>0.29300000000000004</c:v>
                </c:pt>
                <c:pt idx="11">
                  <c:v>0.31100000000000005</c:v>
                </c:pt>
                <c:pt idx="12">
                  <c:v>0.31000000000000005</c:v>
                </c:pt>
                <c:pt idx="13">
                  <c:v>0.32499999999999996</c:v>
                </c:pt>
                <c:pt idx="14">
                  <c:v>0.44399999999999995</c:v>
                </c:pt>
                <c:pt idx="15">
                  <c:v>0.45699999999999996</c:v>
                </c:pt>
                <c:pt idx="16">
                  <c:v>0.39200000000000002</c:v>
                </c:pt>
                <c:pt idx="17">
                  <c:v>0.46799999999999997</c:v>
                </c:pt>
                <c:pt idx="18">
                  <c:v>0.39800000000000002</c:v>
                </c:pt>
                <c:pt idx="19">
                  <c:v>0.51</c:v>
                </c:pt>
                <c:pt idx="20">
                  <c:v>0.51900000000000002</c:v>
                </c:pt>
                <c:pt idx="21">
                  <c:v>0.45799999999999996</c:v>
                </c:pt>
                <c:pt idx="22">
                  <c:v>0.50600000000000001</c:v>
                </c:pt>
                <c:pt idx="23">
                  <c:v>0.56499999999999995</c:v>
                </c:pt>
                <c:pt idx="24">
                  <c:v>0.61699999999999999</c:v>
                </c:pt>
                <c:pt idx="25">
                  <c:v>0.63700000000000001</c:v>
                </c:pt>
                <c:pt idx="26">
                  <c:v>0.66599999999999993</c:v>
                </c:pt>
                <c:pt idx="27">
                  <c:v>0.69399999999999995</c:v>
                </c:pt>
                <c:pt idx="28">
                  <c:v>0.70599999999999996</c:v>
                </c:pt>
                <c:pt idx="29">
                  <c:v>0.71</c:v>
                </c:pt>
                <c:pt idx="30">
                  <c:v>0.66799999999999993</c:v>
                </c:pt>
                <c:pt idx="31">
                  <c:v>0.68300000000000005</c:v>
                </c:pt>
                <c:pt idx="32">
                  <c:v>0.753</c:v>
                </c:pt>
                <c:pt idx="33">
                  <c:v>0.749</c:v>
                </c:pt>
                <c:pt idx="34">
                  <c:v>0.75700000000000001</c:v>
                </c:pt>
                <c:pt idx="35">
                  <c:v>0.78900000000000003</c:v>
                </c:pt>
                <c:pt idx="36">
                  <c:v>0.70399999999999996</c:v>
                </c:pt>
                <c:pt idx="37">
                  <c:v>0.76300000000000001</c:v>
                </c:pt>
                <c:pt idx="38">
                  <c:v>0.67500000000000004</c:v>
                </c:pt>
                <c:pt idx="39">
                  <c:v>0.76100000000000001</c:v>
                </c:pt>
                <c:pt idx="40">
                  <c:v>0.68500000000000005</c:v>
                </c:pt>
                <c:pt idx="41">
                  <c:v>0.67799999999999994</c:v>
                </c:pt>
                <c:pt idx="42">
                  <c:v>0.63200000000000001</c:v>
                </c:pt>
                <c:pt idx="43">
                  <c:v>0.66999999999999993</c:v>
                </c:pt>
                <c:pt idx="44">
                  <c:v>0.63700000000000001</c:v>
                </c:pt>
                <c:pt idx="45">
                  <c:v>0.58699999999999997</c:v>
                </c:pt>
                <c:pt idx="46">
                  <c:v>0.51100000000000001</c:v>
                </c:pt>
                <c:pt idx="47">
                  <c:v>0.627</c:v>
                </c:pt>
                <c:pt idx="48">
                  <c:v>0.64700000000000002</c:v>
                </c:pt>
                <c:pt idx="49">
                  <c:v>0.61199999999999999</c:v>
                </c:pt>
                <c:pt idx="50">
                  <c:v>0.64700000000000002</c:v>
                </c:pt>
                <c:pt idx="51">
                  <c:v>0.65700000000000003</c:v>
                </c:pt>
                <c:pt idx="52">
                  <c:v>0.73099999999999998</c:v>
                </c:pt>
                <c:pt idx="53">
                  <c:v>0.75800000000000001</c:v>
                </c:pt>
                <c:pt idx="54">
                  <c:v>0.76600000000000001</c:v>
                </c:pt>
                <c:pt idx="55">
                  <c:v>0.79400000000000004</c:v>
                </c:pt>
                <c:pt idx="56">
                  <c:v>0.80400000000000005</c:v>
                </c:pt>
                <c:pt idx="57">
                  <c:v>0.79899999999999993</c:v>
                </c:pt>
                <c:pt idx="58">
                  <c:v>0.83399999999999996</c:v>
                </c:pt>
                <c:pt idx="59">
                  <c:v>0.83399999999999996</c:v>
                </c:pt>
                <c:pt idx="60">
                  <c:v>0.82899999999999996</c:v>
                </c:pt>
                <c:pt idx="61">
                  <c:v>0.86599999999999999</c:v>
                </c:pt>
                <c:pt idx="62">
                  <c:v>0.86699999999999999</c:v>
                </c:pt>
                <c:pt idx="63">
                  <c:v>0.89900000000000002</c:v>
                </c:pt>
                <c:pt idx="64">
                  <c:v>0.88200000000000001</c:v>
                </c:pt>
                <c:pt idx="65">
                  <c:v>0.90400000000000003</c:v>
                </c:pt>
                <c:pt idx="66">
                  <c:v>0.92800000000000005</c:v>
                </c:pt>
                <c:pt idx="67">
                  <c:v>0.97</c:v>
                </c:pt>
                <c:pt idx="68">
                  <c:v>0.95899999999999996</c:v>
                </c:pt>
                <c:pt idx="69">
                  <c:v>0.97699999999999998</c:v>
                </c:pt>
                <c:pt idx="70">
                  <c:v>0.97099999999999997</c:v>
                </c:pt>
                <c:pt idx="71">
                  <c:v>1</c:v>
                </c:pt>
              </c:numCache>
            </c:numRef>
          </c:val>
          <c:smooth val="0"/>
          <c:extLst>
            <c:ext xmlns:c16="http://schemas.microsoft.com/office/drawing/2014/chart" uri="{C3380CC4-5D6E-409C-BE32-E72D297353CC}">
              <c16:uniqueId val="{00000000-AA52-4DA9-BBAD-F718546BF6A4}"/>
            </c:ext>
          </c:extLst>
        </c:ser>
        <c:ser>
          <c:idx val="1"/>
          <c:order val="1"/>
          <c:tx>
            <c:strRef>
              <c:f>[1]Rapportage!$N$370</c:f>
              <c:strCache>
                <c:ptCount val="1"/>
                <c:pt idx="0">
                  <c:v>emotioneel</c:v>
                </c:pt>
              </c:strCache>
            </c:strRef>
          </c:tx>
          <c:spPr>
            <a:ln w="28575" cap="rnd">
              <a:solidFill>
                <a:schemeClr val="accent2"/>
              </a:solidFill>
              <a:round/>
            </a:ln>
            <a:effectLst/>
          </c:spPr>
          <c:marker>
            <c:symbol val="none"/>
          </c:marker>
          <c:cat>
            <c:strRef>
              <c:f>[1]Rapportage!$L$376:$L$447</c:f>
              <c:strCache>
                <c:ptCount val="7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pt idx="52">
                  <c:v>71</c:v>
                </c:pt>
                <c:pt idx="53">
                  <c:v>72</c:v>
                </c:pt>
                <c:pt idx="54">
                  <c:v>73</c:v>
                </c:pt>
                <c:pt idx="55">
                  <c:v>74</c:v>
                </c:pt>
                <c:pt idx="56">
                  <c:v>75</c:v>
                </c:pt>
                <c:pt idx="57">
                  <c:v>76</c:v>
                </c:pt>
                <c:pt idx="58">
                  <c:v>77</c:v>
                </c:pt>
                <c:pt idx="59">
                  <c:v>78</c:v>
                </c:pt>
                <c:pt idx="60">
                  <c:v>79</c:v>
                </c:pt>
                <c:pt idx="61">
                  <c:v>80</c:v>
                </c:pt>
                <c:pt idx="62">
                  <c:v>81</c:v>
                </c:pt>
                <c:pt idx="63">
                  <c:v>82</c:v>
                </c:pt>
                <c:pt idx="64">
                  <c:v>83</c:v>
                </c:pt>
                <c:pt idx="65">
                  <c:v>84</c:v>
                </c:pt>
                <c:pt idx="66">
                  <c:v>85</c:v>
                </c:pt>
                <c:pt idx="67">
                  <c:v>86</c:v>
                </c:pt>
                <c:pt idx="68">
                  <c:v>87</c:v>
                </c:pt>
                <c:pt idx="69">
                  <c:v>88</c:v>
                </c:pt>
                <c:pt idx="70">
                  <c:v>89</c:v>
                </c:pt>
                <c:pt idx="71">
                  <c:v>90</c:v>
                </c:pt>
              </c:strCache>
            </c:strRef>
          </c:cat>
          <c:val>
            <c:numRef>
              <c:f>[1]Rapportage!$N$376:$N$447</c:f>
              <c:numCache>
                <c:formatCode>General</c:formatCode>
                <c:ptCount val="72"/>
                <c:pt idx="0">
                  <c:v>0.377</c:v>
                </c:pt>
                <c:pt idx="1">
                  <c:v>0.38300000000000001</c:v>
                </c:pt>
                <c:pt idx="2">
                  <c:v>0.43200000000000005</c:v>
                </c:pt>
                <c:pt idx="3">
                  <c:v>0.45199999999999996</c:v>
                </c:pt>
                <c:pt idx="4">
                  <c:v>0.49099999999999999</c:v>
                </c:pt>
                <c:pt idx="5">
                  <c:v>0.52</c:v>
                </c:pt>
                <c:pt idx="6">
                  <c:v>0.61499999999999999</c:v>
                </c:pt>
                <c:pt idx="7">
                  <c:v>0.54899999999999993</c:v>
                </c:pt>
                <c:pt idx="8">
                  <c:v>0.59699999999999998</c:v>
                </c:pt>
                <c:pt idx="9">
                  <c:v>0.66799999999999993</c:v>
                </c:pt>
                <c:pt idx="10">
                  <c:v>0.61699999999999999</c:v>
                </c:pt>
                <c:pt idx="11">
                  <c:v>0.61699999999999999</c:v>
                </c:pt>
                <c:pt idx="12">
                  <c:v>0.627</c:v>
                </c:pt>
                <c:pt idx="13">
                  <c:v>0.67999999999999994</c:v>
                </c:pt>
                <c:pt idx="14">
                  <c:v>0.67799999999999994</c:v>
                </c:pt>
                <c:pt idx="15">
                  <c:v>0.74399999999999999</c:v>
                </c:pt>
                <c:pt idx="16">
                  <c:v>0.69700000000000006</c:v>
                </c:pt>
                <c:pt idx="17">
                  <c:v>0.74299999999999999</c:v>
                </c:pt>
                <c:pt idx="18">
                  <c:v>0.65300000000000002</c:v>
                </c:pt>
                <c:pt idx="19">
                  <c:v>0.752</c:v>
                </c:pt>
                <c:pt idx="20">
                  <c:v>0.69700000000000006</c:v>
                </c:pt>
                <c:pt idx="21">
                  <c:v>0.64400000000000002</c:v>
                </c:pt>
                <c:pt idx="22">
                  <c:v>0.72099999999999997</c:v>
                </c:pt>
                <c:pt idx="23">
                  <c:v>0.68100000000000005</c:v>
                </c:pt>
                <c:pt idx="24">
                  <c:v>0.72299999999999998</c:v>
                </c:pt>
                <c:pt idx="25">
                  <c:v>0.70599999999999996</c:v>
                </c:pt>
                <c:pt idx="26">
                  <c:v>0.74299999999999999</c:v>
                </c:pt>
                <c:pt idx="27">
                  <c:v>0.78100000000000003</c:v>
                </c:pt>
                <c:pt idx="28">
                  <c:v>0.72399999999999998</c:v>
                </c:pt>
                <c:pt idx="29">
                  <c:v>0.66599999999999993</c:v>
                </c:pt>
                <c:pt idx="30">
                  <c:v>0.60799999999999998</c:v>
                </c:pt>
                <c:pt idx="31">
                  <c:v>0.67700000000000005</c:v>
                </c:pt>
                <c:pt idx="32">
                  <c:v>0.67900000000000005</c:v>
                </c:pt>
                <c:pt idx="33">
                  <c:v>0.64</c:v>
                </c:pt>
                <c:pt idx="34">
                  <c:v>0.74299999999999999</c:v>
                </c:pt>
                <c:pt idx="35">
                  <c:v>0.67799999999999994</c:v>
                </c:pt>
                <c:pt idx="36">
                  <c:v>0.64400000000000002</c:v>
                </c:pt>
                <c:pt idx="37">
                  <c:v>0.64800000000000002</c:v>
                </c:pt>
                <c:pt idx="38">
                  <c:v>0.63700000000000001</c:v>
                </c:pt>
                <c:pt idx="39">
                  <c:v>0.65900000000000003</c:v>
                </c:pt>
                <c:pt idx="40">
                  <c:v>0.58400000000000007</c:v>
                </c:pt>
                <c:pt idx="41">
                  <c:v>0.58899999999999997</c:v>
                </c:pt>
                <c:pt idx="42">
                  <c:v>0.50900000000000001</c:v>
                </c:pt>
                <c:pt idx="43">
                  <c:v>0.50600000000000001</c:v>
                </c:pt>
                <c:pt idx="44">
                  <c:v>0.51</c:v>
                </c:pt>
                <c:pt idx="45">
                  <c:v>0.38700000000000001</c:v>
                </c:pt>
                <c:pt idx="46">
                  <c:v>0.36099999999999999</c:v>
                </c:pt>
                <c:pt idx="47">
                  <c:v>0.48699999999999999</c:v>
                </c:pt>
                <c:pt idx="48">
                  <c:v>0.42100000000000004</c:v>
                </c:pt>
                <c:pt idx="49">
                  <c:v>0.39700000000000002</c:v>
                </c:pt>
                <c:pt idx="50">
                  <c:v>0.42900000000000005</c:v>
                </c:pt>
                <c:pt idx="51">
                  <c:v>0.44199999999999995</c:v>
                </c:pt>
                <c:pt idx="52">
                  <c:v>0.44899999999999995</c:v>
                </c:pt>
                <c:pt idx="53">
                  <c:v>0.501</c:v>
                </c:pt>
                <c:pt idx="54">
                  <c:v>0.54600000000000004</c:v>
                </c:pt>
                <c:pt idx="55">
                  <c:v>0.52500000000000002</c:v>
                </c:pt>
                <c:pt idx="56">
                  <c:v>0.62</c:v>
                </c:pt>
                <c:pt idx="57">
                  <c:v>0.61499999999999999</c:v>
                </c:pt>
                <c:pt idx="58">
                  <c:v>0.67999999999999994</c:v>
                </c:pt>
                <c:pt idx="59">
                  <c:v>0.68100000000000005</c:v>
                </c:pt>
                <c:pt idx="60">
                  <c:v>0.73799999999999999</c:v>
                </c:pt>
                <c:pt idx="61">
                  <c:v>0.76900000000000002</c:v>
                </c:pt>
                <c:pt idx="62">
                  <c:v>0.77600000000000002</c:v>
                </c:pt>
                <c:pt idx="63">
                  <c:v>0.84599999999999997</c:v>
                </c:pt>
                <c:pt idx="64">
                  <c:v>0.84199999999999997</c:v>
                </c:pt>
                <c:pt idx="65">
                  <c:v>0.90100000000000002</c:v>
                </c:pt>
                <c:pt idx="66">
                  <c:v>0.96099999999999997</c:v>
                </c:pt>
                <c:pt idx="67">
                  <c:v>0.98199999999999998</c:v>
                </c:pt>
                <c:pt idx="68">
                  <c:v>0.94899999999999995</c:v>
                </c:pt>
                <c:pt idx="69">
                  <c:v>1.0149999999999999</c:v>
                </c:pt>
                <c:pt idx="70">
                  <c:v>1.026</c:v>
                </c:pt>
                <c:pt idx="71">
                  <c:v>1</c:v>
                </c:pt>
              </c:numCache>
            </c:numRef>
          </c:val>
          <c:smooth val="0"/>
          <c:extLst>
            <c:ext xmlns:c16="http://schemas.microsoft.com/office/drawing/2014/chart" uri="{C3380CC4-5D6E-409C-BE32-E72D297353CC}">
              <c16:uniqueId val="{00000001-AA52-4DA9-BBAD-F718546BF6A4}"/>
            </c:ext>
          </c:extLst>
        </c:ser>
        <c:ser>
          <c:idx val="2"/>
          <c:order val="2"/>
          <c:tx>
            <c:strRef>
              <c:f>[1]Rapportage!$O$370</c:f>
              <c:strCache>
                <c:ptCount val="1"/>
                <c:pt idx="0">
                  <c:v>sociaal</c:v>
                </c:pt>
              </c:strCache>
            </c:strRef>
          </c:tx>
          <c:spPr>
            <a:ln w="28575" cap="rnd">
              <a:solidFill>
                <a:schemeClr val="accent3"/>
              </a:solidFill>
              <a:round/>
            </a:ln>
            <a:effectLst/>
          </c:spPr>
          <c:marker>
            <c:symbol val="none"/>
          </c:marker>
          <c:cat>
            <c:strRef>
              <c:f>[1]Rapportage!$L$376:$L$447</c:f>
              <c:strCache>
                <c:ptCount val="7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pt idx="52">
                  <c:v>71</c:v>
                </c:pt>
                <c:pt idx="53">
                  <c:v>72</c:v>
                </c:pt>
                <c:pt idx="54">
                  <c:v>73</c:v>
                </c:pt>
                <c:pt idx="55">
                  <c:v>74</c:v>
                </c:pt>
                <c:pt idx="56">
                  <c:v>75</c:v>
                </c:pt>
                <c:pt idx="57">
                  <c:v>76</c:v>
                </c:pt>
                <c:pt idx="58">
                  <c:v>77</c:v>
                </c:pt>
                <c:pt idx="59">
                  <c:v>78</c:v>
                </c:pt>
                <c:pt idx="60">
                  <c:v>79</c:v>
                </c:pt>
                <c:pt idx="61">
                  <c:v>80</c:v>
                </c:pt>
                <c:pt idx="62">
                  <c:v>81</c:v>
                </c:pt>
                <c:pt idx="63">
                  <c:v>82</c:v>
                </c:pt>
                <c:pt idx="64">
                  <c:v>83</c:v>
                </c:pt>
                <c:pt idx="65">
                  <c:v>84</c:v>
                </c:pt>
                <c:pt idx="66">
                  <c:v>85</c:v>
                </c:pt>
                <c:pt idx="67">
                  <c:v>86</c:v>
                </c:pt>
                <c:pt idx="68">
                  <c:v>87</c:v>
                </c:pt>
                <c:pt idx="69">
                  <c:v>88</c:v>
                </c:pt>
                <c:pt idx="70">
                  <c:v>89</c:v>
                </c:pt>
                <c:pt idx="71">
                  <c:v>90</c:v>
                </c:pt>
              </c:strCache>
            </c:strRef>
          </c:cat>
          <c:val>
            <c:numRef>
              <c:f>[1]Rapportage!$O$376:$O$447</c:f>
              <c:numCache>
                <c:formatCode>General</c:formatCode>
                <c:ptCount val="72"/>
                <c:pt idx="0">
                  <c:v>0.28600000000000003</c:v>
                </c:pt>
                <c:pt idx="1">
                  <c:v>0.31399999999999995</c:v>
                </c:pt>
                <c:pt idx="2">
                  <c:v>0.38900000000000001</c:v>
                </c:pt>
                <c:pt idx="3">
                  <c:v>0.30500000000000005</c:v>
                </c:pt>
                <c:pt idx="4">
                  <c:v>0.40200000000000002</c:v>
                </c:pt>
                <c:pt idx="5">
                  <c:v>0.47299999999999998</c:v>
                </c:pt>
                <c:pt idx="6">
                  <c:v>0.51400000000000001</c:v>
                </c:pt>
                <c:pt idx="7">
                  <c:v>0.48299999999999998</c:v>
                </c:pt>
                <c:pt idx="8">
                  <c:v>0.43999999999999995</c:v>
                </c:pt>
                <c:pt idx="9">
                  <c:v>0.48299999999999998</c:v>
                </c:pt>
                <c:pt idx="10">
                  <c:v>0.504</c:v>
                </c:pt>
                <c:pt idx="11">
                  <c:v>0.52200000000000002</c:v>
                </c:pt>
                <c:pt idx="12">
                  <c:v>0.51200000000000001</c:v>
                </c:pt>
                <c:pt idx="13">
                  <c:v>0.48399999999999999</c:v>
                </c:pt>
                <c:pt idx="14">
                  <c:v>0.61299999999999999</c:v>
                </c:pt>
                <c:pt idx="15">
                  <c:v>0.64800000000000002</c:v>
                </c:pt>
                <c:pt idx="16">
                  <c:v>0.60299999999999998</c:v>
                </c:pt>
                <c:pt idx="17">
                  <c:v>0.70199999999999996</c:v>
                </c:pt>
                <c:pt idx="18">
                  <c:v>0.60499999999999998</c:v>
                </c:pt>
                <c:pt idx="19">
                  <c:v>0.78500000000000003</c:v>
                </c:pt>
                <c:pt idx="20">
                  <c:v>0.80600000000000005</c:v>
                </c:pt>
                <c:pt idx="21">
                  <c:v>0.75600000000000001</c:v>
                </c:pt>
                <c:pt idx="22">
                  <c:v>0.873</c:v>
                </c:pt>
                <c:pt idx="23">
                  <c:v>0.90800000000000003</c:v>
                </c:pt>
                <c:pt idx="24">
                  <c:v>0.96499999999999997</c:v>
                </c:pt>
                <c:pt idx="25">
                  <c:v>0.97099999999999997</c:v>
                </c:pt>
                <c:pt idx="26">
                  <c:v>1</c:v>
                </c:pt>
                <c:pt idx="27">
                  <c:v>1.032</c:v>
                </c:pt>
                <c:pt idx="28">
                  <c:v>1.107</c:v>
                </c:pt>
                <c:pt idx="29">
                  <c:v>1.093</c:v>
                </c:pt>
                <c:pt idx="30">
                  <c:v>1.0620000000000001</c:v>
                </c:pt>
                <c:pt idx="31">
                  <c:v>1.097</c:v>
                </c:pt>
                <c:pt idx="32">
                  <c:v>1.177</c:v>
                </c:pt>
                <c:pt idx="33">
                  <c:v>1.161</c:v>
                </c:pt>
                <c:pt idx="34">
                  <c:v>1.145</c:v>
                </c:pt>
                <c:pt idx="35">
                  <c:v>1.1970000000000001</c:v>
                </c:pt>
                <c:pt idx="36">
                  <c:v>1.105</c:v>
                </c:pt>
                <c:pt idx="37">
                  <c:v>1.1559999999999999</c:v>
                </c:pt>
                <c:pt idx="38">
                  <c:v>1.0840000000000001</c:v>
                </c:pt>
                <c:pt idx="39">
                  <c:v>1.113</c:v>
                </c:pt>
                <c:pt idx="40">
                  <c:v>1.085</c:v>
                </c:pt>
                <c:pt idx="41">
                  <c:v>1.0880000000000001</c:v>
                </c:pt>
                <c:pt idx="42">
                  <c:v>1.0449999999999999</c:v>
                </c:pt>
                <c:pt idx="43">
                  <c:v>1.0740000000000001</c:v>
                </c:pt>
                <c:pt idx="44">
                  <c:v>1.0529999999999999</c:v>
                </c:pt>
                <c:pt idx="45">
                  <c:v>0.99199999999999999</c:v>
                </c:pt>
                <c:pt idx="46">
                  <c:v>0.94599999999999995</c:v>
                </c:pt>
                <c:pt idx="47">
                  <c:v>1.0389999999999999</c:v>
                </c:pt>
                <c:pt idx="48">
                  <c:v>1.073</c:v>
                </c:pt>
                <c:pt idx="49">
                  <c:v>1.056</c:v>
                </c:pt>
                <c:pt idx="50">
                  <c:v>1.087</c:v>
                </c:pt>
                <c:pt idx="51">
                  <c:v>1.103</c:v>
                </c:pt>
                <c:pt idx="52">
                  <c:v>1.1599999999999999</c:v>
                </c:pt>
                <c:pt idx="53">
                  <c:v>1.1659999999999999</c:v>
                </c:pt>
                <c:pt idx="54">
                  <c:v>1.1850000000000001</c:v>
                </c:pt>
                <c:pt idx="55">
                  <c:v>1.1990000000000001</c:v>
                </c:pt>
                <c:pt idx="56">
                  <c:v>1.157</c:v>
                </c:pt>
                <c:pt idx="57">
                  <c:v>1.137</c:v>
                </c:pt>
                <c:pt idx="58">
                  <c:v>1.1400000000000001</c:v>
                </c:pt>
                <c:pt idx="59">
                  <c:v>1.139</c:v>
                </c:pt>
                <c:pt idx="60">
                  <c:v>1.1160000000000001</c:v>
                </c:pt>
                <c:pt idx="61">
                  <c:v>1.1200000000000001</c:v>
                </c:pt>
                <c:pt idx="62">
                  <c:v>1.0820000000000001</c:v>
                </c:pt>
                <c:pt idx="63">
                  <c:v>1.1060000000000001</c:v>
                </c:pt>
                <c:pt idx="64">
                  <c:v>1.069</c:v>
                </c:pt>
                <c:pt idx="65">
                  <c:v>1.111</c:v>
                </c:pt>
                <c:pt idx="66">
                  <c:v>1.077</c:v>
                </c:pt>
                <c:pt idx="67">
                  <c:v>1.0920000000000001</c:v>
                </c:pt>
                <c:pt idx="68">
                  <c:v>1.0649999999999999</c:v>
                </c:pt>
                <c:pt idx="69">
                  <c:v>1.095</c:v>
                </c:pt>
                <c:pt idx="70">
                  <c:v>1.0009999999999999</c:v>
                </c:pt>
                <c:pt idx="71">
                  <c:v>1</c:v>
                </c:pt>
              </c:numCache>
            </c:numRef>
          </c:val>
          <c:smooth val="0"/>
          <c:extLst>
            <c:ext xmlns:c16="http://schemas.microsoft.com/office/drawing/2014/chart" uri="{C3380CC4-5D6E-409C-BE32-E72D297353CC}">
              <c16:uniqueId val="{00000002-AA52-4DA9-BBAD-F718546BF6A4}"/>
            </c:ext>
          </c:extLst>
        </c:ser>
        <c:dLbls>
          <c:showLegendKey val="0"/>
          <c:showVal val="0"/>
          <c:showCatName val="0"/>
          <c:showSerName val="0"/>
          <c:showPercent val="0"/>
          <c:showBubbleSize val="0"/>
        </c:dLbls>
        <c:smooth val="0"/>
        <c:axId val="75718016"/>
        <c:axId val="75728000"/>
      </c:lineChart>
      <c:catAx>
        <c:axId val="75718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728000"/>
        <c:crosses val="autoZero"/>
        <c:auto val="1"/>
        <c:lblAlgn val="ctr"/>
        <c:lblOffset val="100"/>
        <c:tickLblSkip val="5"/>
        <c:noMultiLvlLbl val="0"/>
      </c:catAx>
      <c:valAx>
        <c:axId val="757280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718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nl-NL" sz="1100"/>
              <a:t>figuur 5: Plaats</a:t>
            </a:r>
            <a:r>
              <a:rPr lang="nl-NL" sz="1100" baseline="0"/>
              <a:t> in het huishoudens</a:t>
            </a:r>
            <a:endParaRPr lang="nl-NL" sz="1100"/>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solidFill>
              <a:ln>
                <a:noFill/>
              </a:ln>
              <a:effectLst/>
            </c:spPr>
            <c:extLst>
              <c:ext xmlns:c16="http://schemas.microsoft.com/office/drawing/2014/chart" uri="{C3380CC4-5D6E-409C-BE32-E72D297353CC}">
                <c16:uniqueId val="{00000001-8157-40DA-80AE-DFFC7B190B1A}"/>
              </c:ext>
            </c:extLst>
          </c:dPt>
          <c:dPt>
            <c:idx val="1"/>
            <c:invertIfNegative val="0"/>
            <c:bubble3D val="0"/>
            <c:extLst>
              <c:ext xmlns:c16="http://schemas.microsoft.com/office/drawing/2014/chart" uri="{C3380CC4-5D6E-409C-BE32-E72D297353CC}">
                <c16:uniqueId val="{00000002-8157-40DA-80AE-DFFC7B190B1A}"/>
              </c:ext>
            </c:extLst>
          </c:dPt>
          <c:dPt>
            <c:idx val="2"/>
            <c:invertIfNegative val="0"/>
            <c:bubble3D val="0"/>
            <c:spPr>
              <a:solidFill>
                <a:schemeClr val="accent4"/>
              </a:solidFill>
              <a:ln>
                <a:noFill/>
              </a:ln>
              <a:effectLst/>
            </c:spPr>
            <c:extLst>
              <c:ext xmlns:c16="http://schemas.microsoft.com/office/drawing/2014/chart" uri="{C3380CC4-5D6E-409C-BE32-E72D297353CC}">
                <c16:uniqueId val="{00000004-8157-40DA-80AE-DFFC7B190B1A}"/>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8157-40DA-80AE-DFFC7B190B1A}"/>
              </c:ext>
            </c:extLst>
          </c:dPt>
          <c:dPt>
            <c:idx val="4"/>
            <c:invertIfNegative val="0"/>
            <c:bubble3D val="0"/>
            <c:spPr>
              <a:solidFill>
                <a:schemeClr val="accent4"/>
              </a:solidFill>
              <a:ln>
                <a:noFill/>
              </a:ln>
              <a:effectLst/>
            </c:spPr>
            <c:extLst>
              <c:ext xmlns:c16="http://schemas.microsoft.com/office/drawing/2014/chart" uri="{C3380CC4-5D6E-409C-BE32-E72D297353CC}">
                <c16:uniqueId val="{00000008-8157-40DA-80AE-DFFC7B190B1A}"/>
              </c:ext>
            </c:extLst>
          </c:dPt>
          <c:dPt>
            <c:idx val="5"/>
            <c:invertIfNegative val="0"/>
            <c:bubble3D val="0"/>
            <c:spPr>
              <a:solidFill>
                <a:schemeClr val="accent4"/>
              </a:solidFill>
              <a:ln>
                <a:noFill/>
              </a:ln>
              <a:effectLst/>
            </c:spPr>
            <c:extLst>
              <c:ext xmlns:c16="http://schemas.microsoft.com/office/drawing/2014/chart" uri="{C3380CC4-5D6E-409C-BE32-E72D297353CC}">
                <c16:uniqueId val="{0000000A-8157-40DA-80AE-DFFC7B190B1A}"/>
              </c:ext>
            </c:extLst>
          </c:dPt>
          <c:dPt>
            <c:idx val="6"/>
            <c:invertIfNegative val="0"/>
            <c:bubble3D val="0"/>
            <c:extLst>
              <c:ext xmlns:c16="http://schemas.microsoft.com/office/drawing/2014/chart" uri="{C3380CC4-5D6E-409C-BE32-E72D297353CC}">
                <c16:uniqueId val="{0000000B-8157-40DA-80AE-DFFC7B190B1A}"/>
              </c:ext>
            </c:extLst>
          </c:dPt>
          <c:dPt>
            <c:idx val="7"/>
            <c:invertIfNegative val="0"/>
            <c:bubble3D val="0"/>
            <c:spPr>
              <a:solidFill>
                <a:srgbClr val="F9E807"/>
              </a:solidFill>
              <a:ln>
                <a:noFill/>
              </a:ln>
              <a:effectLst/>
            </c:spPr>
            <c:extLst>
              <c:ext xmlns:c16="http://schemas.microsoft.com/office/drawing/2014/chart" uri="{C3380CC4-5D6E-409C-BE32-E72D297353CC}">
                <c16:uniqueId val="{0000000D-8157-40DA-80AE-DFFC7B190B1A}"/>
              </c:ext>
            </c:extLst>
          </c:dPt>
          <c:dPt>
            <c:idx val="8"/>
            <c:invertIfNegative val="0"/>
            <c:bubble3D val="0"/>
            <c:spPr>
              <a:solidFill>
                <a:srgbClr val="F9E807"/>
              </a:solidFill>
              <a:ln>
                <a:noFill/>
              </a:ln>
              <a:effectLst/>
            </c:spPr>
            <c:extLst>
              <c:ext xmlns:c16="http://schemas.microsoft.com/office/drawing/2014/chart" uri="{C3380CC4-5D6E-409C-BE32-E72D297353CC}">
                <c16:uniqueId val="{0000000F-8157-40DA-80AE-DFFC7B190B1A}"/>
              </c:ext>
            </c:extLst>
          </c:dPt>
          <c:cat>
            <c:strRef>
              <c:f>Resultaten!$L$448:$L$456</c:f>
              <c:strCache>
                <c:ptCount val="9"/>
                <c:pt idx="0">
                  <c:v>Thuiswonend kind</c:v>
                </c:pt>
                <c:pt idx="1">
                  <c:v>Alleenstaande</c:v>
                </c:pt>
                <c:pt idx="2">
                  <c:v>Partner in niet-gehuwd paar z. kinderen</c:v>
                </c:pt>
                <c:pt idx="3">
                  <c:v>Partner in gehuwd paar zonder kinderen</c:v>
                </c:pt>
                <c:pt idx="4">
                  <c:v>Partner in niet-gehuwd paar met kinderen</c:v>
                </c:pt>
                <c:pt idx="5">
                  <c:v>Partner in gehuwd paar met kinderen</c:v>
                </c:pt>
                <c:pt idx="6">
                  <c:v>Ouder in eenouderhuishouden</c:v>
                </c:pt>
                <c:pt idx="7">
                  <c:v>Referentiepersoon in overig huishouden</c:v>
                </c:pt>
                <c:pt idx="8">
                  <c:v>Overig lid van een huishouden</c:v>
                </c:pt>
              </c:strCache>
            </c:strRef>
          </c:cat>
          <c:val>
            <c:numRef>
              <c:f>Resultaten!$M$448:$M$456</c:f>
              <c:numCache>
                <c:formatCode>0.00</c:formatCode>
                <c:ptCount val="9"/>
                <c:pt idx="0">
                  <c:v>1.4650000000000001</c:v>
                </c:pt>
                <c:pt idx="1">
                  <c:v>1.595</c:v>
                </c:pt>
                <c:pt idx="2">
                  <c:v>1.075</c:v>
                </c:pt>
                <c:pt idx="3">
                  <c:v>0.873</c:v>
                </c:pt>
                <c:pt idx="4">
                  <c:v>0.89400000000000002</c:v>
                </c:pt>
                <c:pt idx="5">
                  <c:v>0.81299999999999994</c:v>
                </c:pt>
                <c:pt idx="6">
                  <c:v>1.361</c:v>
                </c:pt>
                <c:pt idx="7">
                  <c:v>1.1990000000000001</c:v>
                </c:pt>
                <c:pt idx="8">
                  <c:v>1</c:v>
                </c:pt>
              </c:numCache>
            </c:numRef>
          </c:val>
          <c:extLst>
            <c:ext xmlns:c16="http://schemas.microsoft.com/office/drawing/2014/chart" uri="{C3380CC4-5D6E-409C-BE32-E72D297353CC}">
              <c16:uniqueId val="{00000010-8157-40DA-80AE-DFFC7B190B1A}"/>
            </c:ext>
          </c:extLst>
        </c:ser>
        <c:dLbls>
          <c:showLegendKey val="0"/>
          <c:showVal val="0"/>
          <c:showCatName val="0"/>
          <c:showSerName val="0"/>
          <c:showPercent val="0"/>
          <c:showBubbleSize val="0"/>
        </c:dLbls>
        <c:gapWidth val="50"/>
        <c:axId val="69614976"/>
        <c:axId val="69616768"/>
      </c:barChart>
      <c:catAx>
        <c:axId val="696149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9616768"/>
        <c:crosses val="autoZero"/>
        <c:auto val="1"/>
        <c:lblAlgn val="ctr"/>
        <c:lblOffset val="100"/>
        <c:noMultiLvlLbl val="0"/>
      </c:catAx>
      <c:valAx>
        <c:axId val="69616768"/>
        <c:scaling>
          <c:orientation val="minMax"/>
          <c:max val="2"/>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9614976"/>
        <c:crosses val="max"/>
        <c:crossBetween val="between"/>
        <c:majorUnit val="0.2"/>
      </c:valAx>
      <c:spPr>
        <a:noFill/>
        <a:ln>
          <a:noFill/>
        </a:ln>
        <a:effectLst/>
      </c:spPr>
    </c:plotArea>
    <c:plotVisOnly val="0"/>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[1]Rapportage!$M$370</c:f>
              <c:strCache>
                <c:ptCount val="1"/>
                <c:pt idx="0">
                  <c:v>totaal</c:v>
                </c:pt>
              </c:strCache>
            </c:strRef>
          </c:tx>
          <c:spPr>
            <a:ln w="28575" cap="rnd">
              <a:solidFill>
                <a:schemeClr val="accent1"/>
              </a:solidFill>
              <a:round/>
            </a:ln>
            <a:effectLst/>
          </c:spPr>
          <c:marker>
            <c:symbol val="none"/>
          </c:marker>
          <c:cat>
            <c:strRef>
              <c:f>[1]Rapportage!$L$474:$L$574</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[1]Rapportage!$M$474:$M$574</c:f>
              <c:numCache>
                <c:formatCode>General</c:formatCode>
                <c:ptCount val="101"/>
                <c:pt idx="0">
                  <c:v>2.028</c:v>
                </c:pt>
                <c:pt idx="1">
                  <c:v>1.341</c:v>
                </c:pt>
                <c:pt idx="2">
                  <c:v>1.423</c:v>
                </c:pt>
                <c:pt idx="3">
                  <c:v>1.5669999999999999</c:v>
                </c:pt>
                <c:pt idx="4">
                  <c:v>1.448</c:v>
                </c:pt>
                <c:pt idx="5">
                  <c:v>1.613</c:v>
                </c:pt>
                <c:pt idx="6">
                  <c:v>1.6520000000000001</c:v>
                </c:pt>
                <c:pt idx="7">
                  <c:v>1.6339999999999999</c:v>
                </c:pt>
                <c:pt idx="8">
                  <c:v>1.8239999999999998</c:v>
                </c:pt>
                <c:pt idx="9">
                  <c:v>1.6919999999999999</c:v>
                </c:pt>
                <c:pt idx="10">
                  <c:v>1.647</c:v>
                </c:pt>
                <c:pt idx="11">
                  <c:v>1.7629999999999999</c:v>
                </c:pt>
                <c:pt idx="12">
                  <c:v>1.679</c:v>
                </c:pt>
                <c:pt idx="13">
                  <c:v>1.669</c:v>
                </c:pt>
                <c:pt idx="14">
                  <c:v>1.786</c:v>
                </c:pt>
                <c:pt idx="15">
                  <c:v>1.742</c:v>
                </c:pt>
                <c:pt idx="16">
                  <c:v>1.752</c:v>
                </c:pt>
                <c:pt idx="17">
                  <c:v>1.675</c:v>
                </c:pt>
                <c:pt idx="18">
                  <c:v>1.635</c:v>
                </c:pt>
                <c:pt idx="19">
                  <c:v>1.6320000000000001</c:v>
                </c:pt>
                <c:pt idx="20">
                  <c:v>1.613</c:v>
                </c:pt>
                <c:pt idx="21">
                  <c:v>1.621</c:v>
                </c:pt>
                <c:pt idx="22">
                  <c:v>1.639</c:v>
                </c:pt>
                <c:pt idx="23">
                  <c:v>1.583</c:v>
                </c:pt>
                <c:pt idx="24">
                  <c:v>1.6520000000000001</c:v>
                </c:pt>
                <c:pt idx="25">
                  <c:v>1.651</c:v>
                </c:pt>
                <c:pt idx="26">
                  <c:v>1.617</c:v>
                </c:pt>
                <c:pt idx="27">
                  <c:v>1.625</c:v>
                </c:pt>
                <c:pt idx="28">
                  <c:v>1.623</c:v>
                </c:pt>
                <c:pt idx="29">
                  <c:v>1.6259999999999999</c:v>
                </c:pt>
                <c:pt idx="30">
                  <c:v>1.5609999999999999</c:v>
                </c:pt>
                <c:pt idx="31">
                  <c:v>1.708</c:v>
                </c:pt>
                <c:pt idx="32">
                  <c:v>1.5819999999999999</c:v>
                </c:pt>
                <c:pt idx="33">
                  <c:v>1.5960000000000001</c:v>
                </c:pt>
                <c:pt idx="34">
                  <c:v>1.573</c:v>
                </c:pt>
                <c:pt idx="35">
                  <c:v>1.5529999999999999</c:v>
                </c:pt>
                <c:pt idx="36">
                  <c:v>1.5629999999999999</c:v>
                </c:pt>
                <c:pt idx="37">
                  <c:v>1.613</c:v>
                </c:pt>
                <c:pt idx="38">
                  <c:v>1.528</c:v>
                </c:pt>
                <c:pt idx="39">
                  <c:v>1.573</c:v>
                </c:pt>
                <c:pt idx="40">
                  <c:v>1.5169999999999999</c:v>
                </c:pt>
                <c:pt idx="41">
                  <c:v>1.51</c:v>
                </c:pt>
                <c:pt idx="42">
                  <c:v>1.5550000000000002</c:v>
                </c:pt>
                <c:pt idx="43">
                  <c:v>1.55</c:v>
                </c:pt>
                <c:pt idx="44">
                  <c:v>1.5779999999999998</c:v>
                </c:pt>
                <c:pt idx="45">
                  <c:v>1.516</c:v>
                </c:pt>
                <c:pt idx="46">
                  <c:v>1.514</c:v>
                </c:pt>
                <c:pt idx="47">
                  <c:v>1.502</c:v>
                </c:pt>
                <c:pt idx="48">
                  <c:v>1.56</c:v>
                </c:pt>
                <c:pt idx="49">
                  <c:v>1.5249999999999999</c:v>
                </c:pt>
                <c:pt idx="50">
                  <c:v>1.54</c:v>
                </c:pt>
                <c:pt idx="51">
                  <c:v>1.5129999999999999</c:v>
                </c:pt>
                <c:pt idx="52">
                  <c:v>1.514</c:v>
                </c:pt>
                <c:pt idx="53">
                  <c:v>1.5369999999999999</c:v>
                </c:pt>
                <c:pt idx="54">
                  <c:v>1.53</c:v>
                </c:pt>
                <c:pt idx="55">
                  <c:v>1.4710000000000001</c:v>
                </c:pt>
                <c:pt idx="56">
                  <c:v>1.4750000000000001</c:v>
                </c:pt>
                <c:pt idx="57">
                  <c:v>1.466</c:v>
                </c:pt>
                <c:pt idx="58">
                  <c:v>1.508</c:v>
                </c:pt>
                <c:pt idx="59">
                  <c:v>1.4319999999999999</c:v>
                </c:pt>
                <c:pt idx="60">
                  <c:v>1.462</c:v>
                </c:pt>
                <c:pt idx="61">
                  <c:v>1.4470000000000001</c:v>
                </c:pt>
                <c:pt idx="62">
                  <c:v>1.4239999999999999</c:v>
                </c:pt>
                <c:pt idx="63">
                  <c:v>1.4450000000000001</c:v>
                </c:pt>
                <c:pt idx="64">
                  <c:v>1.41</c:v>
                </c:pt>
                <c:pt idx="65">
                  <c:v>1.4450000000000001</c:v>
                </c:pt>
                <c:pt idx="66">
                  <c:v>1.462</c:v>
                </c:pt>
                <c:pt idx="67">
                  <c:v>1.419</c:v>
                </c:pt>
                <c:pt idx="68">
                  <c:v>1.3780000000000001</c:v>
                </c:pt>
                <c:pt idx="69">
                  <c:v>1.448</c:v>
                </c:pt>
                <c:pt idx="70">
                  <c:v>1.409</c:v>
                </c:pt>
                <c:pt idx="71">
                  <c:v>1.419</c:v>
                </c:pt>
                <c:pt idx="72">
                  <c:v>1.3980000000000001</c:v>
                </c:pt>
                <c:pt idx="73">
                  <c:v>1.3599999999999999</c:v>
                </c:pt>
                <c:pt idx="74">
                  <c:v>1.431</c:v>
                </c:pt>
                <c:pt idx="75">
                  <c:v>1.379</c:v>
                </c:pt>
                <c:pt idx="76">
                  <c:v>1.341</c:v>
                </c:pt>
                <c:pt idx="77">
                  <c:v>1.34</c:v>
                </c:pt>
                <c:pt idx="78">
                  <c:v>1.327</c:v>
                </c:pt>
                <c:pt idx="79">
                  <c:v>1.323</c:v>
                </c:pt>
                <c:pt idx="80">
                  <c:v>1.304</c:v>
                </c:pt>
                <c:pt idx="81">
                  <c:v>1.341</c:v>
                </c:pt>
                <c:pt idx="82">
                  <c:v>1.298</c:v>
                </c:pt>
                <c:pt idx="83">
                  <c:v>1.319</c:v>
                </c:pt>
                <c:pt idx="84">
                  <c:v>1.3169999999999999</c:v>
                </c:pt>
                <c:pt idx="85">
                  <c:v>1.296</c:v>
                </c:pt>
                <c:pt idx="86">
                  <c:v>1.27</c:v>
                </c:pt>
                <c:pt idx="87">
                  <c:v>1.2770000000000001</c:v>
                </c:pt>
                <c:pt idx="88">
                  <c:v>1.2690000000000001</c:v>
                </c:pt>
                <c:pt idx="89">
                  <c:v>1.262</c:v>
                </c:pt>
                <c:pt idx="90">
                  <c:v>1.2310000000000001</c:v>
                </c:pt>
                <c:pt idx="91">
                  <c:v>1.22</c:v>
                </c:pt>
                <c:pt idx="92">
                  <c:v>1.1930000000000001</c:v>
                </c:pt>
                <c:pt idx="93">
                  <c:v>1.236</c:v>
                </c:pt>
                <c:pt idx="94">
                  <c:v>1.1830000000000001</c:v>
                </c:pt>
                <c:pt idx="95">
                  <c:v>1.175</c:v>
                </c:pt>
                <c:pt idx="96">
                  <c:v>1.1819999999999999</c:v>
                </c:pt>
                <c:pt idx="97">
                  <c:v>1.1259999999999999</c:v>
                </c:pt>
                <c:pt idx="98">
                  <c:v>1.099</c:v>
                </c:pt>
                <c:pt idx="99">
                  <c:v>1.07</c:v>
                </c:pt>
                <c:pt idx="100">
                  <c:v>1</c:v>
                </c:pt>
              </c:numCache>
            </c:numRef>
          </c:val>
          <c:smooth val="0"/>
          <c:extLst>
            <c:ext xmlns:c16="http://schemas.microsoft.com/office/drawing/2014/chart" uri="{C3380CC4-5D6E-409C-BE32-E72D297353CC}">
              <c16:uniqueId val="{00000000-5BE1-4C86-B7B9-7CECFD95ABB3}"/>
            </c:ext>
          </c:extLst>
        </c:ser>
        <c:ser>
          <c:idx val="1"/>
          <c:order val="1"/>
          <c:tx>
            <c:strRef>
              <c:f>[1]Rapportage!$N$370</c:f>
              <c:strCache>
                <c:ptCount val="1"/>
                <c:pt idx="0">
                  <c:v>emotioneel</c:v>
                </c:pt>
              </c:strCache>
            </c:strRef>
          </c:tx>
          <c:spPr>
            <a:ln w="28575" cap="rnd">
              <a:solidFill>
                <a:schemeClr val="accent2"/>
              </a:solidFill>
              <a:round/>
            </a:ln>
            <a:effectLst/>
          </c:spPr>
          <c:marker>
            <c:symbol val="none"/>
          </c:marker>
          <c:cat>
            <c:strRef>
              <c:f>[1]Rapportage!$L$474:$L$574</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[1]Rapportage!$N$474:$N$574</c:f>
              <c:numCache>
                <c:formatCode>General</c:formatCode>
                <c:ptCount val="101"/>
                <c:pt idx="0">
                  <c:v>1.9630000000000001</c:v>
                </c:pt>
                <c:pt idx="1">
                  <c:v>1.306</c:v>
                </c:pt>
                <c:pt idx="2">
                  <c:v>1.3460000000000001</c:v>
                </c:pt>
                <c:pt idx="3">
                  <c:v>1.4159999999999999</c:v>
                </c:pt>
                <c:pt idx="4">
                  <c:v>1.488</c:v>
                </c:pt>
                <c:pt idx="5">
                  <c:v>1.5489999999999999</c:v>
                </c:pt>
                <c:pt idx="6">
                  <c:v>1.5760000000000001</c:v>
                </c:pt>
                <c:pt idx="7">
                  <c:v>1.669</c:v>
                </c:pt>
                <c:pt idx="8">
                  <c:v>1.7650000000000001</c:v>
                </c:pt>
                <c:pt idx="9">
                  <c:v>1.641</c:v>
                </c:pt>
                <c:pt idx="10">
                  <c:v>1.589</c:v>
                </c:pt>
                <c:pt idx="11">
                  <c:v>1.669</c:v>
                </c:pt>
                <c:pt idx="12">
                  <c:v>1.6560000000000001</c:v>
                </c:pt>
                <c:pt idx="13">
                  <c:v>1.639</c:v>
                </c:pt>
                <c:pt idx="14">
                  <c:v>1.758</c:v>
                </c:pt>
                <c:pt idx="15">
                  <c:v>1.6819999999999999</c:v>
                </c:pt>
                <c:pt idx="16">
                  <c:v>1.6779999999999999</c:v>
                </c:pt>
                <c:pt idx="17">
                  <c:v>1.631</c:v>
                </c:pt>
                <c:pt idx="18">
                  <c:v>1.6139999999999999</c:v>
                </c:pt>
                <c:pt idx="19">
                  <c:v>1.6379999999999999</c:v>
                </c:pt>
                <c:pt idx="20">
                  <c:v>1.623</c:v>
                </c:pt>
                <c:pt idx="21">
                  <c:v>1.575</c:v>
                </c:pt>
                <c:pt idx="22">
                  <c:v>1.6099999999999999</c:v>
                </c:pt>
                <c:pt idx="23">
                  <c:v>1.581</c:v>
                </c:pt>
                <c:pt idx="24">
                  <c:v>1.6560000000000001</c:v>
                </c:pt>
                <c:pt idx="25">
                  <c:v>1.625</c:v>
                </c:pt>
                <c:pt idx="26">
                  <c:v>1.623</c:v>
                </c:pt>
                <c:pt idx="27">
                  <c:v>1.5779999999999998</c:v>
                </c:pt>
                <c:pt idx="28">
                  <c:v>1.621</c:v>
                </c:pt>
                <c:pt idx="29">
                  <c:v>1.625</c:v>
                </c:pt>
                <c:pt idx="30">
                  <c:v>1.5609999999999999</c:v>
                </c:pt>
                <c:pt idx="31">
                  <c:v>1.6560000000000001</c:v>
                </c:pt>
                <c:pt idx="32">
                  <c:v>1.5449999999999999</c:v>
                </c:pt>
                <c:pt idx="33">
                  <c:v>1.5779999999999998</c:v>
                </c:pt>
                <c:pt idx="34">
                  <c:v>1.6099999999999999</c:v>
                </c:pt>
                <c:pt idx="35">
                  <c:v>1.552</c:v>
                </c:pt>
                <c:pt idx="36">
                  <c:v>1.5920000000000001</c:v>
                </c:pt>
                <c:pt idx="37">
                  <c:v>1.5739999999999998</c:v>
                </c:pt>
                <c:pt idx="38">
                  <c:v>1.5270000000000001</c:v>
                </c:pt>
                <c:pt idx="39">
                  <c:v>1.591</c:v>
                </c:pt>
                <c:pt idx="40">
                  <c:v>1.45</c:v>
                </c:pt>
                <c:pt idx="41">
                  <c:v>1.5009999999999999</c:v>
                </c:pt>
                <c:pt idx="42">
                  <c:v>1.5409999999999999</c:v>
                </c:pt>
                <c:pt idx="43">
                  <c:v>1.514</c:v>
                </c:pt>
                <c:pt idx="44">
                  <c:v>1.5329999999999999</c:v>
                </c:pt>
                <c:pt idx="45">
                  <c:v>1.446</c:v>
                </c:pt>
                <c:pt idx="46">
                  <c:v>1.4929999999999999</c:v>
                </c:pt>
                <c:pt idx="47">
                  <c:v>1.446</c:v>
                </c:pt>
                <c:pt idx="48">
                  <c:v>1.5350000000000001</c:v>
                </c:pt>
                <c:pt idx="49">
                  <c:v>1.504</c:v>
                </c:pt>
                <c:pt idx="50">
                  <c:v>1.5009999999999999</c:v>
                </c:pt>
                <c:pt idx="51">
                  <c:v>1.538</c:v>
                </c:pt>
                <c:pt idx="52">
                  <c:v>1.4790000000000001</c:v>
                </c:pt>
                <c:pt idx="53">
                  <c:v>1.4910000000000001</c:v>
                </c:pt>
                <c:pt idx="54">
                  <c:v>1.4790000000000001</c:v>
                </c:pt>
                <c:pt idx="55">
                  <c:v>1.454</c:v>
                </c:pt>
                <c:pt idx="56">
                  <c:v>1.4390000000000001</c:v>
                </c:pt>
                <c:pt idx="57">
                  <c:v>1.44</c:v>
                </c:pt>
                <c:pt idx="58">
                  <c:v>1.4390000000000001</c:v>
                </c:pt>
                <c:pt idx="59">
                  <c:v>1.44</c:v>
                </c:pt>
                <c:pt idx="60">
                  <c:v>1.4390000000000001</c:v>
                </c:pt>
                <c:pt idx="61">
                  <c:v>1.4610000000000001</c:v>
                </c:pt>
                <c:pt idx="62">
                  <c:v>1.357</c:v>
                </c:pt>
                <c:pt idx="63">
                  <c:v>1.3780000000000001</c:v>
                </c:pt>
                <c:pt idx="64">
                  <c:v>1.4239999999999999</c:v>
                </c:pt>
                <c:pt idx="65">
                  <c:v>1.3620000000000001</c:v>
                </c:pt>
                <c:pt idx="66">
                  <c:v>1.4419999999999999</c:v>
                </c:pt>
                <c:pt idx="67">
                  <c:v>1.377</c:v>
                </c:pt>
                <c:pt idx="68">
                  <c:v>1.343</c:v>
                </c:pt>
                <c:pt idx="69">
                  <c:v>1.407</c:v>
                </c:pt>
                <c:pt idx="70">
                  <c:v>1.387</c:v>
                </c:pt>
                <c:pt idx="71">
                  <c:v>1.3780000000000001</c:v>
                </c:pt>
                <c:pt idx="72">
                  <c:v>1.3679999999999999</c:v>
                </c:pt>
                <c:pt idx="73">
                  <c:v>1.335</c:v>
                </c:pt>
                <c:pt idx="74">
                  <c:v>1.3940000000000001</c:v>
                </c:pt>
                <c:pt idx="75">
                  <c:v>1.3220000000000001</c:v>
                </c:pt>
                <c:pt idx="76">
                  <c:v>1.333</c:v>
                </c:pt>
                <c:pt idx="77">
                  <c:v>1.333</c:v>
                </c:pt>
                <c:pt idx="78">
                  <c:v>1.2829999999999999</c:v>
                </c:pt>
                <c:pt idx="79">
                  <c:v>1.2709999999999999</c:v>
                </c:pt>
                <c:pt idx="80">
                  <c:v>1.294</c:v>
                </c:pt>
                <c:pt idx="81">
                  <c:v>1.292</c:v>
                </c:pt>
                <c:pt idx="82">
                  <c:v>1.25</c:v>
                </c:pt>
                <c:pt idx="83">
                  <c:v>1.341</c:v>
                </c:pt>
                <c:pt idx="84">
                  <c:v>1.2650000000000001</c:v>
                </c:pt>
                <c:pt idx="85">
                  <c:v>1.27</c:v>
                </c:pt>
                <c:pt idx="86">
                  <c:v>1.2450000000000001</c:v>
                </c:pt>
                <c:pt idx="87">
                  <c:v>1.234</c:v>
                </c:pt>
                <c:pt idx="88">
                  <c:v>1.2</c:v>
                </c:pt>
                <c:pt idx="89">
                  <c:v>1.2050000000000001</c:v>
                </c:pt>
                <c:pt idx="90">
                  <c:v>1.204</c:v>
                </c:pt>
                <c:pt idx="91">
                  <c:v>1.1519999999999999</c:v>
                </c:pt>
                <c:pt idx="92">
                  <c:v>1.1419999999999999</c:v>
                </c:pt>
                <c:pt idx="93">
                  <c:v>1.226</c:v>
                </c:pt>
                <c:pt idx="94">
                  <c:v>1.1360000000000001</c:v>
                </c:pt>
                <c:pt idx="95">
                  <c:v>1.115</c:v>
                </c:pt>
                <c:pt idx="96">
                  <c:v>1.1599999999999999</c:v>
                </c:pt>
                <c:pt idx="97">
                  <c:v>1.0449999999999999</c:v>
                </c:pt>
                <c:pt idx="98">
                  <c:v>1.097</c:v>
                </c:pt>
                <c:pt idx="99">
                  <c:v>1.0229999999999999</c:v>
                </c:pt>
                <c:pt idx="100">
                  <c:v>1</c:v>
                </c:pt>
              </c:numCache>
            </c:numRef>
          </c:val>
          <c:smooth val="0"/>
          <c:extLst>
            <c:ext xmlns:c16="http://schemas.microsoft.com/office/drawing/2014/chart" uri="{C3380CC4-5D6E-409C-BE32-E72D297353CC}">
              <c16:uniqueId val="{00000001-5BE1-4C86-B7B9-7CECFD95ABB3}"/>
            </c:ext>
          </c:extLst>
        </c:ser>
        <c:ser>
          <c:idx val="2"/>
          <c:order val="2"/>
          <c:tx>
            <c:strRef>
              <c:f>[1]Rapportage!$O$370</c:f>
              <c:strCache>
                <c:ptCount val="1"/>
                <c:pt idx="0">
                  <c:v>sociaal</c:v>
                </c:pt>
              </c:strCache>
            </c:strRef>
          </c:tx>
          <c:spPr>
            <a:ln w="28575" cap="rnd">
              <a:solidFill>
                <a:schemeClr val="accent3"/>
              </a:solidFill>
              <a:round/>
            </a:ln>
            <a:effectLst/>
          </c:spPr>
          <c:marker>
            <c:symbol val="none"/>
          </c:marker>
          <c:cat>
            <c:strRef>
              <c:f>[1]Rapportage!$L$474:$L$574</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[1]Rapportage!$O$474:$O$574</c:f>
              <c:numCache>
                <c:formatCode>General</c:formatCode>
                <c:ptCount val="101"/>
                <c:pt idx="0">
                  <c:v>1.8</c:v>
                </c:pt>
                <c:pt idx="1">
                  <c:v>1.379</c:v>
                </c:pt>
                <c:pt idx="2">
                  <c:v>1.4239999999999999</c:v>
                </c:pt>
                <c:pt idx="3">
                  <c:v>1.496</c:v>
                </c:pt>
                <c:pt idx="4">
                  <c:v>1.3599999999999999</c:v>
                </c:pt>
                <c:pt idx="5">
                  <c:v>1.548</c:v>
                </c:pt>
                <c:pt idx="6">
                  <c:v>1.595</c:v>
                </c:pt>
                <c:pt idx="7">
                  <c:v>1.4929999999999999</c:v>
                </c:pt>
                <c:pt idx="8">
                  <c:v>1.71</c:v>
                </c:pt>
                <c:pt idx="9">
                  <c:v>1.62</c:v>
                </c:pt>
                <c:pt idx="10">
                  <c:v>1.5720000000000001</c:v>
                </c:pt>
                <c:pt idx="11">
                  <c:v>1.6859999999999999</c:v>
                </c:pt>
                <c:pt idx="12">
                  <c:v>1.591</c:v>
                </c:pt>
                <c:pt idx="13">
                  <c:v>1.6360000000000001</c:v>
                </c:pt>
                <c:pt idx="14">
                  <c:v>1.7050000000000001</c:v>
                </c:pt>
                <c:pt idx="15">
                  <c:v>1.639</c:v>
                </c:pt>
                <c:pt idx="16">
                  <c:v>1.63</c:v>
                </c:pt>
                <c:pt idx="17">
                  <c:v>1.615</c:v>
                </c:pt>
                <c:pt idx="18">
                  <c:v>1.5680000000000001</c:v>
                </c:pt>
                <c:pt idx="19">
                  <c:v>1.5470000000000002</c:v>
                </c:pt>
                <c:pt idx="20">
                  <c:v>1.5470000000000002</c:v>
                </c:pt>
                <c:pt idx="21">
                  <c:v>1.532</c:v>
                </c:pt>
                <c:pt idx="22">
                  <c:v>1.5550000000000002</c:v>
                </c:pt>
                <c:pt idx="23">
                  <c:v>1.4990000000000001</c:v>
                </c:pt>
                <c:pt idx="24">
                  <c:v>1.56</c:v>
                </c:pt>
                <c:pt idx="25">
                  <c:v>1.524</c:v>
                </c:pt>
                <c:pt idx="26">
                  <c:v>1.5089999999999999</c:v>
                </c:pt>
                <c:pt idx="27">
                  <c:v>1.4929999999999999</c:v>
                </c:pt>
                <c:pt idx="28">
                  <c:v>1.5449999999999999</c:v>
                </c:pt>
                <c:pt idx="29">
                  <c:v>1.5369999999999999</c:v>
                </c:pt>
                <c:pt idx="30">
                  <c:v>1.458</c:v>
                </c:pt>
                <c:pt idx="31">
                  <c:v>1.597</c:v>
                </c:pt>
                <c:pt idx="32">
                  <c:v>1.5009999999999999</c:v>
                </c:pt>
                <c:pt idx="33">
                  <c:v>1.5129999999999999</c:v>
                </c:pt>
                <c:pt idx="34">
                  <c:v>1.464</c:v>
                </c:pt>
                <c:pt idx="35">
                  <c:v>1.444</c:v>
                </c:pt>
                <c:pt idx="36">
                  <c:v>1.466</c:v>
                </c:pt>
                <c:pt idx="37">
                  <c:v>1.516</c:v>
                </c:pt>
                <c:pt idx="38">
                  <c:v>1.4330000000000001</c:v>
                </c:pt>
                <c:pt idx="39">
                  <c:v>1.4470000000000001</c:v>
                </c:pt>
                <c:pt idx="40">
                  <c:v>1.4650000000000001</c:v>
                </c:pt>
                <c:pt idx="41">
                  <c:v>1.4430000000000001</c:v>
                </c:pt>
                <c:pt idx="42">
                  <c:v>1.4750000000000001</c:v>
                </c:pt>
                <c:pt idx="43">
                  <c:v>1.488</c:v>
                </c:pt>
                <c:pt idx="44">
                  <c:v>1.46</c:v>
                </c:pt>
                <c:pt idx="45">
                  <c:v>1.4359999999999999</c:v>
                </c:pt>
                <c:pt idx="46">
                  <c:v>1.429</c:v>
                </c:pt>
                <c:pt idx="47">
                  <c:v>1.448</c:v>
                </c:pt>
                <c:pt idx="48">
                  <c:v>1.454</c:v>
                </c:pt>
                <c:pt idx="49">
                  <c:v>1.4450000000000001</c:v>
                </c:pt>
                <c:pt idx="50">
                  <c:v>1.486</c:v>
                </c:pt>
                <c:pt idx="51">
                  <c:v>1.4550000000000001</c:v>
                </c:pt>
                <c:pt idx="52">
                  <c:v>1.462</c:v>
                </c:pt>
                <c:pt idx="53">
                  <c:v>1.4889999999999999</c:v>
                </c:pt>
                <c:pt idx="54">
                  <c:v>1.456</c:v>
                </c:pt>
                <c:pt idx="55">
                  <c:v>1.4259999999999999</c:v>
                </c:pt>
                <c:pt idx="56">
                  <c:v>1.423</c:v>
                </c:pt>
                <c:pt idx="57">
                  <c:v>1.3959999999999999</c:v>
                </c:pt>
                <c:pt idx="58">
                  <c:v>1.4490000000000001</c:v>
                </c:pt>
                <c:pt idx="59">
                  <c:v>1.4119999999999999</c:v>
                </c:pt>
                <c:pt idx="60">
                  <c:v>1.427</c:v>
                </c:pt>
                <c:pt idx="61">
                  <c:v>1.41</c:v>
                </c:pt>
                <c:pt idx="62">
                  <c:v>1.391</c:v>
                </c:pt>
                <c:pt idx="63">
                  <c:v>1.3919999999999999</c:v>
                </c:pt>
                <c:pt idx="64">
                  <c:v>1.3900000000000001</c:v>
                </c:pt>
                <c:pt idx="65">
                  <c:v>1.399</c:v>
                </c:pt>
                <c:pt idx="66">
                  <c:v>1.3959999999999999</c:v>
                </c:pt>
                <c:pt idx="67">
                  <c:v>1.373</c:v>
                </c:pt>
                <c:pt idx="68">
                  <c:v>1.34</c:v>
                </c:pt>
                <c:pt idx="69">
                  <c:v>1.395</c:v>
                </c:pt>
                <c:pt idx="70">
                  <c:v>1.3519999999999999</c:v>
                </c:pt>
                <c:pt idx="71">
                  <c:v>1.3260000000000001</c:v>
                </c:pt>
                <c:pt idx="72">
                  <c:v>1.361</c:v>
                </c:pt>
                <c:pt idx="73">
                  <c:v>1.3129999999999999</c:v>
                </c:pt>
                <c:pt idx="74">
                  <c:v>1.3559999999999999</c:v>
                </c:pt>
                <c:pt idx="75">
                  <c:v>1.349</c:v>
                </c:pt>
                <c:pt idx="76">
                  <c:v>1.3140000000000001</c:v>
                </c:pt>
                <c:pt idx="77">
                  <c:v>1.292</c:v>
                </c:pt>
                <c:pt idx="78">
                  <c:v>1.288</c:v>
                </c:pt>
                <c:pt idx="79">
                  <c:v>1.31</c:v>
                </c:pt>
                <c:pt idx="80">
                  <c:v>1.2849999999999999</c:v>
                </c:pt>
                <c:pt idx="81">
                  <c:v>1.286</c:v>
                </c:pt>
                <c:pt idx="82">
                  <c:v>1.294</c:v>
                </c:pt>
                <c:pt idx="83">
                  <c:v>1.266</c:v>
                </c:pt>
                <c:pt idx="84">
                  <c:v>1.286</c:v>
                </c:pt>
                <c:pt idx="85">
                  <c:v>1.302</c:v>
                </c:pt>
                <c:pt idx="86">
                  <c:v>1.2549999999999999</c:v>
                </c:pt>
                <c:pt idx="87">
                  <c:v>1.2490000000000001</c:v>
                </c:pt>
                <c:pt idx="88">
                  <c:v>1.2310000000000001</c:v>
                </c:pt>
                <c:pt idx="89">
                  <c:v>1.254</c:v>
                </c:pt>
                <c:pt idx="90">
                  <c:v>1.206</c:v>
                </c:pt>
                <c:pt idx="91">
                  <c:v>1.21</c:v>
                </c:pt>
                <c:pt idx="92">
                  <c:v>1.17</c:v>
                </c:pt>
                <c:pt idx="93">
                  <c:v>1.1879999999999999</c:v>
                </c:pt>
                <c:pt idx="94">
                  <c:v>1.151</c:v>
                </c:pt>
                <c:pt idx="95">
                  <c:v>1.1479999999999999</c:v>
                </c:pt>
                <c:pt idx="96">
                  <c:v>1.1519999999999999</c:v>
                </c:pt>
                <c:pt idx="97">
                  <c:v>1.1400000000000001</c:v>
                </c:pt>
                <c:pt idx="98">
                  <c:v>1.087</c:v>
                </c:pt>
                <c:pt idx="99">
                  <c:v>1.085</c:v>
                </c:pt>
                <c:pt idx="100">
                  <c:v>1</c:v>
                </c:pt>
              </c:numCache>
            </c:numRef>
          </c:val>
          <c:smooth val="0"/>
          <c:extLst>
            <c:ext xmlns:c16="http://schemas.microsoft.com/office/drawing/2014/chart" uri="{C3380CC4-5D6E-409C-BE32-E72D297353CC}">
              <c16:uniqueId val="{00000002-5BE1-4C86-B7B9-7CECFD95ABB3}"/>
            </c:ext>
          </c:extLst>
        </c:ser>
        <c:dLbls>
          <c:showLegendKey val="0"/>
          <c:showVal val="0"/>
          <c:showCatName val="0"/>
          <c:showSerName val="0"/>
          <c:showPercent val="0"/>
          <c:showBubbleSize val="0"/>
        </c:dLbls>
        <c:smooth val="0"/>
        <c:axId val="75632000"/>
        <c:axId val="75637888"/>
      </c:lineChart>
      <c:catAx>
        <c:axId val="75632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637888"/>
        <c:crosses val="autoZero"/>
        <c:auto val="1"/>
        <c:lblAlgn val="ctr"/>
        <c:lblOffset val="100"/>
        <c:noMultiLvlLbl val="0"/>
      </c:catAx>
      <c:valAx>
        <c:axId val="756378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632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[1]Rapportage!$M$370</c:f>
              <c:strCache>
                <c:ptCount val="1"/>
                <c:pt idx="0">
                  <c:v>totaal</c:v>
                </c:pt>
              </c:strCache>
            </c:strRef>
          </c:tx>
          <c:spPr>
            <a:solidFill>
              <a:schemeClr val="accent1"/>
            </a:solidFill>
            <a:ln>
              <a:noFill/>
            </a:ln>
            <a:effectLst/>
          </c:spPr>
          <c:invertIfNegative val="0"/>
          <c:cat>
            <c:strRef>
              <c:f>[1]Rapportage!$L$448:$L$456</c:f>
              <c:strCache>
                <c:ptCount val="9"/>
                <c:pt idx="0">
                  <c:v>Thuiswonend kind</c:v>
                </c:pt>
                <c:pt idx="1">
                  <c:v>Alleenstaande</c:v>
                </c:pt>
                <c:pt idx="2">
                  <c:v>Partner in niet-gehuwd paar z. kinderen</c:v>
                </c:pt>
                <c:pt idx="3">
                  <c:v>Partner in gehuwd paar zonder kinderen</c:v>
                </c:pt>
                <c:pt idx="4">
                  <c:v>Partner in niet-gehuwd paar met kinderen</c:v>
                </c:pt>
                <c:pt idx="5">
                  <c:v>Partner in gehuwd paar met kinderen</c:v>
                </c:pt>
                <c:pt idx="6">
                  <c:v>Ouder in eenouderhuishouden</c:v>
                </c:pt>
                <c:pt idx="7">
                  <c:v>Referentiepersoon in overig huishouden</c:v>
                </c:pt>
                <c:pt idx="8">
                  <c:v>Overig lid van een huishouden</c:v>
                </c:pt>
              </c:strCache>
            </c:strRef>
          </c:cat>
          <c:val>
            <c:numRef>
              <c:f>[1]Rapportage!$M$448:$M$456</c:f>
              <c:numCache>
                <c:formatCode>General</c:formatCode>
                <c:ptCount val="9"/>
                <c:pt idx="0">
                  <c:v>1.4650000000000001</c:v>
                </c:pt>
                <c:pt idx="1">
                  <c:v>1.595</c:v>
                </c:pt>
                <c:pt idx="2">
                  <c:v>1.075</c:v>
                </c:pt>
                <c:pt idx="3">
                  <c:v>0.873</c:v>
                </c:pt>
                <c:pt idx="4">
                  <c:v>0.89400000000000002</c:v>
                </c:pt>
                <c:pt idx="5">
                  <c:v>0.81299999999999994</c:v>
                </c:pt>
                <c:pt idx="6">
                  <c:v>1.361</c:v>
                </c:pt>
                <c:pt idx="7">
                  <c:v>1.1990000000000001</c:v>
                </c:pt>
                <c:pt idx="8">
                  <c:v>1</c:v>
                </c:pt>
              </c:numCache>
            </c:numRef>
          </c:val>
          <c:extLst>
            <c:ext xmlns:c16="http://schemas.microsoft.com/office/drawing/2014/chart" uri="{C3380CC4-5D6E-409C-BE32-E72D297353CC}">
              <c16:uniqueId val="{00000000-B447-4E5F-819B-6562D525C98E}"/>
            </c:ext>
          </c:extLst>
        </c:ser>
        <c:ser>
          <c:idx val="1"/>
          <c:order val="1"/>
          <c:tx>
            <c:strRef>
              <c:f>[1]Rapportage!$N$370</c:f>
              <c:strCache>
                <c:ptCount val="1"/>
                <c:pt idx="0">
                  <c:v>emotioneel</c:v>
                </c:pt>
              </c:strCache>
            </c:strRef>
          </c:tx>
          <c:spPr>
            <a:solidFill>
              <a:schemeClr val="accent2"/>
            </a:solidFill>
            <a:ln>
              <a:noFill/>
            </a:ln>
            <a:effectLst/>
          </c:spPr>
          <c:invertIfNegative val="0"/>
          <c:cat>
            <c:strRef>
              <c:f>[1]Rapportage!$L$448:$L$456</c:f>
              <c:strCache>
                <c:ptCount val="9"/>
                <c:pt idx="0">
                  <c:v>Thuiswonend kind</c:v>
                </c:pt>
                <c:pt idx="1">
                  <c:v>Alleenstaande</c:v>
                </c:pt>
                <c:pt idx="2">
                  <c:v>Partner in niet-gehuwd paar z. kinderen</c:v>
                </c:pt>
                <c:pt idx="3">
                  <c:v>Partner in gehuwd paar zonder kinderen</c:v>
                </c:pt>
                <c:pt idx="4">
                  <c:v>Partner in niet-gehuwd paar met kinderen</c:v>
                </c:pt>
                <c:pt idx="5">
                  <c:v>Partner in gehuwd paar met kinderen</c:v>
                </c:pt>
                <c:pt idx="6">
                  <c:v>Ouder in eenouderhuishouden</c:v>
                </c:pt>
                <c:pt idx="7">
                  <c:v>Referentiepersoon in overig huishouden</c:v>
                </c:pt>
                <c:pt idx="8">
                  <c:v>Overig lid van een huishouden</c:v>
                </c:pt>
              </c:strCache>
            </c:strRef>
          </c:cat>
          <c:val>
            <c:numRef>
              <c:f>[1]Rapportage!$N$448:$N$456</c:f>
              <c:numCache>
                <c:formatCode>General</c:formatCode>
                <c:ptCount val="9"/>
                <c:pt idx="0">
                  <c:v>1.3860000000000001</c:v>
                </c:pt>
                <c:pt idx="1">
                  <c:v>1.6830000000000001</c:v>
                </c:pt>
                <c:pt idx="2">
                  <c:v>0.90100000000000002</c:v>
                </c:pt>
                <c:pt idx="3">
                  <c:v>0.59499999999999997</c:v>
                </c:pt>
                <c:pt idx="4">
                  <c:v>0.69300000000000006</c:v>
                </c:pt>
                <c:pt idx="5">
                  <c:v>0.59099999999999997</c:v>
                </c:pt>
                <c:pt idx="6">
                  <c:v>1.383</c:v>
                </c:pt>
                <c:pt idx="7">
                  <c:v>1.07</c:v>
                </c:pt>
                <c:pt idx="8">
                  <c:v>1</c:v>
                </c:pt>
              </c:numCache>
            </c:numRef>
          </c:val>
          <c:extLst>
            <c:ext xmlns:c16="http://schemas.microsoft.com/office/drawing/2014/chart" uri="{C3380CC4-5D6E-409C-BE32-E72D297353CC}">
              <c16:uniqueId val="{00000001-B447-4E5F-819B-6562D525C98E}"/>
            </c:ext>
          </c:extLst>
        </c:ser>
        <c:ser>
          <c:idx val="2"/>
          <c:order val="2"/>
          <c:tx>
            <c:strRef>
              <c:f>[1]Rapportage!$O$370</c:f>
              <c:strCache>
                <c:ptCount val="1"/>
                <c:pt idx="0">
                  <c:v>sociaal</c:v>
                </c:pt>
              </c:strCache>
            </c:strRef>
          </c:tx>
          <c:spPr>
            <a:solidFill>
              <a:schemeClr val="accent3"/>
            </a:solidFill>
            <a:ln>
              <a:noFill/>
            </a:ln>
            <a:effectLst/>
          </c:spPr>
          <c:invertIfNegative val="0"/>
          <c:cat>
            <c:strRef>
              <c:f>[1]Rapportage!$L$448:$L$456</c:f>
              <c:strCache>
                <c:ptCount val="9"/>
                <c:pt idx="0">
                  <c:v>Thuiswonend kind</c:v>
                </c:pt>
                <c:pt idx="1">
                  <c:v>Alleenstaande</c:v>
                </c:pt>
                <c:pt idx="2">
                  <c:v>Partner in niet-gehuwd paar z. kinderen</c:v>
                </c:pt>
                <c:pt idx="3">
                  <c:v>Partner in gehuwd paar zonder kinderen</c:v>
                </c:pt>
                <c:pt idx="4">
                  <c:v>Partner in niet-gehuwd paar met kinderen</c:v>
                </c:pt>
                <c:pt idx="5">
                  <c:v>Partner in gehuwd paar met kinderen</c:v>
                </c:pt>
                <c:pt idx="6">
                  <c:v>Ouder in eenouderhuishouden</c:v>
                </c:pt>
                <c:pt idx="7">
                  <c:v>Referentiepersoon in overig huishouden</c:v>
                </c:pt>
                <c:pt idx="8">
                  <c:v>Overig lid van een huishouden</c:v>
                </c:pt>
              </c:strCache>
            </c:strRef>
          </c:cat>
          <c:val>
            <c:numRef>
              <c:f>[1]Rapportage!$O$448:$O$456</c:f>
              <c:numCache>
                <c:formatCode>General</c:formatCode>
                <c:ptCount val="9"/>
                <c:pt idx="0">
                  <c:v>1.429</c:v>
                </c:pt>
                <c:pt idx="1">
                  <c:v>1.377</c:v>
                </c:pt>
                <c:pt idx="2">
                  <c:v>1.1559999999999999</c:v>
                </c:pt>
                <c:pt idx="3">
                  <c:v>1.0309999999999999</c:v>
                </c:pt>
                <c:pt idx="4">
                  <c:v>0.998</c:v>
                </c:pt>
                <c:pt idx="5">
                  <c:v>0.94499999999999995</c:v>
                </c:pt>
                <c:pt idx="6">
                  <c:v>1.2730000000000001</c:v>
                </c:pt>
                <c:pt idx="7">
                  <c:v>1.179</c:v>
                </c:pt>
                <c:pt idx="8">
                  <c:v>1</c:v>
                </c:pt>
              </c:numCache>
            </c:numRef>
          </c:val>
          <c:extLst>
            <c:ext xmlns:c16="http://schemas.microsoft.com/office/drawing/2014/chart" uri="{C3380CC4-5D6E-409C-BE32-E72D297353CC}">
              <c16:uniqueId val="{00000002-B447-4E5F-819B-6562D525C98E}"/>
            </c:ext>
          </c:extLst>
        </c:ser>
        <c:dLbls>
          <c:showLegendKey val="0"/>
          <c:showVal val="0"/>
          <c:showCatName val="0"/>
          <c:showSerName val="0"/>
          <c:showPercent val="0"/>
          <c:showBubbleSize val="0"/>
        </c:dLbls>
        <c:gapWidth val="50"/>
        <c:axId val="75688576"/>
        <c:axId val="75690368"/>
      </c:barChart>
      <c:catAx>
        <c:axId val="756885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690368"/>
        <c:crosses val="autoZero"/>
        <c:auto val="1"/>
        <c:lblAlgn val="ctr"/>
        <c:lblOffset val="100"/>
        <c:noMultiLvlLbl val="0"/>
      </c:catAx>
      <c:valAx>
        <c:axId val="75690368"/>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688576"/>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[1]Rapportage!$L$448:$L$456</c:f>
              <c:strCache>
                <c:ptCount val="9"/>
                <c:pt idx="0">
                  <c:v>Thuiswonend kind</c:v>
                </c:pt>
                <c:pt idx="1">
                  <c:v>Alleenstaande</c:v>
                </c:pt>
                <c:pt idx="2">
                  <c:v>Partner in niet-gehuwd paar z. kinderen</c:v>
                </c:pt>
                <c:pt idx="3">
                  <c:v>Partner in gehuwd paar zonder kinderen</c:v>
                </c:pt>
                <c:pt idx="4">
                  <c:v>Partner in niet-gehuwd paar met kinderen</c:v>
                </c:pt>
                <c:pt idx="5">
                  <c:v>Partner in gehuwd paar met kinderen</c:v>
                </c:pt>
                <c:pt idx="6">
                  <c:v>Ouder in eenouderhuishouden</c:v>
                </c:pt>
                <c:pt idx="7">
                  <c:v>Referentiepersoon in overig huishouden</c:v>
                </c:pt>
                <c:pt idx="8">
                  <c:v>Overig lid van een huishouden</c:v>
                </c:pt>
              </c:strCache>
            </c:strRef>
          </c:cat>
          <c:val>
            <c:numRef>
              <c:f>[1]Rapportage!$M$448:$M$456</c:f>
              <c:numCache>
                <c:formatCode>General</c:formatCode>
                <c:ptCount val="9"/>
                <c:pt idx="0">
                  <c:v>1.4650000000000001</c:v>
                </c:pt>
                <c:pt idx="1">
                  <c:v>1.595</c:v>
                </c:pt>
                <c:pt idx="2">
                  <c:v>1.075</c:v>
                </c:pt>
                <c:pt idx="3">
                  <c:v>0.873</c:v>
                </c:pt>
                <c:pt idx="4">
                  <c:v>0.89400000000000002</c:v>
                </c:pt>
                <c:pt idx="5">
                  <c:v>0.81299999999999994</c:v>
                </c:pt>
                <c:pt idx="6">
                  <c:v>1.361</c:v>
                </c:pt>
                <c:pt idx="7">
                  <c:v>1.1990000000000001</c:v>
                </c:pt>
                <c:pt idx="8">
                  <c:v>1</c:v>
                </c:pt>
              </c:numCache>
            </c:numRef>
          </c:val>
          <c:extLst>
            <c:ext xmlns:c16="http://schemas.microsoft.com/office/drawing/2014/chart" uri="{C3380CC4-5D6E-409C-BE32-E72D297353CC}">
              <c16:uniqueId val="{00000000-5763-42D7-BF34-6276516C15DB}"/>
            </c:ext>
          </c:extLst>
        </c:ser>
        <c:dLbls>
          <c:showLegendKey val="0"/>
          <c:showVal val="0"/>
          <c:showCatName val="0"/>
          <c:showSerName val="0"/>
          <c:showPercent val="0"/>
          <c:showBubbleSize val="0"/>
        </c:dLbls>
        <c:gapWidth val="50"/>
        <c:axId val="75869568"/>
        <c:axId val="75875456"/>
      </c:barChart>
      <c:catAx>
        <c:axId val="758695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875456"/>
        <c:crosses val="autoZero"/>
        <c:auto val="1"/>
        <c:lblAlgn val="ctr"/>
        <c:lblOffset val="100"/>
        <c:noMultiLvlLbl val="0"/>
      </c:catAx>
      <c:valAx>
        <c:axId val="758754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869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[1]Rapportage!$M$370</c:f>
              <c:strCache>
                <c:ptCount val="1"/>
                <c:pt idx="0">
                  <c:v>totaal</c:v>
                </c:pt>
              </c:strCache>
            </c:strRef>
          </c:tx>
          <c:spPr>
            <a:ln w="28575" cap="rnd">
              <a:solidFill>
                <a:schemeClr val="accent1"/>
              </a:solidFill>
              <a:round/>
            </a:ln>
            <a:effectLst/>
          </c:spPr>
          <c:marker>
            <c:symbol val="none"/>
          </c:marker>
          <c:cat>
            <c:strRef>
              <c:f>[1]Rapportage!$L$376:$L$447</c:f>
              <c:strCache>
                <c:ptCount val="7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pt idx="52">
                  <c:v>71</c:v>
                </c:pt>
                <c:pt idx="53">
                  <c:v>72</c:v>
                </c:pt>
                <c:pt idx="54">
                  <c:v>73</c:v>
                </c:pt>
                <c:pt idx="55">
                  <c:v>74</c:v>
                </c:pt>
                <c:pt idx="56">
                  <c:v>75</c:v>
                </c:pt>
                <c:pt idx="57">
                  <c:v>76</c:v>
                </c:pt>
                <c:pt idx="58">
                  <c:v>77</c:v>
                </c:pt>
                <c:pt idx="59">
                  <c:v>78</c:v>
                </c:pt>
                <c:pt idx="60">
                  <c:v>79</c:v>
                </c:pt>
                <c:pt idx="61">
                  <c:v>80</c:v>
                </c:pt>
                <c:pt idx="62">
                  <c:v>81</c:v>
                </c:pt>
                <c:pt idx="63">
                  <c:v>82</c:v>
                </c:pt>
                <c:pt idx="64">
                  <c:v>83</c:v>
                </c:pt>
                <c:pt idx="65">
                  <c:v>84</c:v>
                </c:pt>
                <c:pt idx="66">
                  <c:v>85</c:v>
                </c:pt>
                <c:pt idx="67">
                  <c:v>86</c:v>
                </c:pt>
                <c:pt idx="68">
                  <c:v>87</c:v>
                </c:pt>
                <c:pt idx="69">
                  <c:v>88</c:v>
                </c:pt>
                <c:pt idx="70">
                  <c:v>89</c:v>
                </c:pt>
                <c:pt idx="71">
                  <c:v>90</c:v>
                </c:pt>
              </c:strCache>
            </c:strRef>
          </c:cat>
          <c:val>
            <c:numRef>
              <c:f>[1]Rapportage!$M$376:$M$447</c:f>
              <c:numCache>
                <c:formatCode>General</c:formatCode>
                <c:ptCount val="72"/>
                <c:pt idx="0">
                  <c:v>2.8000000000000025E-2</c:v>
                </c:pt>
                <c:pt idx="1">
                  <c:v>8.2999999999999963E-2</c:v>
                </c:pt>
                <c:pt idx="2">
                  <c:v>0.15100000000000002</c:v>
                </c:pt>
                <c:pt idx="3">
                  <c:v>0.10699999999999998</c:v>
                </c:pt>
                <c:pt idx="4">
                  <c:v>0.16100000000000003</c:v>
                </c:pt>
                <c:pt idx="5">
                  <c:v>0.24099999999999999</c:v>
                </c:pt>
                <c:pt idx="6">
                  <c:v>0.34799999999999998</c:v>
                </c:pt>
                <c:pt idx="7">
                  <c:v>0.26300000000000001</c:v>
                </c:pt>
                <c:pt idx="8">
                  <c:v>0.28600000000000003</c:v>
                </c:pt>
                <c:pt idx="9">
                  <c:v>0.32399999999999995</c:v>
                </c:pt>
                <c:pt idx="10">
                  <c:v>0.29300000000000004</c:v>
                </c:pt>
                <c:pt idx="11">
                  <c:v>0.31100000000000005</c:v>
                </c:pt>
                <c:pt idx="12">
                  <c:v>0.31000000000000005</c:v>
                </c:pt>
                <c:pt idx="13">
                  <c:v>0.32499999999999996</c:v>
                </c:pt>
                <c:pt idx="14">
                  <c:v>0.44399999999999995</c:v>
                </c:pt>
                <c:pt idx="15">
                  <c:v>0.45699999999999996</c:v>
                </c:pt>
                <c:pt idx="16">
                  <c:v>0.39200000000000002</c:v>
                </c:pt>
                <c:pt idx="17">
                  <c:v>0.46799999999999997</c:v>
                </c:pt>
                <c:pt idx="18">
                  <c:v>0.39800000000000002</c:v>
                </c:pt>
                <c:pt idx="19">
                  <c:v>0.51</c:v>
                </c:pt>
                <c:pt idx="20">
                  <c:v>0.51900000000000002</c:v>
                </c:pt>
                <c:pt idx="21">
                  <c:v>0.45799999999999996</c:v>
                </c:pt>
                <c:pt idx="22">
                  <c:v>0.50600000000000001</c:v>
                </c:pt>
                <c:pt idx="23">
                  <c:v>0.56499999999999995</c:v>
                </c:pt>
                <c:pt idx="24">
                  <c:v>0.61699999999999999</c:v>
                </c:pt>
                <c:pt idx="25">
                  <c:v>0.63700000000000001</c:v>
                </c:pt>
                <c:pt idx="26">
                  <c:v>0.66599999999999993</c:v>
                </c:pt>
                <c:pt idx="27">
                  <c:v>0.69399999999999995</c:v>
                </c:pt>
                <c:pt idx="28">
                  <c:v>0.70599999999999996</c:v>
                </c:pt>
                <c:pt idx="29">
                  <c:v>0.71</c:v>
                </c:pt>
                <c:pt idx="30">
                  <c:v>0.66799999999999993</c:v>
                </c:pt>
                <c:pt idx="31">
                  <c:v>0.68300000000000005</c:v>
                </c:pt>
                <c:pt idx="32">
                  <c:v>0.753</c:v>
                </c:pt>
                <c:pt idx="33">
                  <c:v>0.749</c:v>
                </c:pt>
                <c:pt idx="34">
                  <c:v>0.75700000000000001</c:v>
                </c:pt>
                <c:pt idx="35">
                  <c:v>0.78900000000000003</c:v>
                </c:pt>
                <c:pt idx="36">
                  <c:v>0.70399999999999996</c:v>
                </c:pt>
                <c:pt idx="37">
                  <c:v>0.76300000000000001</c:v>
                </c:pt>
                <c:pt idx="38">
                  <c:v>0.67500000000000004</c:v>
                </c:pt>
                <c:pt idx="39">
                  <c:v>0.76100000000000001</c:v>
                </c:pt>
                <c:pt idx="40">
                  <c:v>0.68500000000000005</c:v>
                </c:pt>
                <c:pt idx="41">
                  <c:v>0.67799999999999994</c:v>
                </c:pt>
                <c:pt idx="42">
                  <c:v>0.63200000000000001</c:v>
                </c:pt>
                <c:pt idx="43">
                  <c:v>0.66999999999999993</c:v>
                </c:pt>
                <c:pt idx="44">
                  <c:v>0.63700000000000001</c:v>
                </c:pt>
                <c:pt idx="45">
                  <c:v>0.58699999999999997</c:v>
                </c:pt>
                <c:pt idx="46">
                  <c:v>0.51100000000000001</c:v>
                </c:pt>
                <c:pt idx="47">
                  <c:v>0.627</c:v>
                </c:pt>
                <c:pt idx="48">
                  <c:v>0.64700000000000002</c:v>
                </c:pt>
                <c:pt idx="49">
                  <c:v>0.61199999999999999</c:v>
                </c:pt>
                <c:pt idx="50">
                  <c:v>0.64700000000000002</c:v>
                </c:pt>
                <c:pt idx="51">
                  <c:v>0.65700000000000003</c:v>
                </c:pt>
                <c:pt idx="52">
                  <c:v>0.73099999999999998</c:v>
                </c:pt>
                <c:pt idx="53">
                  <c:v>0.75800000000000001</c:v>
                </c:pt>
                <c:pt idx="54">
                  <c:v>0.76600000000000001</c:v>
                </c:pt>
                <c:pt idx="55">
                  <c:v>0.79400000000000004</c:v>
                </c:pt>
                <c:pt idx="56">
                  <c:v>0.80400000000000005</c:v>
                </c:pt>
                <c:pt idx="57">
                  <c:v>0.79899999999999993</c:v>
                </c:pt>
                <c:pt idx="58">
                  <c:v>0.83399999999999996</c:v>
                </c:pt>
                <c:pt idx="59">
                  <c:v>0.83399999999999996</c:v>
                </c:pt>
                <c:pt idx="60">
                  <c:v>0.82899999999999996</c:v>
                </c:pt>
                <c:pt idx="61">
                  <c:v>0.86599999999999999</c:v>
                </c:pt>
                <c:pt idx="62">
                  <c:v>0.86699999999999999</c:v>
                </c:pt>
                <c:pt idx="63">
                  <c:v>0.89900000000000002</c:v>
                </c:pt>
                <c:pt idx="64">
                  <c:v>0.88200000000000001</c:v>
                </c:pt>
                <c:pt idx="65">
                  <c:v>0.90400000000000003</c:v>
                </c:pt>
                <c:pt idx="66">
                  <c:v>0.92800000000000005</c:v>
                </c:pt>
                <c:pt idx="67">
                  <c:v>0.97</c:v>
                </c:pt>
                <c:pt idx="68">
                  <c:v>0.95899999999999996</c:v>
                </c:pt>
                <c:pt idx="69">
                  <c:v>0.97699999999999998</c:v>
                </c:pt>
                <c:pt idx="70">
                  <c:v>0.97099999999999997</c:v>
                </c:pt>
                <c:pt idx="71">
                  <c:v>1</c:v>
                </c:pt>
              </c:numCache>
            </c:numRef>
          </c:val>
          <c:smooth val="0"/>
          <c:extLst>
            <c:ext xmlns:c16="http://schemas.microsoft.com/office/drawing/2014/chart" uri="{C3380CC4-5D6E-409C-BE32-E72D297353CC}">
              <c16:uniqueId val="{00000000-A218-4B16-BCAD-A570518824DF}"/>
            </c:ext>
          </c:extLst>
        </c:ser>
        <c:dLbls>
          <c:showLegendKey val="0"/>
          <c:showVal val="0"/>
          <c:showCatName val="0"/>
          <c:showSerName val="0"/>
          <c:showPercent val="0"/>
          <c:showBubbleSize val="0"/>
        </c:dLbls>
        <c:marker val="1"/>
        <c:smooth val="0"/>
        <c:axId val="75971584"/>
        <c:axId val="75977472"/>
      </c:lineChart>
      <c:lineChart>
        <c:grouping val="standard"/>
        <c:varyColors val="0"/>
        <c:ser>
          <c:idx val="3"/>
          <c:order val="1"/>
          <c:tx>
            <c:strRef>
              <c:f>[1]Rapportage!$P$370</c:f>
              <c:strCache>
                <c:ptCount val="1"/>
                <c:pt idx="0">
                  <c:v>los effect</c:v>
                </c:pt>
              </c:strCache>
            </c:strRef>
          </c:tx>
          <c:spPr>
            <a:ln w="28575" cap="rnd">
              <a:solidFill>
                <a:schemeClr val="accent4"/>
              </a:solidFill>
              <a:round/>
            </a:ln>
            <a:effectLst/>
          </c:spPr>
          <c:marker>
            <c:symbol val="none"/>
          </c:marker>
          <c:cat>
            <c:strRef>
              <c:f>[1]Rapportage!$L$376:$L$447</c:f>
              <c:strCache>
                <c:ptCount val="7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pt idx="52">
                  <c:v>71</c:v>
                </c:pt>
                <c:pt idx="53">
                  <c:v>72</c:v>
                </c:pt>
                <c:pt idx="54">
                  <c:v>73</c:v>
                </c:pt>
                <c:pt idx="55">
                  <c:v>74</c:v>
                </c:pt>
                <c:pt idx="56">
                  <c:v>75</c:v>
                </c:pt>
                <c:pt idx="57">
                  <c:v>76</c:v>
                </c:pt>
                <c:pt idx="58">
                  <c:v>77</c:v>
                </c:pt>
                <c:pt idx="59">
                  <c:v>78</c:v>
                </c:pt>
                <c:pt idx="60">
                  <c:v>79</c:v>
                </c:pt>
                <c:pt idx="61">
                  <c:v>80</c:v>
                </c:pt>
                <c:pt idx="62">
                  <c:v>81</c:v>
                </c:pt>
                <c:pt idx="63">
                  <c:v>82</c:v>
                </c:pt>
                <c:pt idx="64">
                  <c:v>83</c:v>
                </c:pt>
                <c:pt idx="65">
                  <c:v>84</c:v>
                </c:pt>
                <c:pt idx="66">
                  <c:v>85</c:v>
                </c:pt>
                <c:pt idx="67">
                  <c:v>86</c:v>
                </c:pt>
                <c:pt idx="68">
                  <c:v>87</c:v>
                </c:pt>
                <c:pt idx="69">
                  <c:v>88</c:v>
                </c:pt>
                <c:pt idx="70">
                  <c:v>89</c:v>
                </c:pt>
                <c:pt idx="71">
                  <c:v>90</c:v>
                </c:pt>
              </c:strCache>
            </c:strRef>
          </c:cat>
          <c:val>
            <c:numRef>
              <c:f>[1]Rapportage!$P$376:$P$447</c:f>
              <c:numCache>
                <c:formatCode>General</c:formatCode>
                <c:ptCount val="72"/>
                <c:pt idx="0">
                  <c:v>0.86854460093896713</c:v>
                </c:pt>
                <c:pt idx="1">
                  <c:v>0.86854460093896713</c:v>
                </c:pt>
                <c:pt idx="2">
                  <c:v>0.892018779342723</c:v>
                </c:pt>
                <c:pt idx="3">
                  <c:v>0.84507042253521125</c:v>
                </c:pt>
                <c:pt idx="4">
                  <c:v>0.86854460093896713</c:v>
                </c:pt>
                <c:pt idx="5">
                  <c:v>0.86854460093896713</c:v>
                </c:pt>
                <c:pt idx="6">
                  <c:v>0.91549295774647887</c:v>
                </c:pt>
                <c:pt idx="7">
                  <c:v>0.84507042253521125</c:v>
                </c:pt>
                <c:pt idx="8">
                  <c:v>0.84507042253521125</c:v>
                </c:pt>
                <c:pt idx="9">
                  <c:v>0.84507042253521125</c:v>
                </c:pt>
                <c:pt idx="10">
                  <c:v>0.79812206572769961</c:v>
                </c:pt>
                <c:pt idx="11">
                  <c:v>0.79812206572769961</c:v>
                </c:pt>
                <c:pt idx="12">
                  <c:v>0.79812206572769961</c:v>
                </c:pt>
                <c:pt idx="13">
                  <c:v>0.77464788732394374</c:v>
                </c:pt>
                <c:pt idx="14">
                  <c:v>0.84507042253521125</c:v>
                </c:pt>
                <c:pt idx="15">
                  <c:v>0.84507042253521125</c:v>
                </c:pt>
                <c:pt idx="16">
                  <c:v>0.79812206572769961</c:v>
                </c:pt>
                <c:pt idx="17">
                  <c:v>0.84507042253521125</c:v>
                </c:pt>
                <c:pt idx="18">
                  <c:v>0.79812206572769961</c:v>
                </c:pt>
                <c:pt idx="19">
                  <c:v>0.84507042253521125</c:v>
                </c:pt>
                <c:pt idx="20">
                  <c:v>0.84507042253521125</c:v>
                </c:pt>
                <c:pt idx="21">
                  <c:v>0.82159624413145538</c:v>
                </c:pt>
                <c:pt idx="22">
                  <c:v>0.84507042253521125</c:v>
                </c:pt>
                <c:pt idx="23">
                  <c:v>0.86854460093896713</c:v>
                </c:pt>
                <c:pt idx="24">
                  <c:v>0.892018779342723</c:v>
                </c:pt>
                <c:pt idx="25">
                  <c:v>0.892018779342723</c:v>
                </c:pt>
                <c:pt idx="26">
                  <c:v>0.91549295774647887</c:v>
                </c:pt>
                <c:pt idx="27">
                  <c:v>0.91549295774647887</c:v>
                </c:pt>
                <c:pt idx="28">
                  <c:v>0.93896713615023486</c:v>
                </c:pt>
                <c:pt idx="29">
                  <c:v>0.93896713615023486</c:v>
                </c:pt>
                <c:pt idx="30">
                  <c:v>0.91549295774647887</c:v>
                </c:pt>
                <c:pt idx="31">
                  <c:v>0.91549295774647887</c:v>
                </c:pt>
                <c:pt idx="32">
                  <c:v>0.96244131455399062</c:v>
                </c:pt>
                <c:pt idx="33">
                  <c:v>0.96244131455399062</c:v>
                </c:pt>
                <c:pt idx="34">
                  <c:v>0.96244131455399062</c:v>
                </c:pt>
                <c:pt idx="35">
                  <c:v>0.9859154929577465</c:v>
                </c:pt>
                <c:pt idx="36">
                  <c:v>0.93896713615023486</c:v>
                </c:pt>
                <c:pt idx="37">
                  <c:v>0.9859154929577465</c:v>
                </c:pt>
                <c:pt idx="38">
                  <c:v>0.93896713615023486</c:v>
                </c:pt>
                <c:pt idx="39">
                  <c:v>0.9859154929577465</c:v>
                </c:pt>
                <c:pt idx="40">
                  <c:v>0.96244131455399062</c:v>
                </c:pt>
                <c:pt idx="41">
                  <c:v>0.96244131455399062</c:v>
                </c:pt>
                <c:pt idx="42">
                  <c:v>0.93896713615023486</c:v>
                </c:pt>
                <c:pt idx="43">
                  <c:v>0.9859154929577465</c:v>
                </c:pt>
                <c:pt idx="44">
                  <c:v>0.9859154929577465</c:v>
                </c:pt>
                <c:pt idx="45">
                  <c:v>0.96244131455399062</c:v>
                </c:pt>
                <c:pt idx="46">
                  <c:v>0.91549295774647887</c:v>
                </c:pt>
                <c:pt idx="47">
                  <c:v>0.96244131455399062</c:v>
                </c:pt>
                <c:pt idx="48">
                  <c:v>0.96244131455399062</c:v>
                </c:pt>
                <c:pt idx="49">
                  <c:v>0.96244131455399062</c:v>
                </c:pt>
                <c:pt idx="50">
                  <c:v>0.9859154929577465</c:v>
                </c:pt>
                <c:pt idx="51">
                  <c:v>0.9859154929577465</c:v>
                </c:pt>
                <c:pt idx="52">
                  <c:v>1.0563380281690142</c:v>
                </c:pt>
                <c:pt idx="53">
                  <c:v>1.0563380281690142</c:v>
                </c:pt>
                <c:pt idx="54">
                  <c:v>1.07981220657277</c:v>
                </c:pt>
                <c:pt idx="55">
                  <c:v>1.1032863849765258</c:v>
                </c:pt>
                <c:pt idx="56">
                  <c:v>1.1267605633802817</c:v>
                </c:pt>
                <c:pt idx="57">
                  <c:v>1.1267605633802817</c:v>
                </c:pt>
                <c:pt idx="58">
                  <c:v>1.1737089201877935</c:v>
                </c:pt>
                <c:pt idx="59">
                  <c:v>1.1737089201877935</c:v>
                </c:pt>
                <c:pt idx="60">
                  <c:v>1.1971830985915493</c:v>
                </c:pt>
                <c:pt idx="61">
                  <c:v>1.2206572769953052</c:v>
                </c:pt>
                <c:pt idx="62">
                  <c:v>1.2441314553990612</c:v>
                </c:pt>
                <c:pt idx="63">
                  <c:v>1.291079812206573</c:v>
                </c:pt>
                <c:pt idx="64">
                  <c:v>1.291079812206573</c:v>
                </c:pt>
                <c:pt idx="65">
                  <c:v>1.3380281690140845</c:v>
                </c:pt>
                <c:pt idx="66">
                  <c:v>1.3615023474178403</c:v>
                </c:pt>
                <c:pt idx="67">
                  <c:v>1.408450704225352</c:v>
                </c:pt>
                <c:pt idx="68">
                  <c:v>1.408450704225352</c:v>
                </c:pt>
                <c:pt idx="69">
                  <c:v>1.455399061032864</c:v>
                </c:pt>
                <c:pt idx="70">
                  <c:v>1.4788732394366197</c:v>
                </c:pt>
                <c:pt idx="71">
                  <c:v>1.5492957746478875</c:v>
                </c:pt>
              </c:numCache>
            </c:numRef>
          </c:val>
          <c:smooth val="0"/>
          <c:extLst>
            <c:ext xmlns:c16="http://schemas.microsoft.com/office/drawing/2014/chart" uri="{C3380CC4-5D6E-409C-BE32-E72D297353CC}">
              <c16:uniqueId val="{00000001-A218-4B16-BCAD-A570518824DF}"/>
            </c:ext>
          </c:extLst>
        </c:ser>
        <c:dLbls>
          <c:showLegendKey val="0"/>
          <c:showVal val="0"/>
          <c:showCatName val="0"/>
          <c:showSerName val="0"/>
          <c:showPercent val="0"/>
          <c:showBubbleSize val="0"/>
        </c:dLbls>
        <c:marker val="1"/>
        <c:smooth val="0"/>
        <c:axId val="75997184"/>
        <c:axId val="75979008"/>
      </c:lineChart>
      <c:catAx>
        <c:axId val="75971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977472"/>
        <c:crosses val="autoZero"/>
        <c:auto val="1"/>
        <c:lblAlgn val="ctr"/>
        <c:lblOffset val="100"/>
        <c:tickLblSkip val="5"/>
        <c:noMultiLvlLbl val="0"/>
      </c:catAx>
      <c:valAx>
        <c:axId val="75977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971584"/>
        <c:crosses val="autoZero"/>
        <c:crossBetween val="between"/>
      </c:valAx>
      <c:valAx>
        <c:axId val="7597900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997184"/>
        <c:crosses val="max"/>
        <c:crossBetween val="between"/>
      </c:valAx>
      <c:catAx>
        <c:axId val="75997184"/>
        <c:scaling>
          <c:orientation val="minMax"/>
        </c:scaling>
        <c:delete val="1"/>
        <c:axPos val="b"/>
        <c:numFmt formatCode="General" sourceLinked="1"/>
        <c:majorTickMark val="out"/>
        <c:minorTickMark val="none"/>
        <c:tickLblPos val="nextTo"/>
        <c:crossAx val="7597900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[1]Rapportage!$M$370</c:f>
              <c:strCache>
                <c:ptCount val="1"/>
                <c:pt idx="0">
                  <c:v>totaal</c:v>
                </c:pt>
              </c:strCache>
            </c:strRef>
          </c:tx>
          <c:spPr>
            <a:ln w="28575" cap="rnd">
              <a:solidFill>
                <a:schemeClr val="accent1"/>
              </a:solidFill>
              <a:round/>
            </a:ln>
            <a:effectLst/>
          </c:spPr>
          <c:marker>
            <c:symbol val="none"/>
          </c:marker>
          <c:cat>
            <c:strRef>
              <c:f>[1]Rapportage!$L$474:$L$574</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[1]Rapportage!$M$474:$M$574</c:f>
              <c:numCache>
                <c:formatCode>General</c:formatCode>
                <c:ptCount val="101"/>
                <c:pt idx="0">
                  <c:v>2.028</c:v>
                </c:pt>
                <c:pt idx="1">
                  <c:v>1.341</c:v>
                </c:pt>
                <c:pt idx="2">
                  <c:v>1.423</c:v>
                </c:pt>
                <c:pt idx="3">
                  <c:v>1.5669999999999999</c:v>
                </c:pt>
                <c:pt idx="4">
                  <c:v>1.448</c:v>
                </c:pt>
                <c:pt idx="5">
                  <c:v>1.613</c:v>
                </c:pt>
                <c:pt idx="6">
                  <c:v>1.6520000000000001</c:v>
                </c:pt>
                <c:pt idx="7">
                  <c:v>1.6339999999999999</c:v>
                </c:pt>
                <c:pt idx="8">
                  <c:v>1.8239999999999998</c:v>
                </c:pt>
                <c:pt idx="9">
                  <c:v>1.6919999999999999</c:v>
                </c:pt>
                <c:pt idx="10">
                  <c:v>1.647</c:v>
                </c:pt>
                <c:pt idx="11">
                  <c:v>1.7629999999999999</c:v>
                </c:pt>
                <c:pt idx="12">
                  <c:v>1.679</c:v>
                </c:pt>
                <c:pt idx="13">
                  <c:v>1.669</c:v>
                </c:pt>
                <c:pt idx="14">
                  <c:v>1.786</c:v>
                </c:pt>
                <c:pt idx="15">
                  <c:v>1.742</c:v>
                </c:pt>
                <c:pt idx="16">
                  <c:v>1.752</c:v>
                </c:pt>
                <c:pt idx="17">
                  <c:v>1.675</c:v>
                </c:pt>
                <c:pt idx="18">
                  <c:v>1.635</c:v>
                </c:pt>
                <c:pt idx="19">
                  <c:v>1.6320000000000001</c:v>
                </c:pt>
                <c:pt idx="20">
                  <c:v>1.613</c:v>
                </c:pt>
                <c:pt idx="21">
                  <c:v>1.621</c:v>
                </c:pt>
                <c:pt idx="22">
                  <c:v>1.639</c:v>
                </c:pt>
                <c:pt idx="23">
                  <c:v>1.583</c:v>
                </c:pt>
                <c:pt idx="24">
                  <c:v>1.6520000000000001</c:v>
                </c:pt>
                <c:pt idx="25">
                  <c:v>1.651</c:v>
                </c:pt>
                <c:pt idx="26">
                  <c:v>1.617</c:v>
                </c:pt>
                <c:pt idx="27">
                  <c:v>1.625</c:v>
                </c:pt>
                <c:pt idx="28">
                  <c:v>1.623</c:v>
                </c:pt>
                <c:pt idx="29">
                  <c:v>1.6259999999999999</c:v>
                </c:pt>
                <c:pt idx="30">
                  <c:v>1.5609999999999999</c:v>
                </c:pt>
                <c:pt idx="31">
                  <c:v>1.708</c:v>
                </c:pt>
                <c:pt idx="32">
                  <c:v>1.5819999999999999</c:v>
                </c:pt>
                <c:pt idx="33">
                  <c:v>1.5960000000000001</c:v>
                </c:pt>
                <c:pt idx="34">
                  <c:v>1.573</c:v>
                </c:pt>
                <c:pt idx="35">
                  <c:v>1.5529999999999999</c:v>
                </c:pt>
                <c:pt idx="36">
                  <c:v>1.5629999999999999</c:v>
                </c:pt>
                <c:pt idx="37">
                  <c:v>1.613</c:v>
                </c:pt>
                <c:pt idx="38">
                  <c:v>1.528</c:v>
                </c:pt>
                <c:pt idx="39">
                  <c:v>1.573</c:v>
                </c:pt>
                <c:pt idx="40">
                  <c:v>1.5169999999999999</c:v>
                </c:pt>
                <c:pt idx="41">
                  <c:v>1.51</c:v>
                </c:pt>
                <c:pt idx="42">
                  <c:v>1.5550000000000002</c:v>
                </c:pt>
                <c:pt idx="43">
                  <c:v>1.55</c:v>
                </c:pt>
                <c:pt idx="44">
                  <c:v>1.5779999999999998</c:v>
                </c:pt>
                <c:pt idx="45">
                  <c:v>1.516</c:v>
                </c:pt>
                <c:pt idx="46">
                  <c:v>1.514</c:v>
                </c:pt>
                <c:pt idx="47">
                  <c:v>1.502</c:v>
                </c:pt>
                <c:pt idx="48">
                  <c:v>1.56</c:v>
                </c:pt>
                <c:pt idx="49">
                  <c:v>1.5249999999999999</c:v>
                </c:pt>
                <c:pt idx="50">
                  <c:v>1.54</c:v>
                </c:pt>
                <c:pt idx="51">
                  <c:v>1.5129999999999999</c:v>
                </c:pt>
                <c:pt idx="52">
                  <c:v>1.514</c:v>
                </c:pt>
                <c:pt idx="53">
                  <c:v>1.5369999999999999</c:v>
                </c:pt>
                <c:pt idx="54">
                  <c:v>1.53</c:v>
                </c:pt>
                <c:pt idx="55">
                  <c:v>1.4710000000000001</c:v>
                </c:pt>
                <c:pt idx="56">
                  <c:v>1.4750000000000001</c:v>
                </c:pt>
                <c:pt idx="57">
                  <c:v>1.466</c:v>
                </c:pt>
                <c:pt idx="58">
                  <c:v>1.508</c:v>
                </c:pt>
                <c:pt idx="59">
                  <c:v>1.4319999999999999</c:v>
                </c:pt>
                <c:pt idx="60">
                  <c:v>1.462</c:v>
                </c:pt>
                <c:pt idx="61">
                  <c:v>1.4470000000000001</c:v>
                </c:pt>
                <c:pt idx="62">
                  <c:v>1.4239999999999999</c:v>
                </c:pt>
                <c:pt idx="63">
                  <c:v>1.4450000000000001</c:v>
                </c:pt>
                <c:pt idx="64">
                  <c:v>1.41</c:v>
                </c:pt>
                <c:pt idx="65">
                  <c:v>1.4450000000000001</c:v>
                </c:pt>
                <c:pt idx="66">
                  <c:v>1.462</c:v>
                </c:pt>
                <c:pt idx="67">
                  <c:v>1.419</c:v>
                </c:pt>
                <c:pt idx="68">
                  <c:v>1.3780000000000001</c:v>
                </c:pt>
                <c:pt idx="69">
                  <c:v>1.448</c:v>
                </c:pt>
                <c:pt idx="70">
                  <c:v>1.409</c:v>
                </c:pt>
                <c:pt idx="71">
                  <c:v>1.419</c:v>
                </c:pt>
                <c:pt idx="72">
                  <c:v>1.3980000000000001</c:v>
                </c:pt>
                <c:pt idx="73">
                  <c:v>1.3599999999999999</c:v>
                </c:pt>
                <c:pt idx="74">
                  <c:v>1.431</c:v>
                </c:pt>
                <c:pt idx="75">
                  <c:v>1.379</c:v>
                </c:pt>
                <c:pt idx="76">
                  <c:v>1.341</c:v>
                </c:pt>
                <c:pt idx="77">
                  <c:v>1.34</c:v>
                </c:pt>
                <c:pt idx="78">
                  <c:v>1.327</c:v>
                </c:pt>
                <c:pt idx="79">
                  <c:v>1.323</c:v>
                </c:pt>
                <c:pt idx="80">
                  <c:v>1.304</c:v>
                </c:pt>
                <c:pt idx="81">
                  <c:v>1.341</c:v>
                </c:pt>
                <c:pt idx="82">
                  <c:v>1.298</c:v>
                </c:pt>
                <c:pt idx="83">
                  <c:v>1.319</c:v>
                </c:pt>
                <c:pt idx="84">
                  <c:v>1.3169999999999999</c:v>
                </c:pt>
                <c:pt idx="85">
                  <c:v>1.296</c:v>
                </c:pt>
                <c:pt idx="86">
                  <c:v>1.27</c:v>
                </c:pt>
                <c:pt idx="87">
                  <c:v>1.2770000000000001</c:v>
                </c:pt>
                <c:pt idx="88">
                  <c:v>1.2690000000000001</c:v>
                </c:pt>
                <c:pt idx="89">
                  <c:v>1.262</c:v>
                </c:pt>
                <c:pt idx="90">
                  <c:v>1.2310000000000001</c:v>
                </c:pt>
                <c:pt idx="91">
                  <c:v>1.22</c:v>
                </c:pt>
                <c:pt idx="92">
                  <c:v>1.1930000000000001</c:v>
                </c:pt>
                <c:pt idx="93">
                  <c:v>1.236</c:v>
                </c:pt>
                <c:pt idx="94">
                  <c:v>1.1830000000000001</c:v>
                </c:pt>
                <c:pt idx="95">
                  <c:v>1.175</c:v>
                </c:pt>
                <c:pt idx="96">
                  <c:v>1.1819999999999999</c:v>
                </c:pt>
                <c:pt idx="97">
                  <c:v>1.1259999999999999</c:v>
                </c:pt>
                <c:pt idx="98">
                  <c:v>1.099</c:v>
                </c:pt>
                <c:pt idx="99">
                  <c:v>1.07</c:v>
                </c:pt>
                <c:pt idx="100">
                  <c:v>1</c:v>
                </c:pt>
              </c:numCache>
            </c:numRef>
          </c:val>
          <c:smooth val="0"/>
          <c:extLst>
            <c:ext xmlns:c16="http://schemas.microsoft.com/office/drawing/2014/chart" uri="{C3380CC4-5D6E-409C-BE32-E72D297353CC}">
              <c16:uniqueId val="{00000000-0C66-4CA3-99C4-59A767F4D3E4}"/>
            </c:ext>
          </c:extLst>
        </c:ser>
        <c:dLbls>
          <c:showLegendKey val="0"/>
          <c:showVal val="0"/>
          <c:showCatName val="0"/>
          <c:showSerName val="0"/>
          <c:showPercent val="0"/>
          <c:showBubbleSize val="0"/>
        </c:dLbls>
        <c:marker val="1"/>
        <c:smooth val="0"/>
        <c:axId val="76036352"/>
        <c:axId val="76038144"/>
      </c:lineChart>
      <c:lineChart>
        <c:grouping val="standard"/>
        <c:varyColors val="0"/>
        <c:ser>
          <c:idx val="3"/>
          <c:order val="1"/>
          <c:tx>
            <c:strRef>
              <c:f>[1]Rapportage!$P$370</c:f>
              <c:strCache>
                <c:ptCount val="1"/>
                <c:pt idx="0">
                  <c:v>los effect</c:v>
                </c:pt>
              </c:strCache>
            </c:strRef>
          </c:tx>
          <c:spPr>
            <a:ln w="28575" cap="rnd">
              <a:solidFill>
                <a:schemeClr val="accent4"/>
              </a:solidFill>
              <a:round/>
            </a:ln>
            <a:effectLst/>
          </c:spPr>
          <c:marker>
            <c:symbol val="none"/>
          </c:marker>
          <c:cat>
            <c:strRef>
              <c:f>[1]Rapportage!$L$474:$L$574</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[1]Rapportage!$P$474:$P$574</c:f>
              <c:numCache>
                <c:formatCode>General</c:formatCode>
                <c:ptCount val="101"/>
                <c:pt idx="0">
                  <c:v>1.5492957746478875</c:v>
                </c:pt>
                <c:pt idx="1">
                  <c:v>0.96244131455399062</c:v>
                </c:pt>
                <c:pt idx="2">
                  <c:v>0.9859154929577465</c:v>
                </c:pt>
                <c:pt idx="3">
                  <c:v>1.0563380281690142</c:v>
                </c:pt>
                <c:pt idx="4">
                  <c:v>1.07981220657277</c:v>
                </c:pt>
                <c:pt idx="5">
                  <c:v>1.1737089201877935</c:v>
                </c:pt>
                <c:pt idx="6">
                  <c:v>1.291079812206573</c:v>
                </c:pt>
                <c:pt idx="7">
                  <c:v>1.3849765258215962</c:v>
                </c:pt>
                <c:pt idx="8">
                  <c:v>1.5023474178403757</c:v>
                </c:pt>
                <c:pt idx="9">
                  <c:v>1.431924882629108</c:v>
                </c:pt>
                <c:pt idx="10">
                  <c:v>1.455399061032864</c:v>
                </c:pt>
                <c:pt idx="11">
                  <c:v>1.5258215962441315</c:v>
                </c:pt>
                <c:pt idx="12">
                  <c:v>1.4788732394366197</c:v>
                </c:pt>
                <c:pt idx="13">
                  <c:v>1.455399061032864</c:v>
                </c:pt>
                <c:pt idx="14">
                  <c:v>1.5258215962441315</c:v>
                </c:pt>
                <c:pt idx="15">
                  <c:v>1.455399061032864</c:v>
                </c:pt>
                <c:pt idx="16">
                  <c:v>1.431924882629108</c:v>
                </c:pt>
                <c:pt idx="17">
                  <c:v>1.3849765258215962</c:v>
                </c:pt>
                <c:pt idx="18">
                  <c:v>1.3380281690140845</c:v>
                </c:pt>
                <c:pt idx="19">
                  <c:v>1.3380281690140845</c:v>
                </c:pt>
                <c:pt idx="20">
                  <c:v>1.291079812206573</c:v>
                </c:pt>
                <c:pt idx="21">
                  <c:v>1.291079812206573</c:v>
                </c:pt>
                <c:pt idx="22">
                  <c:v>1.267605633802817</c:v>
                </c:pt>
                <c:pt idx="23">
                  <c:v>1.2206572769953052</c:v>
                </c:pt>
                <c:pt idx="24">
                  <c:v>1.2441314553990612</c:v>
                </c:pt>
                <c:pt idx="25">
                  <c:v>1.2441314553990612</c:v>
                </c:pt>
                <c:pt idx="26">
                  <c:v>1.2206572769953052</c:v>
                </c:pt>
                <c:pt idx="27">
                  <c:v>1.2441314553990612</c:v>
                </c:pt>
                <c:pt idx="28">
                  <c:v>1.2441314553990612</c:v>
                </c:pt>
                <c:pt idx="29">
                  <c:v>1.2441314553990612</c:v>
                </c:pt>
                <c:pt idx="30">
                  <c:v>1.2206572769953052</c:v>
                </c:pt>
                <c:pt idx="31">
                  <c:v>1.291079812206573</c:v>
                </c:pt>
                <c:pt idx="32">
                  <c:v>1.1971830985915493</c:v>
                </c:pt>
                <c:pt idx="33">
                  <c:v>1.1971830985915493</c:v>
                </c:pt>
                <c:pt idx="34">
                  <c:v>1.1737089201877935</c:v>
                </c:pt>
                <c:pt idx="35">
                  <c:v>1.1267605633802817</c:v>
                </c:pt>
                <c:pt idx="36">
                  <c:v>1.1267605633802817</c:v>
                </c:pt>
                <c:pt idx="37">
                  <c:v>1.1502347417840375</c:v>
                </c:pt>
                <c:pt idx="38">
                  <c:v>1.1032863849765258</c:v>
                </c:pt>
                <c:pt idx="39">
                  <c:v>1.1032863849765258</c:v>
                </c:pt>
                <c:pt idx="40">
                  <c:v>1.07981220657277</c:v>
                </c:pt>
                <c:pt idx="41">
                  <c:v>1.0563380281690142</c:v>
                </c:pt>
                <c:pt idx="42">
                  <c:v>1.1032863849765258</c:v>
                </c:pt>
                <c:pt idx="43">
                  <c:v>1.07981220657277</c:v>
                </c:pt>
                <c:pt idx="44">
                  <c:v>1.07981220657277</c:v>
                </c:pt>
                <c:pt idx="45">
                  <c:v>1.0328638497652582</c:v>
                </c:pt>
                <c:pt idx="46">
                  <c:v>1.0328638497652582</c:v>
                </c:pt>
                <c:pt idx="47">
                  <c:v>1.0328638497652582</c:v>
                </c:pt>
                <c:pt idx="48">
                  <c:v>1.0563380281690142</c:v>
                </c:pt>
                <c:pt idx="49">
                  <c:v>1.0328638497652582</c:v>
                </c:pt>
                <c:pt idx="50">
                  <c:v>1.0563380281690142</c:v>
                </c:pt>
                <c:pt idx="51">
                  <c:v>1.0328638497652582</c:v>
                </c:pt>
                <c:pt idx="52">
                  <c:v>1.0328638497652582</c:v>
                </c:pt>
                <c:pt idx="53">
                  <c:v>1.0563380281690142</c:v>
                </c:pt>
                <c:pt idx="54">
                  <c:v>1.0328638497652582</c:v>
                </c:pt>
                <c:pt idx="55">
                  <c:v>1.0093896713615023</c:v>
                </c:pt>
                <c:pt idx="56">
                  <c:v>0.9859154929577465</c:v>
                </c:pt>
                <c:pt idx="57">
                  <c:v>0.9859154929577465</c:v>
                </c:pt>
                <c:pt idx="58">
                  <c:v>1.0093896713615023</c:v>
                </c:pt>
                <c:pt idx="59">
                  <c:v>0.96244131455399062</c:v>
                </c:pt>
                <c:pt idx="60">
                  <c:v>0.96244131455399062</c:v>
                </c:pt>
                <c:pt idx="61">
                  <c:v>0.96244131455399062</c:v>
                </c:pt>
                <c:pt idx="62">
                  <c:v>0.93896713615023486</c:v>
                </c:pt>
                <c:pt idx="63">
                  <c:v>0.93896713615023486</c:v>
                </c:pt>
                <c:pt idx="64">
                  <c:v>0.93896713615023486</c:v>
                </c:pt>
                <c:pt idx="65">
                  <c:v>0.93896713615023486</c:v>
                </c:pt>
                <c:pt idx="66">
                  <c:v>0.96244131455399062</c:v>
                </c:pt>
                <c:pt idx="67">
                  <c:v>0.93896713615023486</c:v>
                </c:pt>
                <c:pt idx="68">
                  <c:v>0.892018779342723</c:v>
                </c:pt>
                <c:pt idx="69">
                  <c:v>0.93896713615023486</c:v>
                </c:pt>
                <c:pt idx="70">
                  <c:v>0.91549295774647887</c:v>
                </c:pt>
                <c:pt idx="71">
                  <c:v>0.91549295774647887</c:v>
                </c:pt>
                <c:pt idx="72">
                  <c:v>0.91549295774647887</c:v>
                </c:pt>
                <c:pt idx="73">
                  <c:v>0.892018779342723</c:v>
                </c:pt>
                <c:pt idx="74">
                  <c:v>0.91549295774647887</c:v>
                </c:pt>
                <c:pt idx="75">
                  <c:v>0.892018779342723</c:v>
                </c:pt>
                <c:pt idx="76">
                  <c:v>0.86854460093896713</c:v>
                </c:pt>
                <c:pt idx="77">
                  <c:v>0.86854460093896713</c:v>
                </c:pt>
                <c:pt idx="78">
                  <c:v>0.84507042253521125</c:v>
                </c:pt>
                <c:pt idx="79">
                  <c:v>0.84507042253521125</c:v>
                </c:pt>
                <c:pt idx="80">
                  <c:v>0.84507042253521125</c:v>
                </c:pt>
                <c:pt idx="81">
                  <c:v>0.84507042253521125</c:v>
                </c:pt>
                <c:pt idx="82">
                  <c:v>0.82159624413145538</c:v>
                </c:pt>
                <c:pt idx="83">
                  <c:v>0.84507042253521125</c:v>
                </c:pt>
                <c:pt idx="84">
                  <c:v>0.84507042253521125</c:v>
                </c:pt>
                <c:pt idx="85">
                  <c:v>0.82159624413145538</c:v>
                </c:pt>
                <c:pt idx="86">
                  <c:v>0.79812206572769961</c:v>
                </c:pt>
                <c:pt idx="87">
                  <c:v>0.79812206572769961</c:v>
                </c:pt>
                <c:pt idx="88">
                  <c:v>0.79812206572769961</c:v>
                </c:pt>
                <c:pt idx="89">
                  <c:v>0.79812206572769961</c:v>
                </c:pt>
                <c:pt idx="90">
                  <c:v>0.77464788732394374</c:v>
                </c:pt>
                <c:pt idx="91">
                  <c:v>0.77464788732394374</c:v>
                </c:pt>
                <c:pt idx="92">
                  <c:v>0.75117370892018787</c:v>
                </c:pt>
                <c:pt idx="93">
                  <c:v>0.77464788732394374</c:v>
                </c:pt>
                <c:pt idx="94">
                  <c:v>0.75117370892018787</c:v>
                </c:pt>
                <c:pt idx="95">
                  <c:v>0.75117370892018787</c:v>
                </c:pt>
                <c:pt idx="96">
                  <c:v>0.75117370892018787</c:v>
                </c:pt>
                <c:pt idx="97">
                  <c:v>0.72769953051643199</c:v>
                </c:pt>
                <c:pt idx="98">
                  <c:v>0.70422535211267601</c:v>
                </c:pt>
                <c:pt idx="99">
                  <c:v>0.70422535211267601</c:v>
                </c:pt>
                <c:pt idx="100">
                  <c:v>0.68075117370892013</c:v>
                </c:pt>
              </c:numCache>
            </c:numRef>
          </c:val>
          <c:smooth val="0"/>
          <c:extLst>
            <c:ext xmlns:c16="http://schemas.microsoft.com/office/drawing/2014/chart" uri="{C3380CC4-5D6E-409C-BE32-E72D297353CC}">
              <c16:uniqueId val="{00000001-0C66-4CA3-99C4-59A767F4D3E4}"/>
            </c:ext>
          </c:extLst>
        </c:ser>
        <c:dLbls>
          <c:showLegendKey val="0"/>
          <c:showVal val="0"/>
          <c:showCatName val="0"/>
          <c:showSerName val="0"/>
          <c:showPercent val="0"/>
          <c:showBubbleSize val="0"/>
        </c:dLbls>
        <c:marker val="1"/>
        <c:smooth val="0"/>
        <c:axId val="76041216"/>
        <c:axId val="76039680"/>
      </c:lineChart>
      <c:catAx>
        <c:axId val="7603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6038144"/>
        <c:crosses val="autoZero"/>
        <c:auto val="1"/>
        <c:lblAlgn val="ctr"/>
        <c:lblOffset val="100"/>
        <c:noMultiLvlLbl val="0"/>
      </c:catAx>
      <c:valAx>
        <c:axId val="76038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6036352"/>
        <c:crosses val="autoZero"/>
        <c:crossBetween val="between"/>
      </c:valAx>
      <c:valAx>
        <c:axId val="7603968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6041216"/>
        <c:crosses val="max"/>
        <c:crossBetween val="between"/>
      </c:valAx>
      <c:catAx>
        <c:axId val="76041216"/>
        <c:scaling>
          <c:orientation val="minMax"/>
        </c:scaling>
        <c:delete val="1"/>
        <c:axPos val="b"/>
        <c:numFmt formatCode="General" sourceLinked="1"/>
        <c:majorTickMark val="out"/>
        <c:minorTickMark val="none"/>
        <c:tickLblPos val="nextTo"/>
        <c:crossAx val="760396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[1]Rapportage!$M$370</c:f>
              <c:strCache>
                <c:ptCount val="1"/>
                <c:pt idx="0">
                  <c:v>totaal</c:v>
                </c:pt>
              </c:strCache>
            </c:strRef>
          </c:tx>
          <c:spPr>
            <a:solidFill>
              <a:schemeClr val="accent1"/>
            </a:solidFill>
            <a:ln>
              <a:noFill/>
            </a:ln>
            <a:effectLst/>
          </c:spPr>
          <c:invertIfNegative val="0"/>
          <c:cat>
            <c:strRef>
              <c:f>[1]Rapportage!$L$448:$L$456</c:f>
              <c:strCache>
                <c:ptCount val="9"/>
                <c:pt idx="0">
                  <c:v>Thuiswonend kind</c:v>
                </c:pt>
                <c:pt idx="1">
                  <c:v>Alleenstaande</c:v>
                </c:pt>
                <c:pt idx="2">
                  <c:v>Partner in niet-gehuwd paar z. kinderen</c:v>
                </c:pt>
                <c:pt idx="3">
                  <c:v>Partner in gehuwd paar zonder kinderen</c:v>
                </c:pt>
                <c:pt idx="4">
                  <c:v>Partner in niet-gehuwd paar met kinderen</c:v>
                </c:pt>
                <c:pt idx="5">
                  <c:v>Partner in gehuwd paar met kinderen</c:v>
                </c:pt>
                <c:pt idx="6">
                  <c:v>Ouder in eenouderhuishouden</c:v>
                </c:pt>
                <c:pt idx="7">
                  <c:v>Referentiepersoon in overig huishouden</c:v>
                </c:pt>
                <c:pt idx="8">
                  <c:v>Overig lid van een huishouden</c:v>
                </c:pt>
              </c:strCache>
            </c:strRef>
          </c:cat>
          <c:val>
            <c:numRef>
              <c:f>[1]Rapportage!$M$448:$M$456</c:f>
              <c:numCache>
                <c:formatCode>General</c:formatCode>
                <c:ptCount val="9"/>
                <c:pt idx="0">
                  <c:v>1.4650000000000001</c:v>
                </c:pt>
                <c:pt idx="1">
                  <c:v>1.595</c:v>
                </c:pt>
                <c:pt idx="2">
                  <c:v>1.075</c:v>
                </c:pt>
                <c:pt idx="3">
                  <c:v>0.873</c:v>
                </c:pt>
                <c:pt idx="4">
                  <c:v>0.89400000000000002</c:v>
                </c:pt>
                <c:pt idx="5">
                  <c:v>0.81299999999999994</c:v>
                </c:pt>
                <c:pt idx="6">
                  <c:v>1.361</c:v>
                </c:pt>
                <c:pt idx="7">
                  <c:v>1.1990000000000001</c:v>
                </c:pt>
                <c:pt idx="8">
                  <c:v>1</c:v>
                </c:pt>
              </c:numCache>
            </c:numRef>
          </c:val>
          <c:extLst>
            <c:ext xmlns:c16="http://schemas.microsoft.com/office/drawing/2014/chart" uri="{C3380CC4-5D6E-409C-BE32-E72D297353CC}">
              <c16:uniqueId val="{00000000-C823-4AD9-8F2D-01E27089A3DA}"/>
            </c:ext>
          </c:extLst>
        </c:ser>
        <c:ser>
          <c:idx val="3"/>
          <c:order val="1"/>
          <c:tx>
            <c:strRef>
              <c:f>[1]Rapportage!$P$370</c:f>
              <c:strCache>
                <c:ptCount val="1"/>
                <c:pt idx="0">
                  <c:v>los effect</c:v>
                </c:pt>
              </c:strCache>
            </c:strRef>
          </c:tx>
          <c:spPr>
            <a:solidFill>
              <a:schemeClr val="accent4"/>
            </a:solidFill>
            <a:ln>
              <a:noFill/>
            </a:ln>
            <a:effectLst/>
          </c:spPr>
          <c:invertIfNegative val="0"/>
          <c:cat>
            <c:strRef>
              <c:f>[1]Rapportage!$L$448:$L$456</c:f>
              <c:strCache>
                <c:ptCount val="9"/>
                <c:pt idx="0">
                  <c:v>Thuiswonend kind</c:v>
                </c:pt>
                <c:pt idx="1">
                  <c:v>Alleenstaande</c:v>
                </c:pt>
                <c:pt idx="2">
                  <c:v>Partner in niet-gehuwd paar z. kinderen</c:v>
                </c:pt>
                <c:pt idx="3">
                  <c:v>Partner in gehuwd paar zonder kinderen</c:v>
                </c:pt>
                <c:pt idx="4">
                  <c:v>Partner in niet-gehuwd paar met kinderen</c:v>
                </c:pt>
                <c:pt idx="5">
                  <c:v>Partner in gehuwd paar met kinderen</c:v>
                </c:pt>
                <c:pt idx="6">
                  <c:v>Ouder in eenouderhuishouden</c:v>
                </c:pt>
                <c:pt idx="7">
                  <c:v>Referentiepersoon in overig huishouden</c:v>
                </c:pt>
                <c:pt idx="8">
                  <c:v>Overig lid van een huishouden</c:v>
                </c:pt>
              </c:strCache>
            </c:strRef>
          </c:cat>
          <c:val>
            <c:numRef>
              <c:f>[1]Rapportage!$P$448:$P$456</c:f>
              <c:numCache>
                <c:formatCode>General</c:formatCode>
                <c:ptCount val="9"/>
                <c:pt idx="0">
                  <c:v>0.93896713615023486</c:v>
                </c:pt>
                <c:pt idx="1">
                  <c:v>1.408450704225352</c:v>
                </c:pt>
                <c:pt idx="2">
                  <c:v>0.892018779342723</c:v>
                </c:pt>
                <c:pt idx="3">
                  <c:v>0.91549295774647887</c:v>
                </c:pt>
                <c:pt idx="4">
                  <c:v>0.79812206572769961</c:v>
                </c:pt>
                <c:pt idx="5">
                  <c:v>0.77464788732394374</c:v>
                </c:pt>
                <c:pt idx="6">
                  <c:v>1.2441314553990612</c:v>
                </c:pt>
                <c:pt idx="7">
                  <c:v>1.1032863849765258</c:v>
                </c:pt>
                <c:pt idx="8">
                  <c:v>0.96244131455399062</c:v>
                </c:pt>
              </c:numCache>
            </c:numRef>
          </c:val>
          <c:extLst>
            <c:ext xmlns:c16="http://schemas.microsoft.com/office/drawing/2014/chart" uri="{C3380CC4-5D6E-409C-BE32-E72D297353CC}">
              <c16:uniqueId val="{00000001-C823-4AD9-8F2D-01E27089A3DA}"/>
            </c:ext>
          </c:extLst>
        </c:ser>
        <c:dLbls>
          <c:showLegendKey val="0"/>
          <c:showVal val="0"/>
          <c:showCatName val="0"/>
          <c:showSerName val="0"/>
          <c:showPercent val="0"/>
          <c:showBubbleSize val="0"/>
        </c:dLbls>
        <c:gapWidth val="50"/>
        <c:axId val="76082560"/>
        <c:axId val="74060928"/>
      </c:barChart>
      <c:catAx>
        <c:axId val="760825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060928"/>
        <c:crosses val="autoZero"/>
        <c:auto val="1"/>
        <c:lblAlgn val="ctr"/>
        <c:lblOffset val="100"/>
        <c:noMultiLvlLbl val="0"/>
      </c:catAx>
      <c:valAx>
        <c:axId val="74060928"/>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6082560"/>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[1]Rapportage!$M$370</c:f>
              <c:strCache>
                <c:ptCount val="1"/>
                <c:pt idx="0">
                  <c:v>totaal</c:v>
                </c:pt>
              </c:strCache>
            </c:strRef>
          </c:tx>
          <c:spPr>
            <a:solidFill>
              <a:schemeClr val="accent1"/>
            </a:solidFill>
            <a:ln>
              <a:noFill/>
            </a:ln>
            <a:effectLst/>
          </c:spPr>
          <c:invertIfNegative val="0"/>
          <c:cat>
            <c:strRef>
              <c:f>[1]Rapportage!$L$371:$L$375</c:f>
              <c:strCache>
                <c:ptCount val="5"/>
                <c:pt idx="0">
                  <c:v>Man</c:v>
                </c:pt>
                <c:pt idx="1">
                  <c:v>Vrouw</c:v>
                </c:pt>
                <c:pt idx="2">
                  <c:v>Nederlands</c:v>
                </c:pt>
                <c:pt idx="3">
                  <c:v>Niet-westers</c:v>
                </c:pt>
                <c:pt idx="4">
                  <c:v>Westers</c:v>
                </c:pt>
              </c:strCache>
            </c:strRef>
          </c:cat>
          <c:val>
            <c:numRef>
              <c:f>[1]Rapportage!$M$371:$M$375</c:f>
              <c:numCache>
                <c:formatCode>General</c:formatCode>
                <c:ptCount val="5"/>
                <c:pt idx="0">
                  <c:v>1.2230000000000001</c:v>
                </c:pt>
                <c:pt idx="1">
                  <c:v>1</c:v>
                </c:pt>
                <c:pt idx="2">
                  <c:v>0.73299999999999998</c:v>
                </c:pt>
                <c:pt idx="3">
                  <c:v>1.379</c:v>
                </c:pt>
                <c:pt idx="4">
                  <c:v>1</c:v>
                </c:pt>
              </c:numCache>
            </c:numRef>
          </c:val>
          <c:extLst>
            <c:ext xmlns:c16="http://schemas.microsoft.com/office/drawing/2014/chart" uri="{C3380CC4-5D6E-409C-BE32-E72D297353CC}">
              <c16:uniqueId val="{00000000-4A81-4B9A-A585-5BDD3E2223A9}"/>
            </c:ext>
          </c:extLst>
        </c:ser>
        <c:ser>
          <c:idx val="3"/>
          <c:order val="1"/>
          <c:tx>
            <c:strRef>
              <c:f>[1]Rapportage!$P$370</c:f>
              <c:strCache>
                <c:ptCount val="1"/>
                <c:pt idx="0">
                  <c:v>los effect</c:v>
                </c:pt>
              </c:strCache>
            </c:strRef>
          </c:tx>
          <c:spPr>
            <a:solidFill>
              <a:schemeClr val="accent4"/>
            </a:solidFill>
            <a:ln>
              <a:noFill/>
            </a:ln>
            <a:effectLst/>
          </c:spPr>
          <c:invertIfNegative val="0"/>
          <c:cat>
            <c:strRef>
              <c:f>[1]Rapportage!$L$371:$L$375</c:f>
              <c:strCache>
                <c:ptCount val="5"/>
                <c:pt idx="0">
                  <c:v>Man</c:v>
                </c:pt>
                <c:pt idx="1">
                  <c:v>Vrouw</c:v>
                </c:pt>
                <c:pt idx="2">
                  <c:v>Nederlands</c:v>
                </c:pt>
                <c:pt idx="3">
                  <c:v>Niet-westers</c:v>
                </c:pt>
                <c:pt idx="4">
                  <c:v>Westers</c:v>
                </c:pt>
              </c:strCache>
            </c:strRef>
          </c:cat>
          <c:val>
            <c:numRef>
              <c:f>[1]Rapportage!$P$371:$P$375</c:f>
              <c:numCache>
                <c:formatCode>General</c:formatCode>
                <c:ptCount val="5"/>
                <c:pt idx="0">
                  <c:v>1.0328638497652582</c:v>
                </c:pt>
                <c:pt idx="1">
                  <c:v>0.9859154929577465</c:v>
                </c:pt>
                <c:pt idx="2">
                  <c:v>0.96244131455399062</c:v>
                </c:pt>
                <c:pt idx="3">
                  <c:v>1.4788732394366197</c:v>
                </c:pt>
                <c:pt idx="4">
                  <c:v>1.1737089201877935</c:v>
                </c:pt>
              </c:numCache>
            </c:numRef>
          </c:val>
          <c:extLst>
            <c:ext xmlns:c16="http://schemas.microsoft.com/office/drawing/2014/chart" uri="{C3380CC4-5D6E-409C-BE32-E72D297353CC}">
              <c16:uniqueId val="{00000001-4A81-4B9A-A585-5BDD3E2223A9}"/>
            </c:ext>
          </c:extLst>
        </c:ser>
        <c:dLbls>
          <c:showLegendKey val="0"/>
          <c:showVal val="0"/>
          <c:showCatName val="0"/>
          <c:showSerName val="0"/>
          <c:showPercent val="0"/>
          <c:showBubbleSize val="0"/>
        </c:dLbls>
        <c:gapWidth val="50"/>
        <c:axId val="74087808"/>
        <c:axId val="74089600"/>
      </c:barChart>
      <c:catAx>
        <c:axId val="74087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089600"/>
        <c:crosses val="autoZero"/>
        <c:auto val="1"/>
        <c:lblAlgn val="ctr"/>
        <c:lblOffset val="100"/>
        <c:noMultiLvlLbl val="0"/>
      </c:catAx>
      <c:valAx>
        <c:axId val="740896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087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[1]Rapportage!$M$370</c:f>
              <c:strCache>
                <c:ptCount val="1"/>
                <c:pt idx="0">
                  <c:v>totaal</c:v>
                </c:pt>
              </c:strCache>
            </c:strRef>
          </c:tx>
          <c:spPr>
            <a:solidFill>
              <a:schemeClr val="accent1"/>
            </a:solidFill>
            <a:ln>
              <a:noFill/>
            </a:ln>
            <a:effectLst/>
          </c:spPr>
          <c:invertIfNegative val="0"/>
          <c:cat>
            <c:strRef>
              <c:f>[1]Rapportage!$L$465:$L$473</c:f>
              <c:strCache>
                <c:ptCount val="9"/>
                <c:pt idx="0">
                  <c:v>Werkend</c:v>
                </c:pt>
                <c:pt idx="1">
                  <c:v>Ontvanger werkloosheidsuitkering</c:v>
                </c:pt>
                <c:pt idx="2">
                  <c:v>Ontvanger bijstandsuitkering</c:v>
                </c:pt>
                <c:pt idx="3">
                  <c:v>Ontvanger uitkering sociale voorz.overig</c:v>
                </c:pt>
                <c:pt idx="4">
                  <c:v>Ontvanger uitkering ziekte/AO</c:v>
                </c:pt>
                <c:pt idx="5">
                  <c:v>Ontvanger pensioenuitkering</c:v>
                </c:pt>
                <c:pt idx="6">
                  <c:v>Nog niet schoolg./schol./stud. met ink.</c:v>
                </c:pt>
                <c:pt idx="7">
                  <c:v>Nog niet schoolg./schol./stud. geen ink.</c:v>
                </c:pt>
                <c:pt idx="8">
                  <c:v>Overig zonder inkomen</c:v>
                </c:pt>
              </c:strCache>
            </c:strRef>
          </c:cat>
          <c:val>
            <c:numRef>
              <c:f>[1]Rapportage!$M$465:$M$473</c:f>
              <c:numCache>
                <c:formatCode>General</c:formatCode>
                <c:ptCount val="9"/>
                <c:pt idx="0">
                  <c:v>0.67199999999999993</c:v>
                </c:pt>
                <c:pt idx="1">
                  <c:v>0.877</c:v>
                </c:pt>
                <c:pt idx="2">
                  <c:v>1.4570000000000001</c:v>
                </c:pt>
                <c:pt idx="3">
                  <c:v>1.139</c:v>
                </c:pt>
                <c:pt idx="4">
                  <c:v>1.4419999999999999</c:v>
                </c:pt>
                <c:pt idx="5">
                  <c:v>0.76700000000000002</c:v>
                </c:pt>
                <c:pt idx="6">
                  <c:v>0.63200000000000001</c:v>
                </c:pt>
                <c:pt idx="7">
                  <c:v>0.86799999999999999</c:v>
                </c:pt>
                <c:pt idx="8">
                  <c:v>1</c:v>
                </c:pt>
              </c:numCache>
            </c:numRef>
          </c:val>
          <c:extLst>
            <c:ext xmlns:c16="http://schemas.microsoft.com/office/drawing/2014/chart" uri="{C3380CC4-5D6E-409C-BE32-E72D297353CC}">
              <c16:uniqueId val="{00000000-8F60-47B9-A6DF-6F7BAB6DA2C3}"/>
            </c:ext>
          </c:extLst>
        </c:ser>
        <c:ser>
          <c:idx val="3"/>
          <c:order val="1"/>
          <c:tx>
            <c:strRef>
              <c:f>[1]Rapportage!$P$370</c:f>
              <c:strCache>
                <c:ptCount val="1"/>
                <c:pt idx="0">
                  <c:v>los effect</c:v>
                </c:pt>
              </c:strCache>
            </c:strRef>
          </c:tx>
          <c:spPr>
            <a:solidFill>
              <a:schemeClr val="accent4"/>
            </a:solidFill>
            <a:ln>
              <a:noFill/>
            </a:ln>
            <a:effectLst/>
          </c:spPr>
          <c:invertIfNegative val="0"/>
          <c:cat>
            <c:strRef>
              <c:f>[1]Rapportage!$L$465:$L$473</c:f>
              <c:strCache>
                <c:ptCount val="9"/>
                <c:pt idx="0">
                  <c:v>Werkend</c:v>
                </c:pt>
                <c:pt idx="1">
                  <c:v>Ontvanger werkloosheidsuitkering</c:v>
                </c:pt>
                <c:pt idx="2">
                  <c:v>Ontvanger bijstandsuitkering</c:v>
                </c:pt>
                <c:pt idx="3">
                  <c:v>Ontvanger uitkering sociale voorz.overig</c:v>
                </c:pt>
                <c:pt idx="4">
                  <c:v>Ontvanger uitkering ziekte/AO</c:v>
                </c:pt>
                <c:pt idx="5">
                  <c:v>Ontvanger pensioenuitkering</c:v>
                </c:pt>
                <c:pt idx="6">
                  <c:v>Nog niet schoolg./schol./stud. met ink.</c:v>
                </c:pt>
                <c:pt idx="7">
                  <c:v>Nog niet schoolg./schol./stud. geen ink.</c:v>
                </c:pt>
                <c:pt idx="8">
                  <c:v>Overig zonder inkomen</c:v>
                </c:pt>
              </c:strCache>
            </c:strRef>
          </c:cat>
          <c:val>
            <c:numRef>
              <c:f>[1]Rapportage!$P$465:$P$473</c:f>
              <c:numCache>
                <c:formatCode>General</c:formatCode>
                <c:ptCount val="9"/>
                <c:pt idx="0">
                  <c:v>0.82159624413145538</c:v>
                </c:pt>
                <c:pt idx="1">
                  <c:v>1.0328638497652582</c:v>
                </c:pt>
                <c:pt idx="2">
                  <c:v>1.807511737089202</c:v>
                </c:pt>
                <c:pt idx="3">
                  <c:v>1.3849765258215962</c:v>
                </c:pt>
                <c:pt idx="4">
                  <c:v>1.4788732394366197</c:v>
                </c:pt>
                <c:pt idx="5">
                  <c:v>1.1032863849765258</c:v>
                </c:pt>
                <c:pt idx="6">
                  <c:v>0.86854460093896713</c:v>
                </c:pt>
                <c:pt idx="7">
                  <c:v>1.0093896713615023</c:v>
                </c:pt>
                <c:pt idx="8">
                  <c:v>1.0328638497652582</c:v>
                </c:pt>
              </c:numCache>
            </c:numRef>
          </c:val>
          <c:extLst>
            <c:ext xmlns:c16="http://schemas.microsoft.com/office/drawing/2014/chart" uri="{C3380CC4-5D6E-409C-BE32-E72D297353CC}">
              <c16:uniqueId val="{00000001-8F60-47B9-A6DF-6F7BAB6DA2C3}"/>
            </c:ext>
          </c:extLst>
        </c:ser>
        <c:dLbls>
          <c:showLegendKey val="0"/>
          <c:showVal val="0"/>
          <c:showCatName val="0"/>
          <c:showSerName val="0"/>
          <c:showPercent val="0"/>
          <c:showBubbleSize val="0"/>
        </c:dLbls>
        <c:gapWidth val="50"/>
        <c:axId val="74263552"/>
        <c:axId val="74277632"/>
      </c:barChart>
      <c:catAx>
        <c:axId val="742635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277632"/>
        <c:crosses val="autoZero"/>
        <c:auto val="1"/>
        <c:lblAlgn val="ctr"/>
        <c:lblOffset val="100"/>
        <c:noMultiLvlLbl val="0"/>
      </c:catAx>
      <c:valAx>
        <c:axId val="7427763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263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[1]Rapportage!$S$485</c:f>
              <c:strCache>
                <c:ptCount val="1"/>
                <c:pt idx="0">
                  <c:v>totaal</c:v>
                </c:pt>
              </c:strCache>
            </c:strRef>
          </c:tx>
          <c:spPr>
            <a:solidFill>
              <a:schemeClr val="accent1"/>
            </a:solidFill>
            <a:ln>
              <a:noFill/>
            </a:ln>
            <a:effectLst/>
          </c:spPr>
          <c:invertIfNegative val="0"/>
          <c:val>
            <c:numRef>
              <c:f>[1]Rapportage!$S$486:$S$490</c:f>
              <c:numCache>
                <c:formatCode>General</c:formatCode>
                <c:ptCount val="5"/>
                <c:pt idx="0">
                  <c:v>1</c:v>
                </c:pt>
                <c:pt idx="1">
                  <c:v>1.639</c:v>
                </c:pt>
                <c:pt idx="2">
                  <c:v>1.571</c:v>
                </c:pt>
                <c:pt idx="3">
                  <c:v>1.3420000000000001</c:v>
                </c:pt>
                <c:pt idx="4">
                  <c:v>0.78</c:v>
                </c:pt>
              </c:numCache>
            </c:numRef>
          </c:val>
          <c:extLst>
            <c:ext xmlns:c15="http://schemas.microsoft.com/office/drawing/2012/chart" uri="{02D57815-91ED-43cb-92C2-25804820EDAC}">
              <c15:filteredCategoryTitle>
                <c15:cat>
                  <c:strRef>
                    <c:extLst>
                      <c:ext uri="{02D57815-91ED-43cb-92C2-25804820EDAC}">
                        <c15:formulaRef>
                          <c15:sqref>[1]Rapportage!$R$486:$R$490</c15:sqref>
                        </c15:formulaRef>
                      </c:ext>
                    </c:extLst>
                    <c:strCache>
                      <c:ptCount val="5"/>
                      <c:pt idx="0">
                        <c:v>Referentie</c:v>
                      </c:pt>
                      <c:pt idx="1">
                        <c:v>WLZ</c:v>
                      </c:pt>
                      <c:pt idx="2">
                        <c:v>WMO</c:v>
                      </c:pt>
                      <c:pt idx="3">
                        <c:v>Wanbetaler</c:v>
                      </c:pt>
                      <c:pt idx="4">
                        <c:v>Hoge sociale cohesie</c:v>
                      </c:pt>
                    </c:strCache>
                  </c:strRef>
                </c15:cat>
              </c15:filteredCategoryTitle>
            </c:ext>
            <c:ext xmlns:c16="http://schemas.microsoft.com/office/drawing/2014/chart" uri="{C3380CC4-5D6E-409C-BE32-E72D297353CC}">
              <c16:uniqueId val="{00000000-3DEB-4AA7-9872-21B3D651D796}"/>
            </c:ext>
          </c:extLst>
        </c:ser>
        <c:ser>
          <c:idx val="3"/>
          <c:order val="1"/>
          <c:tx>
            <c:strRef>
              <c:f>[1]Rapportage!$V$485</c:f>
              <c:strCache>
                <c:ptCount val="1"/>
                <c:pt idx="0">
                  <c:v>los effect</c:v>
                </c:pt>
              </c:strCache>
            </c:strRef>
          </c:tx>
          <c:spPr>
            <a:solidFill>
              <a:schemeClr val="accent4"/>
            </a:solidFill>
            <a:ln>
              <a:noFill/>
            </a:ln>
            <a:effectLst/>
          </c:spPr>
          <c:invertIfNegative val="0"/>
          <c:val>
            <c:numRef>
              <c:f>[1]Rapportage!$V$486:$V$490</c:f>
              <c:numCache>
                <c:formatCode>General</c:formatCode>
                <c:ptCount val="5"/>
                <c:pt idx="0">
                  <c:v>1</c:v>
                </c:pt>
                <c:pt idx="1">
                  <c:v>1.7136150234741785</c:v>
                </c:pt>
                <c:pt idx="2">
                  <c:v>1.6666666666666665</c:v>
                </c:pt>
                <c:pt idx="3">
                  <c:v>1.5023474178403757</c:v>
                </c:pt>
                <c:pt idx="4">
                  <c:v>0.80046948356807501</c:v>
                </c:pt>
              </c:numCache>
            </c:numRef>
          </c:val>
          <c:extLst>
            <c:ext xmlns:c15="http://schemas.microsoft.com/office/drawing/2012/chart" uri="{02D57815-91ED-43cb-92C2-25804820EDAC}">
              <c15:filteredCategoryTitle>
                <c15:cat>
                  <c:strRef>
                    <c:extLst>
                      <c:ext uri="{02D57815-91ED-43cb-92C2-25804820EDAC}">
                        <c15:formulaRef>
                          <c15:sqref>[1]Rapportage!$R$486:$R$490</c15:sqref>
                        </c15:formulaRef>
                      </c:ext>
                    </c:extLst>
                    <c:strCache>
                      <c:ptCount val="5"/>
                      <c:pt idx="0">
                        <c:v>Referentie</c:v>
                      </c:pt>
                      <c:pt idx="1">
                        <c:v>WLZ</c:v>
                      </c:pt>
                      <c:pt idx="2">
                        <c:v>WMO</c:v>
                      </c:pt>
                      <c:pt idx="3">
                        <c:v>Wanbetaler</c:v>
                      </c:pt>
                      <c:pt idx="4">
                        <c:v>Hoge sociale cohesie</c:v>
                      </c:pt>
                    </c:strCache>
                  </c:strRef>
                </c15:cat>
              </c15:filteredCategoryTitle>
            </c:ext>
            <c:ext xmlns:c16="http://schemas.microsoft.com/office/drawing/2014/chart" uri="{C3380CC4-5D6E-409C-BE32-E72D297353CC}">
              <c16:uniqueId val="{00000001-3DEB-4AA7-9872-21B3D651D796}"/>
            </c:ext>
          </c:extLst>
        </c:ser>
        <c:dLbls>
          <c:showLegendKey val="0"/>
          <c:showVal val="0"/>
          <c:showCatName val="0"/>
          <c:showSerName val="0"/>
          <c:showPercent val="0"/>
          <c:showBubbleSize val="0"/>
        </c:dLbls>
        <c:gapWidth val="50"/>
        <c:axId val="74304128"/>
        <c:axId val="74314112"/>
      </c:barChart>
      <c:catAx>
        <c:axId val="743041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314112"/>
        <c:crosses val="autoZero"/>
        <c:auto val="1"/>
        <c:lblAlgn val="ctr"/>
        <c:lblOffset val="100"/>
        <c:noMultiLvlLbl val="0"/>
      </c:catAx>
      <c:valAx>
        <c:axId val="7431411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304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[1]Rapportage!$M$370</c:f>
              <c:strCache>
                <c:ptCount val="1"/>
                <c:pt idx="0">
                  <c:v>totaal</c:v>
                </c:pt>
              </c:strCache>
            </c:strRef>
          </c:tx>
          <c:spPr>
            <a:solidFill>
              <a:schemeClr val="accent1"/>
            </a:solidFill>
            <a:ln>
              <a:noFill/>
            </a:ln>
            <a:effectLst/>
          </c:spPr>
          <c:invertIfNegative val="0"/>
          <c:cat>
            <c:strRef>
              <c:f>[1]Rapportage!$L$577:$L$581</c:f>
              <c:strCache>
                <c:ptCount val="5"/>
                <c:pt idx="0">
                  <c:v>Zeer sterk (&gt;=2500 omgevingsadressen/km2)</c:v>
                </c:pt>
                <c:pt idx="1">
                  <c:v>Sterk (1500 tot 2500 omgevingsadressen/km2)</c:v>
                </c:pt>
                <c:pt idx="2">
                  <c:v>Matig (1000 tot 1500 omgevingsadressen/km2)</c:v>
                </c:pt>
                <c:pt idx="3">
                  <c:v>Weinig (500 tot 1000 omgevingsadressen/km2)</c:v>
                </c:pt>
                <c:pt idx="4">
                  <c:v>Niet (&lt;500 omgevingsadressen/km2)</c:v>
                </c:pt>
              </c:strCache>
            </c:strRef>
          </c:cat>
          <c:val>
            <c:numRef>
              <c:f>[1]Rapportage!$M$577:$M$581</c:f>
              <c:numCache>
                <c:formatCode>General</c:formatCode>
                <c:ptCount val="5"/>
                <c:pt idx="0">
                  <c:v>0.81800000000000006</c:v>
                </c:pt>
                <c:pt idx="1">
                  <c:v>0.90300000000000002</c:v>
                </c:pt>
                <c:pt idx="2">
                  <c:v>0.92600000000000005</c:v>
                </c:pt>
                <c:pt idx="3">
                  <c:v>0.95299999999999996</c:v>
                </c:pt>
                <c:pt idx="4">
                  <c:v>1</c:v>
                </c:pt>
              </c:numCache>
            </c:numRef>
          </c:val>
          <c:extLst>
            <c:ext xmlns:c16="http://schemas.microsoft.com/office/drawing/2014/chart" uri="{C3380CC4-5D6E-409C-BE32-E72D297353CC}">
              <c16:uniqueId val="{00000000-D5CC-414F-84FD-085575CA53AD}"/>
            </c:ext>
          </c:extLst>
        </c:ser>
        <c:ser>
          <c:idx val="3"/>
          <c:order val="1"/>
          <c:tx>
            <c:strRef>
              <c:f>[1]Rapportage!$P$370</c:f>
              <c:strCache>
                <c:ptCount val="1"/>
                <c:pt idx="0">
                  <c:v>los effect</c:v>
                </c:pt>
              </c:strCache>
            </c:strRef>
          </c:tx>
          <c:spPr>
            <a:solidFill>
              <a:schemeClr val="accent4"/>
            </a:solidFill>
            <a:ln>
              <a:noFill/>
            </a:ln>
            <a:effectLst/>
          </c:spPr>
          <c:invertIfNegative val="0"/>
          <c:cat>
            <c:strRef>
              <c:f>[1]Rapportage!$L$577:$L$581</c:f>
              <c:strCache>
                <c:ptCount val="5"/>
                <c:pt idx="0">
                  <c:v>Zeer sterk (&gt;=2500 omgevingsadressen/km2)</c:v>
                </c:pt>
                <c:pt idx="1">
                  <c:v>Sterk (1500 tot 2500 omgevingsadressen/km2)</c:v>
                </c:pt>
                <c:pt idx="2">
                  <c:v>Matig (1000 tot 1500 omgevingsadressen/km2)</c:v>
                </c:pt>
                <c:pt idx="3">
                  <c:v>Weinig (500 tot 1000 omgevingsadressen/km2)</c:v>
                </c:pt>
                <c:pt idx="4">
                  <c:v>Niet (&lt;500 omgevingsadressen/km2)</c:v>
                </c:pt>
              </c:strCache>
            </c:strRef>
          </c:cat>
          <c:val>
            <c:numRef>
              <c:f>[1]Rapportage!$P$577:$P$581</c:f>
              <c:numCache>
                <c:formatCode>General</c:formatCode>
                <c:ptCount val="5"/>
                <c:pt idx="0">
                  <c:v>1.1267605633802817</c:v>
                </c:pt>
                <c:pt idx="1">
                  <c:v>1.0563380281690142</c:v>
                </c:pt>
                <c:pt idx="2">
                  <c:v>1.0093896713615023</c:v>
                </c:pt>
                <c:pt idx="3">
                  <c:v>0.96244131455399062</c:v>
                </c:pt>
                <c:pt idx="4">
                  <c:v>0.93896713615023486</c:v>
                </c:pt>
              </c:numCache>
            </c:numRef>
          </c:val>
          <c:extLst>
            <c:ext xmlns:c16="http://schemas.microsoft.com/office/drawing/2014/chart" uri="{C3380CC4-5D6E-409C-BE32-E72D297353CC}">
              <c16:uniqueId val="{00000001-D5CC-414F-84FD-085575CA53AD}"/>
            </c:ext>
          </c:extLst>
        </c:ser>
        <c:dLbls>
          <c:showLegendKey val="0"/>
          <c:showVal val="0"/>
          <c:showCatName val="0"/>
          <c:showSerName val="0"/>
          <c:showPercent val="0"/>
          <c:showBubbleSize val="0"/>
        </c:dLbls>
        <c:gapWidth val="50"/>
        <c:axId val="74139136"/>
        <c:axId val="74140672"/>
      </c:barChart>
      <c:catAx>
        <c:axId val="741391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140672"/>
        <c:crosses val="autoZero"/>
        <c:auto val="1"/>
        <c:lblAlgn val="ctr"/>
        <c:lblOffset val="100"/>
        <c:noMultiLvlLbl val="0"/>
      </c:catAx>
      <c:valAx>
        <c:axId val="741406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139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nl-NL" sz="1100" b="0" i="0" baseline="0">
                <a:effectLst/>
              </a:rPr>
              <a:t>figuur 6: Plaats in het huishoudens en typen eenzaamheid</a:t>
            </a:r>
            <a:endParaRPr lang="nl-NL" sz="1100">
              <a:effectLst/>
            </a:endParaRP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bar"/>
        <c:grouping val="clustered"/>
        <c:varyColors val="0"/>
        <c:ser>
          <c:idx val="0"/>
          <c:order val="0"/>
          <c:tx>
            <c:strRef>
              <c:f>Resultaten!$M$370</c:f>
              <c:strCache>
                <c:ptCount val="1"/>
                <c:pt idx="0">
                  <c:v>totaal</c:v>
                </c:pt>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F7B4-44F1-A25E-15A6E88BA818}"/>
              </c:ext>
            </c:extLst>
          </c:dPt>
          <c:dPt>
            <c:idx val="1"/>
            <c:invertIfNegative val="0"/>
            <c:bubble3D val="0"/>
            <c:extLst>
              <c:ext xmlns:c16="http://schemas.microsoft.com/office/drawing/2014/chart" uri="{C3380CC4-5D6E-409C-BE32-E72D297353CC}">
                <c16:uniqueId val="{00000001-F7B4-44F1-A25E-15A6E88BA818}"/>
              </c:ext>
            </c:extLst>
          </c:dPt>
          <c:dPt>
            <c:idx val="2"/>
            <c:invertIfNegative val="0"/>
            <c:bubble3D val="0"/>
            <c:extLst>
              <c:ext xmlns:c16="http://schemas.microsoft.com/office/drawing/2014/chart" uri="{C3380CC4-5D6E-409C-BE32-E72D297353CC}">
                <c16:uniqueId val="{00000002-F7B4-44F1-A25E-15A6E88BA818}"/>
              </c:ext>
            </c:extLst>
          </c:dPt>
          <c:dPt>
            <c:idx val="3"/>
            <c:invertIfNegative val="0"/>
            <c:bubble3D val="0"/>
            <c:extLst>
              <c:ext xmlns:c16="http://schemas.microsoft.com/office/drawing/2014/chart" uri="{C3380CC4-5D6E-409C-BE32-E72D297353CC}">
                <c16:uniqueId val="{00000003-F7B4-44F1-A25E-15A6E88BA818}"/>
              </c:ext>
            </c:extLst>
          </c:dPt>
          <c:dPt>
            <c:idx val="4"/>
            <c:invertIfNegative val="0"/>
            <c:bubble3D val="0"/>
            <c:extLst>
              <c:ext xmlns:c16="http://schemas.microsoft.com/office/drawing/2014/chart" uri="{C3380CC4-5D6E-409C-BE32-E72D297353CC}">
                <c16:uniqueId val="{00000004-F7B4-44F1-A25E-15A6E88BA818}"/>
              </c:ext>
            </c:extLst>
          </c:dPt>
          <c:dPt>
            <c:idx val="5"/>
            <c:invertIfNegative val="0"/>
            <c:bubble3D val="0"/>
            <c:extLst>
              <c:ext xmlns:c16="http://schemas.microsoft.com/office/drawing/2014/chart" uri="{C3380CC4-5D6E-409C-BE32-E72D297353CC}">
                <c16:uniqueId val="{00000005-F7B4-44F1-A25E-15A6E88BA818}"/>
              </c:ext>
            </c:extLst>
          </c:dPt>
          <c:dPt>
            <c:idx val="6"/>
            <c:invertIfNegative val="0"/>
            <c:bubble3D val="0"/>
            <c:extLst>
              <c:ext xmlns:c16="http://schemas.microsoft.com/office/drawing/2014/chart" uri="{C3380CC4-5D6E-409C-BE32-E72D297353CC}">
                <c16:uniqueId val="{00000006-F7B4-44F1-A25E-15A6E88BA818}"/>
              </c:ext>
            </c:extLst>
          </c:dPt>
          <c:dPt>
            <c:idx val="7"/>
            <c:invertIfNegative val="0"/>
            <c:bubble3D val="0"/>
            <c:extLst>
              <c:ext xmlns:c16="http://schemas.microsoft.com/office/drawing/2014/chart" uri="{C3380CC4-5D6E-409C-BE32-E72D297353CC}">
                <c16:uniqueId val="{00000007-F7B4-44F1-A25E-15A6E88BA818}"/>
              </c:ext>
            </c:extLst>
          </c:dPt>
          <c:dPt>
            <c:idx val="8"/>
            <c:invertIfNegative val="0"/>
            <c:bubble3D val="0"/>
            <c:extLst>
              <c:ext xmlns:c16="http://schemas.microsoft.com/office/drawing/2014/chart" uri="{C3380CC4-5D6E-409C-BE32-E72D297353CC}">
                <c16:uniqueId val="{00000008-F7B4-44F1-A25E-15A6E88BA818}"/>
              </c:ext>
            </c:extLst>
          </c:dPt>
          <c:cat>
            <c:strRef>
              <c:f>Resultaten!$L$448:$L$456</c:f>
              <c:strCache>
                <c:ptCount val="9"/>
                <c:pt idx="0">
                  <c:v>Thuiswonend kind</c:v>
                </c:pt>
                <c:pt idx="1">
                  <c:v>Alleenstaande</c:v>
                </c:pt>
                <c:pt idx="2">
                  <c:v>Partner in niet-gehuwd paar z. kinderen</c:v>
                </c:pt>
                <c:pt idx="3">
                  <c:v>Partner in gehuwd paar zonder kinderen</c:v>
                </c:pt>
                <c:pt idx="4">
                  <c:v>Partner in niet-gehuwd paar met kinderen</c:v>
                </c:pt>
                <c:pt idx="5">
                  <c:v>Partner in gehuwd paar met kinderen</c:v>
                </c:pt>
                <c:pt idx="6">
                  <c:v>Ouder in eenouderhuishouden</c:v>
                </c:pt>
                <c:pt idx="7">
                  <c:v>Referentiepersoon in overig huishouden</c:v>
                </c:pt>
                <c:pt idx="8">
                  <c:v>Overig lid van een huishouden</c:v>
                </c:pt>
              </c:strCache>
            </c:strRef>
          </c:cat>
          <c:val>
            <c:numRef>
              <c:f>Resultaten!$M$448:$M$456</c:f>
              <c:numCache>
                <c:formatCode>0.00</c:formatCode>
                <c:ptCount val="9"/>
                <c:pt idx="0">
                  <c:v>1.4650000000000001</c:v>
                </c:pt>
                <c:pt idx="1">
                  <c:v>1.595</c:v>
                </c:pt>
                <c:pt idx="2">
                  <c:v>1.075</c:v>
                </c:pt>
                <c:pt idx="3">
                  <c:v>0.873</c:v>
                </c:pt>
                <c:pt idx="4">
                  <c:v>0.89400000000000002</c:v>
                </c:pt>
                <c:pt idx="5">
                  <c:v>0.81299999999999994</c:v>
                </c:pt>
                <c:pt idx="6">
                  <c:v>1.361</c:v>
                </c:pt>
                <c:pt idx="7">
                  <c:v>1.1990000000000001</c:v>
                </c:pt>
                <c:pt idx="8">
                  <c:v>1</c:v>
                </c:pt>
              </c:numCache>
            </c:numRef>
          </c:val>
          <c:extLst>
            <c:ext xmlns:c16="http://schemas.microsoft.com/office/drawing/2014/chart" uri="{C3380CC4-5D6E-409C-BE32-E72D297353CC}">
              <c16:uniqueId val="{00000009-F7B4-44F1-A25E-15A6E88BA818}"/>
            </c:ext>
          </c:extLst>
        </c:ser>
        <c:ser>
          <c:idx val="1"/>
          <c:order val="1"/>
          <c:tx>
            <c:strRef>
              <c:f>Resultaten!$N$370</c:f>
              <c:strCache>
                <c:ptCount val="1"/>
                <c:pt idx="0">
                  <c:v>emotioneel</c:v>
                </c:pt>
              </c:strCache>
            </c:strRef>
          </c:tx>
          <c:spPr>
            <a:solidFill>
              <a:schemeClr val="accent2"/>
            </a:solidFill>
            <a:ln>
              <a:noFill/>
            </a:ln>
            <a:effectLst/>
          </c:spPr>
          <c:invertIfNegative val="0"/>
          <c:cat>
            <c:strRef>
              <c:f>Resultaten!$L$448:$L$456</c:f>
              <c:strCache>
                <c:ptCount val="9"/>
                <c:pt idx="0">
                  <c:v>Thuiswonend kind</c:v>
                </c:pt>
                <c:pt idx="1">
                  <c:v>Alleenstaande</c:v>
                </c:pt>
                <c:pt idx="2">
                  <c:v>Partner in niet-gehuwd paar z. kinderen</c:v>
                </c:pt>
                <c:pt idx="3">
                  <c:v>Partner in gehuwd paar zonder kinderen</c:v>
                </c:pt>
                <c:pt idx="4">
                  <c:v>Partner in niet-gehuwd paar met kinderen</c:v>
                </c:pt>
                <c:pt idx="5">
                  <c:v>Partner in gehuwd paar met kinderen</c:v>
                </c:pt>
                <c:pt idx="6">
                  <c:v>Ouder in eenouderhuishouden</c:v>
                </c:pt>
                <c:pt idx="7">
                  <c:v>Referentiepersoon in overig huishouden</c:v>
                </c:pt>
                <c:pt idx="8">
                  <c:v>Overig lid van een huishouden</c:v>
                </c:pt>
              </c:strCache>
            </c:strRef>
          </c:cat>
          <c:val>
            <c:numRef>
              <c:f>Resultaten!$N$448:$N$456</c:f>
              <c:numCache>
                <c:formatCode>0.00</c:formatCode>
                <c:ptCount val="9"/>
                <c:pt idx="0">
                  <c:v>1.3860000000000001</c:v>
                </c:pt>
                <c:pt idx="1">
                  <c:v>1.6830000000000001</c:v>
                </c:pt>
                <c:pt idx="2">
                  <c:v>0.90100000000000002</c:v>
                </c:pt>
                <c:pt idx="3">
                  <c:v>0.59499999999999997</c:v>
                </c:pt>
                <c:pt idx="4">
                  <c:v>0.69300000000000006</c:v>
                </c:pt>
                <c:pt idx="5">
                  <c:v>0.59099999999999997</c:v>
                </c:pt>
                <c:pt idx="6">
                  <c:v>1.383</c:v>
                </c:pt>
                <c:pt idx="7">
                  <c:v>1.07</c:v>
                </c:pt>
                <c:pt idx="8">
                  <c:v>1</c:v>
                </c:pt>
              </c:numCache>
            </c:numRef>
          </c:val>
          <c:extLst>
            <c:ext xmlns:c16="http://schemas.microsoft.com/office/drawing/2014/chart" uri="{C3380CC4-5D6E-409C-BE32-E72D297353CC}">
              <c16:uniqueId val="{0000000A-F7B4-44F1-A25E-15A6E88BA818}"/>
            </c:ext>
          </c:extLst>
        </c:ser>
        <c:ser>
          <c:idx val="2"/>
          <c:order val="2"/>
          <c:tx>
            <c:strRef>
              <c:f>Resultaten!$O$370</c:f>
              <c:strCache>
                <c:ptCount val="1"/>
                <c:pt idx="0">
                  <c:v>sociaal</c:v>
                </c:pt>
              </c:strCache>
            </c:strRef>
          </c:tx>
          <c:spPr>
            <a:solidFill>
              <a:schemeClr val="accent3"/>
            </a:solidFill>
            <a:ln>
              <a:noFill/>
            </a:ln>
            <a:effectLst/>
          </c:spPr>
          <c:invertIfNegative val="0"/>
          <c:cat>
            <c:strRef>
              <c:f>Resultaten!$L$448:$L$456</c:f>
              <c:strCache>
                <c:ptCount val="9"/>
                <c:pt idx="0">
                  <c:v>Thuiswonend kind</c:v>
                </c:pt>
                <c:pt idx="1">
                  <c:v>Alleenstaande</c:v>
                </c:pt>
                <c:pt idx="2">
                  <c:v>Partner in niet-gehuwd paar z. kinderen</c:v>
                </c:pt>
                <c:pt idx="3">
                  <c:v>Partner in gehuwd paar zonder kinderen</c:v>
                </c:pt>
                <c:pt idx="4">
                  <c:v>Partner in niet-gehuwd paar met kinderen</c:v>
                </c:pt>
                <c:pt idx="5">
                  <c:v>Partner in gehuwd paar met kinderen</c:v>
                </c:pt>
                <c:pt idx="6">
                  <c:v>Ouder in eenouderhuishouden</c:v>
                </c:pt>
                <c:pt idx="7">
                  <c:v>Referentiepersoon in overig huishouden</c:v>
                </c:pt>
                <c:pt idx="8">
                  <c:v>Overig lid van een huishouden</c:v>
                </c:pt>
              </c:strCache>
            </c:strRef>
          </c:cat>
          <c:val>
            <c:numRef>
              <c:f>Resultaten!$O$448:$O$456</c:f>
              <c:numCache>
                <c:formatCode>0.00</c:formatCode>
                <c:ptCount val="9"/>
                <c:pt idx="0">
                  <c:v>1.429</c:v>
                </c:pt>
                <c:pt idx="1">
                  <c:v>1.377</c:v>
                </c:pt>
                <c:pt idx="2">
                  <c:v>1.1559999999999999</c:v>
                </c:pt>
                <c:pt idx="3">
                  <c:v>1.0309999999999999</c:v>
                </c:pt>
                <c:pt idx="4">
                  <c:v>0.998</c:v>
                </c:pt>
                <c:pt idx="5">
                  <c:v>0.94499999999999995</c:v>
                </c:pt>
                <c:pt idx="6">
                  <c:v>1.2730000000000001</c:v>
                </c:pt>
                <c:pt idx="7">
                  <c:v>1.179</c:v>
                </c:pt>
                <c:pt idx="8">
                  <c:v>1</c:v>
                </c:pt>
              </c:numCache>
            </c:numRef>
          </c:val>
          <c:extLst>
            <c:ext xmlns:c16="http://schemas.microsoft.com/office/drawing/2014/chart" uri="{C3380CC4-5D6E-409C-BE32-E72D297353CC}">
              <c16:uniqueId val="{0000000B-F7B4-44F1-A25E-15A6E88BA818}"/>
            </c:ext>
          </c:extLst>
        </c:ser>
        <c:dLbls>
          <c:showLegendKey val="0"/>
          <c:showVal val="0"/>
          <c:showCatName val="0"/>
          <c:showSerName val="0"/>
          <c:showPercent val="0"/>
          <c:showBubbleSize val="0"/>
        </c:dLbls>
        <c:gapWidth val="50"/>
        <c:axId val="69671936"/>
        <c:axId val="69677824"/>
      </c:barChart>
      <c:catAx>
        <c:axId val="69671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9677824"/>
        <c:crosses val="autoZero"/>
        <c:auto val="1"/>
        <c:lblAlgn val="ctr"/>
        <c:lblOffset val="100"/>
        <c:noMultiLvlLbl val="0"/>
      </c:catAx>
      <c:valAx>
        <c:axId val="69677824"/>
        <c:scaling>
          <c:orientation val="minMax"/>
          <c:max val="2"/>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9671936"/>
        <c:crosses val="max"/>
        <c:crossBetween val="between"/>
        <c:majorUnit val="0.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0"/>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[1]Rapportage!$L$457:$L$460</c:f>
              <c:strCache>
                <c:ptCount val="4"/>
                <c:pt idx="0">
                  <c:v>Laag opgeleid (basis, leerjaar 1-3 havo/vwo, vmbo of mbo-1)</c:v>
                </c:pt>
                <c:pt idx="1">
                  <c:v>Middelbaar opgeleid (mbo 2-4, bovenbouw havo/vwo)</c:v>
                </c:pt>
                <c:pt idx="2">
                  <c:v>Hoog opgeleid (hbo en wo)</c:v>
                </c:pt>
                <c:pt idx="3">
                  <c:v>Opleidingsniveau onbekend</c:v>
                </c:pt>
              </c:strCache>
            </c:strRef>
          </c:cat>
          <c:val>
            <c:numRef>
              <c:f>[1]Rapportage!$M$457:$M$460</c:f>
              <c:numCache>
                <c:formatCode>General</c:formatCode>
                <c:ptCount val="4"/>
                <c:pt idx="0">
                  <c:v>1.1339999999999999</c:v>
                </c:pt>
                <c:pt idx="1">
                  <c:v>1.042</c:v>
                </c:pt>
                <c:pt idx="2">
                  <c:v>0.876</c:v>
                </c:pt>
                <c:pt idx="3">
                  <c:v>1</c:v>
                </c:pt>
              </c:numCache>
            </c:numRef>
          </c:val>
          <c:extLst>
            <c:ext xmlns:c16="http://schemas.microsoft.com/office/drawing/2014/chart" uri="{C3380CC4-5D6E-409C-BE32-E72D297353CC}">
              <c16:uniqueId val="{00000000-42F9-497E-BE6D-A6E660853B31}"/>
            </c:ext>
          </c:extLst>
        </c:ser>
        <c:ser>
          <c:idx val="3"/>
          <c:order val="1"/>
          <c:spPr>
            <a:solidFill>
              <a:schemeClr val="accent4"/>
            </a:solidFill>
            <a:ln>
              <a:noFill/>
            </a:ln>
            <a:effectLst/>
          </c:spPr>
          <c:invertIfNegative val="0"/>
          <c:cat>
            <c:strRef>
              <c:f>[1]Rapportage!$L$457:$L$460</c:f>
              <c:strCache>
                <c:ptCount val="4"/>
                <c:pt idx="0">
                  <c:v>Laag opgeleid (basis, leerjaar 1-3 havo/vwo, vmbo of mbo-1)</c:v>
                </c:pt>
                <c:pt idx="1">
                  <c:v>Middelbaar opgeleid (mbo 2-4, bovenbouw havo/vwo)</c:v>
                </c:pt>
                <c:pt idx="2">
                  <c:v>Hoog opgeleid (hbo en wo)</c:v>
                </c:pt>
                <c:pt idx="3">
                  <c:v>Opleidingsniveau onbekend</c:v>
                </c:pt>
              </c:strCache>
            </c:strRef>
          </c:cat>
          <c:val>
            <c:numRef>
              <c:f>[1]Rapportage!$P$457:$P$460</c:f>
              <c:numCache>
                <c:formatCode>General</c:formatCode>
                <c:ptCount val="4"/>
                <c:pt idx="0">
                  <c:v>1.1971830985915493</c:v>
                </c:pt>
                <c:pt idx="1">
                  <c:v>0.96244131455399062</c:v>
                </c:pt>
                <c:pt idx="2">
                  <c:v>0.77464788732394374</c:v>
                </c:pt>
                <c:pt idx="3">
                  <c:v>1.0328638497652582</c:v>
                </c:pt>
              </c:numCache>
            </c:numRef>
          </c:val>
          <c:extLst>
            <c:ext xmlns:c16="http://schemas.microsoft.com/office/drawing/2014/chart" uri="{C3380CC4-5D6E-409C-BE32-E72D297353CC}">
              <c16:uniqueId val="{00000001-42F9-497E-BE6D-A6E660853B31}"/>
            </c:ext>
          </c:extLst>
        </c:ser>
        <c:dLbls>
          <c:showLegendKey val="0"/>
          <c:showVal val="0"/>
          <c:showCatName val="0"/>
          <c:showSerName val="0"/>
          <c:showPercent val="0"/>
          <c:showBubbleSize val="0"/>
        </c:dLbls>
        <c:gapWidth val="50"/>
        <c:axId val="76157312"/>
        <c:axId val="76158848"/>
      </c:barChart>
      <c:catAx>
        <c:axId val="761573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6158848"/>
        <c:crosses val="autoZero"/>
        <c:auto val="1"/>
        <c:lblAlgn val="ctr"/>
        <c:lblOffset val="100"/>
        <c:noMultiLvlLbl val="0"/>
      </c:catAx>
      <c:valAx>
        <c:axId val="76158848"/>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61573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nl-NL" sz="1100"/>
              <a:t>figuur 7: belangrijkste inkomensbron</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1-14C4-45DB-AB34-2D67923726EF}"/>
              </c:ext>
            </c:extLst>
          </c:dPt>
          <c:dPt>
            <c:idx val="1"/>
            <c:invertIfNegative val="0"/>
            <c:bubble3D val="0"/>
            <c:spPr>
              <a:solidFill>
                <a:schemeClr val="accent3"/>
              </a:solidFill>
              <a:ln>
                <a:noFill/>
              </a:ln>
              <a:effectLst/>
            </c:spPr>
            <c:extLst>
              <c:ext xmlns:c16="http://schemas.microsoft.com/office/drawing/2014/chart" uri="{C3380CC4-5D6E-409C-BE32-E72D297353CC}">
                <c16:uniqueId val="{00000003-14C4-45DB-AB34-2D67923726EF}"/>
              </c:ext>
            </c:extLst>
          </c:dPt>
          <c:dPt>
            <c:idx val="5"/>
            <c:invertIfNegative val="0"/>
            <c:bubble3D val="0"/>
            <c:spPr>
              <a:solidFill>
                <a:schemeClr val="accent3"/>
              </a:solidFill>
              <a:ln>
                <a:noFill/>
              </a:ln>
              <a:effectLst/>
            </c:spPr>
            <c:extLst>
              <c:ext xmlns:c16="http://schemas.microsoft.com/office/drawing/2014/chart" uri="{C3380CC4-5D6E-409C-BE32-E72D297353CC}">
                <c16:uniqueId val="{00000005-14C4-45DB-AB34-2D67923726EF}"/>
              </c:ext>
            </c:extLst>
          </c:dPt>
          <c:dPt>
            <c:idx val="6"/>
            <c:invertIfNegative val="0"/>
            <c:bubble3D val="0"/>
            <c:spPr>
              <a:solidFill>
                <a:schemeClr val="accent6"/>
              </a:solidFill>
              <a:ln>
                <a:noFill/>
              </a:ln>
              <a:effectLst/>
            </c:spPr>
            <c:extLst>
              <c:ext xmlns:c16="http://schemas.microsoft.com/office/drawing/2014/chart" uri="{C3380CC4-5D6E-409C-BE32-E72D297353CC}">
                <c16:uniqueId val="{00000007-14C4-45DB-AB34-2D67923726EF}"/>
              </c:ext>
            </c:extLst>
          </c:dPt>
          <c:dPt>
            <c:idx val="7"/>
            <c:invertIfNegative val="0"/>
            <c:bubble3D val="0"/>
            <c:spPr>
              <a:solidFill>
                <a:schemeClr val="accent6"/>
              </a:solidFill>
              <a:ln>
                <a:noFill/>
              </a:ln>
              <a:effectLst/>
            </c:spPr>
            <c:extLst>
              <c:ext xmlns:c16="http://schemas.microsoft.com/office/drawing/2014/chart" uri="{C3380CC4-5D6E-409C-BE32-E72D297353CC}">
                <c16:uniqueId val="{00000009-14C4-45DB-AB34-2D67923726EF}"/>
              </c:ext>
            </c:extLst>
          </c:dPt>
          <c:dPt>
            <c:idx val="8"/>
            <c:invertIfNegative val="0"/>
            <c:bubble3D val="0"/>
            <c:spPr>
              <a:solidFill>
                <a:srgbClr val="F9E807"/>
              </a:solidFill>
              <a:ln>
                <a:noFill/>
              </a:ln>
              <a:effectLst/>
            </c:spPr>
            <c:extLst>
              <c:ext xmlns:c16="http://schemas.microsoft.com/office/drawing/2014/chart" uri="{C3380CC4-5D6E-409C-BE32-E72D297353CC}">
                <c16:uniqueId val="{0000000B-14C4-45DB-AB34-2D67923726EF}"/>
              </c:ext>
            </c:extLst>
          </c:dPt>
          <c:cat>
            <c:strRef>
              <c:f>Resultaten!$L$465:$L$473</c:f>
              <c:strCache>
                <c:ptCount val="9"/>
                <c:pt idx="0">
                  <c:v>Werkend</c:v>
                </c:pt>
                <c:pt idx="1">
                  <c:v>Ontvanger werkloosheidsuitkering</c:v>
                </c:pt>
                <c:pt idx="2">
                  <c:v>Ontvanger bijstandsuitkering</c:v>
                </c:pt>
                <c:pt idx="3">
                  <c:v>Ontvanger uitkering sociale voorz.overig</c:v>
                </c:pt>
                <c:pt idx="4">
                  <c:v>Ontvanger uitkering ziekte/AO</c:v>
                </c:pt>
                <c:pt idx="5">
                  <c:v>Ontvanger pensioenuitkering</c:v>
                </c:pt>
                <c:pt idx="6">
                  <c:v>Nog niet schoolg./schol./stud. met ink.</c:v>
                </c:pt>
                <c:pt idx="7">
                  <c:v>Nog niet schoolg./schol./stud. geen ink.</c:v>
                </c:pt>
                <c:pt idx="8">
                  <c:v>Overig zonder inkomen</c:v>
                </c:pt>
              </c:strCache>
            </c:strRef>
          </c:cat>
          <c:val>
            <c:numRef>
              <c:f>Resultaten!$M$465:$M$473</c:f>
              <c:numCache>
                <c:formatCode>0.00</c:formatCode>
                <c:ptCount val="9"/>
                <c:pt idx="0">
                  <c:v>0.67199999999999993</c:v>
                </c:pt>
                <c:pt idx="1">
                  <c:v>0.877</c:v>
                </c:pt>
                <c:pt idx="2">
                  <c:v>1.4570000000000001</c:v>
                </c:pt>
                <c:pt idx="3">
                  <c:v>1.139</c:v>
                </c:pt>
                <c:pt idx="4">
                  <c:v>1.4419999999999999</c:v>
                </c:pt>
                <c:pt idx="5">
                  <c:v>0.76700000000000002</c:v>
                </c:pt>
                <c:pt idx="6">
                  <c:v>0.63200000000000001</c:v>
                </c:pt>
                <c:pt idx="7">
                  <c:v>0.86799999999999999</c:v>
                </c:pt>
                <c:pt idx="8">
                  <c:v>1</c:v>
                </c:pt>
              </c:numCache>
            </c:numRef>
          </c:val>
          <c:extLst>
            <c:ext xmlns:c16="http://schemas.microsoft.com/office/drawing/2014/chart" uri="{C3380CC4-5D6E-409C-BE32-E72D297353CC}">
              <c16:uniqueId val="{0000000C-14C4-45DB-AB34-2D67923726EF}"/>
            </c:ext>
          </c:extLst>
        </c:ser>
        <c:dLbls>
          <c:showLegendKey val="0"/>
          <c:showVal val="0"/>
          <c:showCatName val="0"/>
          <c:showSerName val="0"/>
          <c:showPercent val="0"/>
          <c:showBubbleSize val="0"/>
        </c:dLbls>
        <c:gapWidth val="50"/>
        <c:axId val="69715840"/>
        <c:axId val="69717376"/>
      </c:barChart>
      <c:catAx>
        <c:axId val="697158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9717376"/>
        <c:crosses val="autoZero"/>
        <c:auto val="1"/>
        <c:lblAlgn val="ctr"/>
        <c:lblOffset val="100"/>
        <c:noMultiLvlLbl val="0"/>
      </c:catAx>
      <c:valAx>
        <c:axId val="69717376"/>
        <c:scaling>
          <c:orientation val="minMax"/>
          <c:max val="2"/>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9715840"/>
        <c:crosses val="max"/>
        <c:crossBetween val="between"/>
        <c:majorUnit val="0.2"/>
      </c:valAx>
      <c:spPr>
        <a:noFill/>
        <a:ln>
          <a:noFill/>
        </a:ln>
        <a:effectLst/>
      </c:spPr>
    </c:plotArea>
    <c:plotVisOnly val="0"/>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b="0">
                <a:solidFill>
                  <a:schemeClr val="tx1">
                    <a:lumMod val="50000"/>
                    <a:lumOff val="50000"/>
                  </a:schemeClr>
                </a:solidFill>
              </a:rPr>
              <a:t>figuur 8: inkomen en typen eenzaamheid</a:t>
            </a:r>
          </a:p>
        </c:rich>
      </c:tx>
      <c:layout/>
      <c:overlay val="0"/>
    </c:title>
    <c:autoTitleDeleted val="0"/>
    <c:plotArea>
      <c:layout/>
      <c:lineChart>
        <c:grouping val="standard"/>
        <c:varyColors val="0"/>
        <c:ser>
          <c:idx val="0"/>
          <c:order val="0"/>
          <c:tx>
            <c:strRef>
              <c:f>Resultaten!$M$370</c:f>
              <c:strCache>
                <c:ptCount val="1"/>
                <c:pt idx="0">
                  <c:v>totaal</c:v>
                </c:pt>
              </c:strCache>
            </c:strRef>
          </c:tx>
          <c:spPr>
            <a:ln w="28575" cap="rnd">
              <a:solidFill>
                <a:schemeClr val="accent1"/>
              </a:solidFill>
              <a:round/>
            </a:ln>
            <a:effectLst/>
          </c:spPr>
          <c:marker>
            <c:symbol val="none"/>
          </c:marker>
          <c:cat>
            <c:strRef>
              <c:f>Resultaten!$L$474:$L$574</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Resultaten!$M$474:$M$574</c:f>
              <c:numCache>
                <c:formatCode>0.00</c:formatCode>
                <c:ptCount val="101"/>
                <c:pt idx="0">
                  <c:v>2.028</c:v>
                </c:pt>
                <c:pt idx="1">
                  <c:v>1.341</c:v>
                </c:pt>
                <c:pt idx="2">
                  <c:v>1.423</c:v>
                </c:pt>
                <c:pt idx="3">
                  <c:v>1.5669999999999999</c:v>
                </c:pt>
                <c:pt idx="4">
                  <c:v>1.448</c:v>
                </c:pt>
                <c:pt idx="5">
                  <c:v>1.613</c:v>
                </c:pt>
                <c:pt idx="6">
                  <c:v>1.6520000000000001</c:v>
                </c:pt>
                <c:pt idx="7">
                  <c:v>1.6339999999999999</c:v>
                </c:pt>
                <c:pt idx="8">
                  <c:v>1.8239999999999998</c:v>
                </c:pt>
                <c:pt idx="9">
                  <c:v>1.6919999999999999</c:v>
                </c:pt>
                <c:pt idx="10">
                  <c:v>1.647</c:v>
                </c:pt>
                <c:pt idx="11">
                  <c:v>1.7629999999999999</c:v>
                </c:pt>
                <c:pt idx="12">
                  <c:v>1.679</c:v>
                </c:pt>
                <c:pt idx="13">
                  <c:v>1.669</c:v>
                </c:pt>
                <c:pt idx="14">
                  <c:v>1.786</c:v>
                </c:pt>
                <c:pt idx="15">
                  <c:v>1.742</c:v>
                </c:pt>
                <c:pt idx="16">
                  <c:v>1.752</c:v>
                </c:pt>
                <c:pt idx="17">
                  <c:v>1.675</c:v>
                </c:pt>
                <c:pt idx="18">
                  <c:v>1.635</c:v>
                </c:pt>
                <c:pt idx="19">
                  <c:v>1.6320000000000001</c:v>
                </c:pt>
                <c:pt idx="20">
                  <c:v>1.613</c:v>
                </c:pt>
                <c:pt idx="21">
                  <c:v>1.621</c:v>
                </c:pt>
                <c:pt idx="22">
                  <c:v>1.639</c:v>
                </c:pt>
                <c:pt idx="23">
                  <c:v>1.583</c:v>
                </c:pt>
                <c:pt idx="24">
                  <c:v>1.6520000000000001</c:v>
                </c:pt>
                <c:pt idx="25">
                  <c:v>1.651</c:v>
                </c:pt>
                <c:pt idx="26">
                  <c:v>1.617</c:v>
                </c:pt>
                <c:pt idx="27">
                  <c:v>1.625</c:v>
                </c:pt>
                <c:pt idx="28">
                  <c:v>1.623</c:v>
                </c:pt>
                <c:pt idx="29">
                  <c:v>1.6259999999999999</c:v>
                </c:pt>
                <c:pt idx="30">
                  <c:v>1.5609999999999999</c:v>
                </c:pt>
                <c:pt idx="31">
                  <c:v>1.708</c:v>
                </c:pt>
                <c:pt idx="32">
                  <c:v>1.5819999999999999</c:v>
                </c:pt>
                <c:pt idx="33">
                  <c:v>1.5960000000000001</c:v>
                </c:pt>
                <c:pt idx="34">
                  <c:v>1.573</c:v>
                </c:pt>
                <c:pt idx="35">
                  <c:v>1.5529999999999999</c:v>
                </c:pt>
                <c:pt idx="36">
                  <c:v>1.5629999999999999</c:v>
                </c:pt>
                <c:pt idx="37">
                  <c:v>1.613</c:v>
                </c:pt>
                <c:pt idx="38">
                  <c:v>1.528</c:v>
                </c:pt>
                <c:pt idx="39">
                  <c:v>1.573</c:v>
                </c:pt>
                <c:pt idx="40">
                  <c:v>1.5169999999999999</c:v>
                </c:pt>
                <c:pt idx="41">
                  <c:v>1.51</c:v>
                </c:pt>
                <c:pt idx="42">
                  <c:v>1.5550000000000002</c:v>
                </c:pt>
                <c:pt idx="43">
                  <c:v>1.55</c:v>
                </c:pt>
                <c:pt idx="44">
                  <c:v>1.5779999999999998</c:v>
                </c:pt>
                <c:pt idx="45">
                  <c:v>1.516</c:v>
                </c:pt>
                <c:pt idx="46">
                  <c:v>1.514</c:v>
                </c:pt>
                <c:pt idx="47">
                  <c:v>1.502</c:v>
                </c:pt>
                <c:pt idx="48">
                  <c:v>1.56</c:v>
                </c:pt>
                <c:pt idx="49">
                  <c:v>1.5249999999999999</c:v>
                </c:pt>
                <c:pt idx="50">
                  <c:v>1.54</c:v>
                </c:pt>
                <c:pt idx="51">
                  <c:v>1.5129999999999999</c:v>
                </c:pt>
                <c:pt idx="52">
                  <c:v>1.514</c:v>
                </c:pt>
                <c:pt idx="53">
                  <c:v>1.5369999999999999</c:v>
                </c:pt>
                <c:pt idx="54">
                  <c:v>1.53</c:v>
                </c:pt>
                <c:pt idx="55">
                  <c:v>1.4710000000000001</c:v>
                </c:pt>
                <c:pt idx="56">
                  <c:v>1.4750000000000001</c:v>
                </c:pt>
                <c:pt idx="57">
                  <c:v>1.466</c:v>
                </c:pt>
                <c:pt idx="58">
                  <c:v>1.508</c:v>
                </c:pt>
                <c:pt idx="59">
                  <c:v>1.4319999999999999</c:v>
                </c:pt>
                <c:pt idx="60">
                  <c:v>1.462</c:v>
                </c:pt>
                <c:pt idx="61">
                  <c:v>1.4470000000000001</c:v>
                </c:pt>
                <c:pt idx="62">
                  <c:v>1.4239999999999999</c:v>
                </c:pt>
                <c:pt idx="63">
                  <c:v>1.4450000000000001</c:v>
                </c:pt>
                <c:pt idx="64">
                  <c:v>1.41</c:v>
                </c:pt>
                <c:pt idx="65">
                  <c:v>1.4450000000000001</c:v>
                </c:pt>
                <c:pt idx="66">
                  <c:v>1.462</c:v>
                </c:pt>
                <c:pt idx="67">
                  <c:v>1.419</c:v>
                </c:pt>
                <c:pt idx="68">
                  <c:v>1.3780000000000001</c:v>
                </c:pt>
                <c:pt idx="69">
                  <c:v>1.448</c:v>
                </c:pt>
                <c:pt idx="70">
                  <c:v>1.409</c:v>
                </c:pt>
                <c:pt idx="71">
                  <c:v>1.419</c:v>
                </c:pt>
                <c:pt idx="72">
                  <c:v>1.3980000000000001</c:v>
                </c:pt>
                <c:pt idx="73">
                  <c:v>1.3599999999999999</c:v>
                </c:pt>
                <c:pt idx="74">
                  <c:v>1.431</c:v>
                </c:pt>
                <c:pt idx="75">
                  <c:v>1.379</c:v>
                </c:pt>
                <c:pt idx="76">
                  <c:v>1.341</c:v>
                </c:pt>
                <c:pt idx="77">
                  <c:v>1.34</c:v>
                </c:pt>
                <c:pt idx="78">
                  <c:v>1.327</c:v>
                </c:pt>
                <c:pt idx="79">
                  <c:v>1.323</c:v>
                </c:pt>
                <c:pt idx="80">
                  <c:v>1.304</c:v>
                </c:pt>
                <c:pt idx="81">
                  <c:v>1.341</c:v>
                </c:pt>
                <c:pt idx="82">
                  <c:v>1.298</c:v>
                </c:pt>
                <c:pt idx="83">
                  <c:v>1.319</c:v>
                </c:pt>
                <c:pt idx="84">
                  <c:v>1.3169999999999999</c:v>
                </c:pt>
                <c:pt idx="85">
                  <c:v>1.296</c:v>
                </c:pt>
                <c:pt idx="86">
                  <c:v>1.27</c:v>
                </c:pt>
                <c:pt idx="87">
                  <c:v>1.2770000000000001</c:v>
                </c:pt>
                <c:pt idx="88">
                  <c:v>1.2690000000000001</c:v>
                </c:pt>
                <c:pt idx="89">
                  <c:v>1.262</c:v>
                </c:pt>
                <c:pt idx="90">
                  <c:v>1.2310000000000001</c:v>
                </c:pt>
                <c:pt idx="91">
                  <c:v>1.22</c:v>
                </c:pt>
                <c:pt idx="92">
                  <c:v>1.1930000000000001</c:v>
                </c:pt>
                <c:pt idx="93">
                  <c:v>1.236</c:v>
                </c:pt>
                <c:pt idx="94">
                  <c:v>1.1830000000000001</c:v>
                </c:pt>
                <c:pt idx="95">
                  <c:v>1.175</c:v>
                </c:pt>
                <c:pt idx="96">
                  <c:v>1.1819999999999999</c:v>
                </c:pt>
                <c:pt idx="97">
                  <c:v>1.1259999999999999</c:v>
                </c:pt>
                <c:pt idx="98">
                  <c:v>1.099</c:v>
                </c:pt>
                <c:pt idx="99">
                  <c:v>1.07</c:v>
                </c:pt>
                <c:pt idx="100">
                  <c:v>1</c:v>
                </c:pt>
              </c:numCache>
            </c:numRef>
          </c:val>
          <c:smooth val="0"/>
          <c:extLst>
            <c:ext xmlns:c16="http://schemas.microsoft.com/office/drawing/2014/chart" uri="{C3380CC4-5D6E-409C-BE32-E72D297353CC}">
              <c16:uniqueId val="{00000000-F334-45B1-8D26-374C363CAF27}"/>
            </c:ext>
          </c:extLst>
        </c:ser>
        <c:ser>
          <c:idx val="1"/>
          <c:order val="1"/>
          <c:tx>
            <c:strRef>
              <c:f>Resultaten!$N$370</c:f>
              <c:strCache>
                <c:ptCount val="1"/>
                <c:pt idx="0">
                  <c:v>emotioneel</c:v>
                </c:pt>
              </c:strCache>
            </c:strRef>
          </c:tx>
          <c:spPr>
            <a:ln w="28575" cap="rnd">
              <a:solidFill>
                <a:schemeClr val="accent2"/>
              </a:solidFill>
              <a:round/>
            </a:ln>
            <a:effectLst/>
          </c:spPr>
          <c:marker>
            <c:symbol val="none"/>
          </c:marker>
          <c:cat>
            <c:strRef>
              <c:f>Resultaten!$L$474:$L$574</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Resultaten!$N$474:$N$574</c:f>
              <c:numCache>
                <c:formatCode>0.00</c:formatCode>
                <c:ptCount val="101"/>
                <c:pt idx="0">
                  <c:v>1.9630000000000001</c:v>
                </c:pt>
                <c:pt idx="1">
                  <c:v>1.306</c:v>
                </c:pt>
                <c:pt idx="2">
                  <c:v>1.3460000000000001</c:v>
                </c:pt>
                <c:pt idx="3">
                  <c:v>1.4159999999999999</c:v>
                </c:pt>
                <c:pt idx="4">
                  <c:v>1.488</c:v>
                </c:pt>
                <c:pt idx="5">
                  <c:v>1.5489999999999999</c:v>
                </c:pt>
                <c:pt idx="6">
                  <c:v>1.5760000000000001</c:v>
                </c:pt>
                <c:pt idx="7">
                  <c:v>1.669</c:v>
                </c:pt>
                <c:pt idx="8">
                  <c:v>1.7650000000000001</c:v>
                </c:pt>
                <c:pt idx="9">
                  <c:v>1.641</c:v>
                </c:pt>
                <c:pt idx="10">
                  <c:v>1.589</c:v>
                </c:pt>
                <c:pt idx="11">
                  <c:v>1.669</c:v>
                </c:pt>
                <c:pt idx="12">
                  <c:v>1.6560000000000001</c:v>
                </c:pt>
                <c:pt idx="13">
                  <c:v>1.639</c:v>
                </c:pt>
                <c:pt idx="14">
                  <c:v>1.758</c:v>
                </c:pt>
                <c:pt idx="15">
                  <c:v>1.6819999999999999</c:v>
                </c:pt>
                <c:pt idx="16">
                  <c:v>1.6779999999999999</c:v>
                </c:pt>
                <c:pt idx="17">
                  <c:v>1.631</c:v>
                </c:pt>
                <c:pt idx="18">
                  <c:v>1.6139999999999999</c:v>
                </c:pt>
                <c:pt idx="19">
                  <c:v>1.6379999999999999</c:v>
                </c:pt>
                <c:pt idx="20">
                  <c:v>1.623</c:v>
                </c:pt>
                <c:pt idx="21">
                  <c:v>1.575</c:v>
                </c:pt>
                <c:pt idx="22">
                  <c:v>1.6099999999999999</c:v>
                </c:pt>
                <c:pt idx="23">
                  <c:v>1.581</c:v>
                </c:pt>
                <c:pt idx="24">
                  <c:v>1.6560000000000001</c:v>
                </c:pt>
                <c:pt idx="25">
                  <c:v>1.625</c:v>
                </c:pt>
                <c:pt idx="26">
                  <c:v>1.623</c:v>
                </c:pt>
                <c:pt idx="27">
                  <c:v>1.5779999999999998</c:v>
                </c:pt>
                <c:pt idx="28">
                  <c:v>1.621</c:v>
                </c:pt>
                <c:pt idx="29">
                  <c:v>1.625</c:v>
                </c:pt>
                <c:pt idx="30">
                  <c:v>1.5609999999999999</c:v>
                </c:pt>
                <c:pt idx="31">
                  <c:v>1.6560000000000001</c:v>
                </c:pt>
                <c:pt idx="32">
                  <c:v>1.5449999999999999</c:v>
                </c:pt>
                <c:pt idx="33">
                  <c:v>1.5779999999999998</c:v>
                </c:pt>
                <c:pt idx="34">
                  <c:v>1.6099999999999999</c:v>
                </c:pt>
                <c:pt idx="35">
                  <c:v>1.552</c:v>
                </c:pt>
                <c:pt idx="36">
                  <c:v>1.5920000000000001</c:v>
                </c:pt>
                <c:pt idx="37">
                  <c:v>1.5739999999999998</c:v>
                </c:pt>
                <c:pt idx="38">
                  <c:v>1.5270000000000001</c:v>
                </c:pt>
                <c:pt idx="39">
                  <c:v>1.591</c:v>
                </c:pt>
                <c:pt idx="40">
                  <c:v>1.45</c:v>
                </c:pt>
                <c:pt idx="41">
                  <c:v>1.5009999999999999</c:v>
                </c:pt>
                <c:pt idx="42">
                  <c:v>1.5409999999999999</c:v>
                </c:pt>
                <c:pt idx="43">
                  <c:v>1.514</c:v>
                </c:pt>
                <c:pt idx="44">
                  <c:v>1.5329999999999999</c:v>
                </c:pt>
                <c:pt idx="45">
                  <c:v>1.446</c:v>
                </c:pt>
                <c:pt idx="46">
                  <c:v>1.4929999999999999</c:v>
                </c:pt>
                <c:pt idx="47">
                  <c:v>1.446</c:v>
                </c:pt>
                <c:pt idx="48">
                  <c:v>1.5350000000000001</c:v>
                </c:pt>
                <c:pt idx="49">
                  <c:v>1.504</c:v>
                </c:pt>
                <c:pt idx="50">
                  <c:v>1.5009999999999999</c:v>
                </c:pt>
                <c:pt idx="51">
                  <c:v>1.538</c:v>
                </c:pt>
                <c:pt idx="52">
                  <c:v>1.4790000000000001</c:v>
                </c:pt>
                <c:pt idx="53">
                  <c:v>1.4910000000000001</c:v>
                </c:pt>
                <c:pt idx="54">
                  <c:v>1.4790000000000001</c:v>
                </c:pt>
                <c:pt idx="55">
                  <c:v>1.454</c:v>
                </c:pt>
                <c:pt idx="56">
                  <c:v>1.4390000000000001</c:v>
                </c:pt>
                <c:pt idx="57">
                  <c:v>1.44</c:v>
                </c:pt>
                <c:pt idx="58">
                  <c:v>1.4390000000000001</c:v>
                </c:pt>
                <c:pt idx="59">
                  <c:v>1.44</c:v>
                </c:pt>
                <c:pt idx="60">
                  <c:v>1.4390000000000001</c:v>
                </c:pt>
                <c:pt idx="61">
                  <c:v>1.4610000000000001</c:v>
                </c:pt>
                <c:pt idx="62">
                  <c:v>1.357</c:v>
                </c:pt>
                <c:pt idx="63">
                  <c:v>1.3780000000000001</c:v>
                </c:pt>
                <c:pt idx="64">
                  <c:v>1.4239999999999999</c:v>
                </c:pt>
                <c:pt idx="65">
                  <c:v>1.3620000000000001</c:v>
                </c:pt>
                <c:pt idx="66">
                  <c:v>1.4419999999999999</c:v>
                </c:pt>
                <c:pt idx="67">
                  <c:v>1.377</c:v>
                </c:pt>
                <c:pt idx="68">
                  <c:v>1.343</c:v>
                </c:pt>
                <c:pt idx="69">
                  <c:v>1.407</c:v>
                </c:pt>
                <c:pt idx="70">
                  <c:v>1.387</c:v>
                </c:pt>
                <c:pt idx="71">
                  <c:v>1.3780000000000001</c:v>
                </c:pt>
                <c:pt idx="72">
                  <c:v>1.3679999999999999</c:v>
                </c:pt>
                <c:pt idx="73">
                  <c:v>1.335</c:v>
                </c:pt>
                <c:pt idx="74">
                  <c:v>1.3940000000000001</c:v>
                </c:pt>
                <c:pt idx="75">
                  <c:v>1.3220000000000001</c:v>
                </c:pt>
                <c:pt idx="76">
                  <c:v>1.333</c:v>
                </c:pt>
                <c:pt idx="77">
                  <c:v>1.333</c:v>
                </c:pt>
                <c:pt idx="78">
                  <c:v>1.2829999999999999</c:v>
                </c:pt>
                <c:pt idx="79">
                  <c:v>1.2709999999999999</c:v>
                </c:pt>
                <c:pt idx="80">
                  <c:v>1.294</c:v>
                </c:pt>
                <c:pt idx="81">
                  <c:v>1.292</c:v>
                </c:pt>
                <c:pt idx="82">
                  <c:v>1.25</c:v>
                </c:pt>
                <c:pt idx="83">
                  <c:v>1.341</c:v>
                </c:pt>
                <c:pt idx="84">
                  <c:v>1.2650000000000001</c:v>
                </c:pt>
                <c:pt idx="85">
                  <c:v>1.27</c:v>
                </c:pt>
                <c:pt idx="86">
                  <c:v>1.2450000000000001</c:v>
                </c:pt>
                <c:pt idx="87">
                  <c:v>1.234</c:v>
                </c:pt>
                <c:pt idx="88">
                  <c:v>1.2</c:v>
                </c:pt>
                <c:pt idx="89">
                  <c:v>1.2050000000000001</c:v>
                </c:pt>
                <c:pt idx="90">
                  <c:v>1.204</c:v>
                </c:pt>
                <c:pt idx="91">
                  <c:v>1.1519999999999999</c:v>
                </c:pt>
                <c:pt idx="92">
                  <c:v>1.1419999999999999</c:v>
                </c:pt>
                <c:pt idx="93">
                  <c:v>1.226</c:v>
                </c:pt>
                <c:pt idx="94">
                  <c:v>1.1360000000000001</c:v>
                </c:pt>
                <c:pt idx="95">
                  <c:v>1.115</c:v>
                </c:pt>
                <c:pt idx="96">
                  <c:v>1.1599999999999999</c:v>
                </c:pt>
                <c:pt idx="97">
                  <c:v>1.0449999999999999</c:v>
                </c:pt>
                <c:pt idx="98">
                  <c:v>1.097</c:v>
                </c:pt>
                <c:pt idx="99">
                  <c:v>1.0229999999999999</c:v>
                </c:pt>
                <c:pt idx="100">
                  <c:v>1</c:v>
                </c:pt>
              </c:numCache>
            </c:numRef>
          </c:val>
          <c:smooth val="0"/>
          <c:extLst>
            <c:ext xmlns:c16="http://schemas.microsoft.com/office/drawing/2014/chart" uri="{C3380CC4-5D6E-409C-BE32-E72D297353CC}">
              <c16:uniqueId val="{00000001-F334-45B1-8D26-374C363CAF27}"/>
            </c:ext>
          </c:extLst>
        </c:ser>
        <c:ser>
          <c:idx val="2"/>
          <c:order val="2"/>
          <c:tx>
            <c:strRef>
              <c:f>Resultaten!$O$370</c:f>
              <c:strCache>
                <c:ptCount val="1"/>
                <c:pt idx="0">
                  <c:v>sociaal</c:v>
                </c:pt>
              </c:strCache>
            </c:strRef>
          </c:tx>
          <c:spPr>
            <a:ln w="28575" cap="rnd">
              <a:solidFill>
                <a:schemeClr val="accent3"/>
              </a:solidFill>
              <a:round/>
            </a:ln>
            <a:effectLst/>
          </c:spPr>
          <c:marker>
            <c:symbol val="none"/>
          </c:marker>
          <c:cat>
            <c:strRef>
              <c:f>Resultaten!$L$474:$L$574</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Resultaten!$O$474:$O$574</c:f>
              <c:numCache>
                <c:formatCode>0.00</c:formatCode>
                <c:ptCount val="101"/>
                <c:pt idx="0">
                  <c:v>1.8</c:v>
                </c:pt>
                <c:pt idx="1">
                  <c:v>1.379</c:v>
                </c:pt>
                <c:pt idx="2">
                  <c:v>1.4239999999999999</c:v>
                </c:pt>
                <c:pt idx="3">
                  <c:v>1.496</c:v>
                </c:pt>
                <c:pt idx="4">
                  <c:v>1.3599999999999999</c:v>
                </c:pt>
                <c:pt idx="5">
                  <c:v>1.548</c:v>
                </c:pt>
                <c:pt idx="6">
                  <c:v>1.595</c:v>
                </c:pt>
                <c:pt idx="7">
                  <c:v>1.4929999999999999</c:v>
                </c:pt>
                <c:pt idx="8">
                  <c:v>1.71</c:v>
                </c:pt>
                <c:pt idx="9">
                  <c:v>1.62</c:v>
                </c:pt>
                <c:pt idx="10">
                  <c:v>1.5720000000000001</c:v>
                </c:pt>
                <c:pt idx="11">
                  <c:v>1.6859999999999999</c:v>
                </c:pt>
                <c:pt idx="12">
                  <c:v>1.591</c:v>
                </c:pt>
                <c:pt idx="13">
                  <c:v>1.6360000000000001</c:v>
                </c:pt>
                <c:pt idx="14">
                  <c:v>1.7050000000000001</c:v>
                </c:pt>
                <c:pt idx="15">
                  <c:v>1.639</c:v>
                </c:pt>
                <c:pt idx="16">
                  <c:v>1.63</c:v>
                </c:pt>
                <c:pt idx="17">
                  <c:v>1.615</c:v>
                </c:pt>
                <c:pt idx="18">
                  <c:v>1.5680000000000001</c:v>
                </c:pt>
                <c:pt idx="19">
                  <c:v>1.5470000000000002</c:v>
                </c:pt>
                <c:pt idx="20">
                  <c:v>1.5470000000000002</c:v>
                </c:pt>
                <c:pt idx="21">
                  <c:v>1.532</c:v>
                </c:pt>
                <c:pt idx="22">
                  <c:v>1.5550000000000002</c:v>
                </c:pt>
                <c:pt idx="23">
                  <c:v>1.4990000000000001</c:v>
                </c:pt>
                <c:pt idx="24">
                  <c:v>1.56</c:v>
                </c:pt>
                <c:pt idx="25">
                  <c:v>1.524</c:v>
                </c:pt>
                <c:pt idx="26">
                  <c:v>1.5089999999999999</c:v>
                </c:pt>
                <c:pt idx="27">
                  <c:v>1.4929999999999999</c:v>
                </c:pt>
                <c:pt idx="28">
                  <c:v>1.5449999999999999</c:v>
                </c:pt>
                <c:pt idx="29">
                  <c:v>1.5369999999999999</c:v>
                </c:pt>
                <c:pt idx="30">
                  <c:v>1.458</c:v>
                </c:pt>
                <c:pt idx="31">
                  <c:v>1.597</c:v>
                </c:pt>
                <c:pt idx="32">
                  <c:v>1.5009999999999999</c:v>
                </c:pt>
                <c:pt idx="33">
                  <c:v>1.5129999999999999</c:v>
                </c:pt>
                <c:pt idx="34">
                  <c:v>1.464</c:v>
                </c:pt>
                <c:pt idx="35">
                  <c:v>1.444</c:v>
                </c:pt>
                <c:pt idx="36">
                  <c:v>1.466</c:v>
                </c:pt>
                <c:pt idx="37">
                  <c:v>1.516</c:v>
                </c:pt>
                <c:pt idx="38">
                  <c:v>1.4330000000000001</c:v>
                </c:pt>
                <c:pt idx="39">
                  <c:v>1.4470000000000001</c:v>
                </c:pt>
                <c:pt idx="40">
                  <c:v>1.4650000000000001</c:v>
                </c:pt>
                <c:pt idx="41">
                  <c:v>1.4430000000000001</c:v>
                </c:pt>
                <c:pt idx="42">
                  <c:v>1.4750000000000001</c:v>
                </c:pt>
                <c:pt idx="43">
                  <c:v>1.488</c:v>
                </c:pt>
                <c:pt idx="44">
                  <c:v>1.46</c:v>
                </c:pt>
                <c:pt idx="45">
                  <c:v>1.4359999999999999</c:v>
                </c:pt>
                <c:pt idx="46">
                  <c:v>1.429</c:v>
                </c:pt>
                <c:pt idx="47">
                  <c:v>1.448</c:v>
                </c:pt>
                <c:pt idx="48">
                  <c:v>1.454</c:v>
                </c:pt>
                <c:pt idx="49">
                  <c:v>1.4450000000000001</c:v>
                </c:pt>
                <c:pt idx="50">
                  <c:v>1.486</c:v>
                </c:pt>
                <c:pt idx="51">
                  <c:v>1.4550000000000001</c:v>
                </c:pt>
                <c:pt idx="52">
                  <c:v>1.462</c:v>
                </c:pt>
                <c:pt idx="53">
                  <c:v>1.4889999999999999</c:v>
                </c:pt>
                <c:pt idx="54">
                  <c:v>1.456</c:v>
                </c:pt>
                <c:pt idx="55">
                  <c:v>1.4259999999999999</c:v>
                </c:pt>
                <c:pt idx="56">
                  <c:v>1.423</c:v>
                </c:pt>
                <c:pt idx="57">
                  <c:v>1.3959999999999999</c:v>
                </c:pt>
                <c:pt idx="58">
                  <c:v>1.4490000000000001</c:v>
                </c:pt>
                <c:pt idx="59">
                  <c:v>1.4119999999999999</c:v>
                </c:pt>
                <c:pt idx="60">
                  <c:v>1.427</c:v>
                </c:pt>
                <c:pt idx="61">
                  <c:v>1.41</c:v>
                </c:pt>
                <c:pt idx="62">
                  <c:v>1.391</c:v>
                </c:pt>
                <c:pt idx="63">
                  <c:v>1.3919999999999999</c:v>
                </c:pt>
                <c:pt idx="64">
                  <c:v>1.3900000000000001</c:v>
                </c:pt>
                <c:pt idx="65">
                  <c:v>1.399</c:v>
                </c:pt>
                <c:pt idx="66">
                  <c:v>1.3959999999999999</c:v>
                </c:pt>
                <c:pt idx="67">
                  <c:v>1.373</c:v>
                </c:pt>
                <c:pt idx="68">
                  <c:v>1.34</c:v>
                </c:pt>
                <c:pt idx="69">
                  <c:v>1.395</c:v>
                </c:pt>
                <c:pt idx="70">
                  <c:v>1.3519999999999999</c:v>
                </c:pt>
                <c:pt idx="71">
                  <c:v>1.3260000000000001</c:v>
                </c:pt>
                <c:pt idx="72">
                  <c:v>1.361</c:v>
                </c:pt>
                <c:pt idx="73">
                  <c:v>1.3129999999999999</c:v>
                </c:pt>
                <c:pt idx="74">
                  <c:v>1.3559999999999999</c:v>
                </c:pt>
                <c:pt idx="75">
                  <c:v>1.349</c:v>
                </c:pt>
                <c:pt idx="76">
                  <c:v>1.3140000000000001</c:v>
                </c:pt>
                <c:pt idx="77">
                  <c:v>1.292</c:v>
                </c:pt>
                <c:pt idx="78">
                  <c:v>1.288</c:v>
                </c:pt>
                <c:pt idx="79">
                  <c:v>1.31</c:v>
                </c:pt>
                <c:pt idx="80">
                  <c:v>1.2849999999999999</c:v>
                </c:pt>
                <c:pt idx="81">
                  <c:v>1.286</c:v>
                </c:pt>
                <c:pt idx="82">
                  <c:v>1.294</c:v>
                </c:pt>
                <c:pt idx="83">
                  <c:v>1.266</c:v>
                </c:pt>
                <c:pt idx="84">
                  <c:v>1.286</c:v>
                </c:pt>
                <c:pt idx="85">
                  <c:v>1.302</c:v>
                </c:pt>
                <c:pt idx="86">
                  <c:v>1.2549999999999999</c:v>
                </c:pt>
                <c:pt idx="87">
                  <c:v>1.2490000000000001</c:v>
                </c:pt>
                <c:pt idx="88">
                  <c:v>1.2310000000000001</c:v>
                </c:pt>
                <c:pt idx="89">
                  <c:v>1.254</c:v>
                </c:pt>
                <c:pt idx="90">
                  <c:v>1.206</c:v>
                </c:pt>
                <c:pt idx="91">
                  <c:v>1.21</c:v>
                </c:pt>
                <c:pt idx="92">
                  <c:v>1.17</c:v>
                </c:pt>
                <c:pt idx="93">
                  <c:v>1.1879999999999999</c:v>
                </c:pt>
                <c:pt idx="94">
                  <c:v>1.151</c:v>
                </c:pt>
                <c:pt idx="95">
                  <c:v>1.1479999999999999</c:v>
                </c:pt>
                <c:pt idx="96">
                  <c:v>1.1519999999999999</c:v>
                </c:pt>
                <c:pt idx="97">
                  <c:v>1.1400000000000001</c:v>
                </c:pt>
                <c:pt idx="98">
                  <c:v>1.087</c:v>
                </c:pt>
                <c:pt idx="99">
                  <c:v>1.085</c:v>
                </c:pt>
                <c:pt idx="100">
                  <c:v>1</c:v>
                </c:pt>
              </c:numCache>
            </c:numRef>
          </c:val>
          <c:smooth val="0"/>
          <c:extLst>
            <c:ext xmlns:c16="http://schemas.microsoft.com/office/drawing/2014/chart" uri="{C3380CC4-5D6E-409C-BE32-E72D297353CC}">
              <c16:uniqueId val="{00000002-F334-45B1-8D26-374C363CAF27}"/>
            </c:ext>
          </c:extLst>
        </c:ser>
        <c:dLbls>
          <c:showLegendKey val="0"/>
          <c:showVal val="0"/>
          <c:showCatName val="0"/>
          <c:showSerName val="0"/>
          <c:showPercent val="0"/>
          <c:showBubbleSize val="0"/>
        </c:dLbls>
        <c:smooth val="0"/>
        <c:axId val="70865280"/>
        <c:axId val="70866816"/>
      </c:lineChart>
      <c:catAx>
        <c:axId val="70865280"/>
        <c:scaling>
          <c:orientation val="minMax"/>
        </c:scaling>
        <c:delete val="0"/>
        <c:axPos val="b"/>
        <c:title>
          <c:tx>
            <c:rich>
              <a:bodyPr/>
              <a:lstStyle/>
              <a:p>
                <a:pPr>
                  <a:defRPr/>
                </a:pPr>
                <a:r>
                  <a:rPr lang="nl-NL" b="0"/>
                  <a:t>Inkomens</a:t>
                </a:r>
                <a:r>
                  <a:rPr lang="nl-NL" b="0" baseline="0"/>
                  <a:t> percentiel</a:t>
                </a:r>
                <a:endParaRPr lang="nl-NL" b="0"/>
              </a:p>
            </c:rich>
          </c:tx>
          <c:layout/>
          <c:overlay val="0"/>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0866816"/>
        <c:crosses val="autoZero"/>
        <c:auto val="1"/>
        <c:lblAlgn val="ctr"/>
        <c:lblOffset val="100"/>
        <c:tickLblSkip val="5"/>
        <c:noMultiLvlLbl val="0"/>
      </c:catAx>
      <c:valAx>
        <c:axId val="70866816"/>
        <c:scaling>
          <c:orientation val="minMax"/>
          <c:max val="2"/>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08652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0"/>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nl-NL" sz="1100"/>
              <a:t>figuur 9: diverse kenmerken</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1-A312-4438-91A1-2D646C430EBD}"/>
              </c:ext>
            </c:extLst>
          </c:dPt>
          <c:cat>
            <c:strRef>
              <c:f>Resultaten!$R$486:$R$490</c:f>
              <c:strCache>
                <c:ptCount val="5"/>
                <c:pt idx="0">
                  <c:v>Referentie</c:v>
                </c:pt>
                <c:pt idx="1">
                  <c:v>WLZ</c:v>
                </c:pt>
                <c:pt idx="2">
                  <c:v>WMO</c:v>
                </c:pt>
                <c:pt idx="3">
                  <c:v>Wanbetaler</c:v>
                </c:pt>
                <c:pt idx="4">
                  <c:v>Hoge sociale cohesie</c:v>
                </c:pt>
              </c:strCache>
            </c:strRef>
          </c:cat>
          <c:val>
            <c:numRef>
              <c:f>Resultaten!$S$486:$S$490</c:f>
              <c:numCache>
                <c:formatCode>0.00</c:formatCode>
                <c:ptCount val="5"/>
                <c:pt idx="0">
                  <c:v>1</c:v>
                </c:pt>
                <c:pt idx="1">
                  <c:v>1.639</c:v>
                </c:pt>
                <c:pt idx="2">
                  <c:v>1.571</c:v>
                </c:pt>
                <c:pt idx="3">
                  <c:v>1.3420000000000001</c:v>
                </c:pt>
                <c:pt idx="4">
                  <c:v>0.78</c:v>
                </c:pt>
              </c:numCache>
            </c:numRef>
          </c:val>
          <c:extLst>
            <c:ext xmlns:c16="http://schemas.microsoft.com/office/drawing/2014/chart" uri="{C3380CC4-5D6E-409C-BE32-E72D297353CC}">
              <c16:uniqueId val="{00000002-A312-4438-91A1-2D646C430EBD}"/>
            </c:ext>
          </c:extLst>
        </c:ser>
        <c:dLbls>
          <c:showLegendKey val="0"/>
          <c:showVal val="0"/>
          <c:showCatName val="0"/>
          <c:showSerName val="0"/>
          <c:showPercent val="0"/>
          <c:showBubbleSize val="0"/>
        </c:dLbls>
        <c:gapWidth val="50"/>
        <c:axId val="70899968"/>
        <c:axId val="70905856"/>
      </c:barChart>
      <c:catAx>
        <c:axId val="708999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0905856"/>
        <c:crosses val="autoZero"/>
        <c:auto val="1"/>
        <c:lblAlgn val="ctr"/>
        <c:lblOffset val="100"/>
        <c:noMultiLvlLbl val="0"/>
      </c:catAx>
      <c:valAx>
        <c:axId val="70905856"/>
        <c:scaling>
          <c:orientation val="minMax"/>
          <c:max val="2"/>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0899968"/>
        <c:crosses val="max"/>
        <c:crossBetween val="between"/>
        <c:majorUnit val="0.2"/>
      </c:valAx>
      <c:spPr>
        <a:noFill/>
        <a:ln>
          <a:noFill/>
        </a:ln>
        <a:effectLst/>
      </c:spPr>
    </c:plotArea>
    <c:plotVisOnly val="0"/>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image" Target="../media/image2.png"/><Relationship Id="rId18" Type="http://schemas.openxmlformats.org/officeDocument/2006/relationships/chart" Target="../charts/chart16.xml"/><Relationship Id="rId26" Type="http://schemas.openxmlformats.org/officeDocument/2006/relationships/chart" Target="../charts/chart24.xml"/><Relationship Id="rId39" Type="http://schemas.openxmlformats.org/officeDocument/2006/relationships/chart" Target="../charts/chart37.xml"/><Relationship Id="rId21" Type="http://schemas.openxmlformats.org/officeDocument/2006/relationships/chart" Target="../charts/chart19.xml"/><Relationship Id="rId34" Type="http://schemas.openxmlformats.org/officeDocument/2006/relationships/chart" Target="../charts/chart32.xml"/><Relationship Id="rId42" Type="http://schemas.openxmlformats.org/officeDocument/2006/relationships/chart" Target="../charts/chart40.xml"/><Relationship Id="rId47" Type="http://schemas.openxmlformats.org/officeDocument/2006/relationships/chart" Target="../charts/chart45.xml"/><Relationship Id="rId50" Type="http://schemas.openxmlformats.org/officeDocument/2006/relationships/chart" Target="../charts/chart48.xml"/><Relationship Id="rId55" Type="http://schemas.openxmlformats.org/officeDocument/2006/relationships/chart" Target="../charts/chart53.xml"/><Relationship Id="rId63" Type="http://schemas.openxmlformats.org/officeDocument/2006/relationships/image" Target="../media/image3.jpeg"/><Relationship Id="rId68" Type="http://schemas.openxmlformats.org/officeDocument/2006/relationships/image" Target="../media/image8.jpeg"/><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4.xml"/><Relationship Id="rId29" Type="http://schemas.openxmlformats.org/officeDocument/2006/relationships/chart" Target="../charts/chart27.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2.xml"/><Relationship Id="rId32" Type="http://schemas.openxmlformats.org/officeDocument/2006/relationships/chart" Target="../charts/chart30.xml"/><Relationship Id="rId37" Type="http://schemas.openxmlformats.org/officeDocument/2006/relationships/chart" Target="../charts/chart35.xml"/><Relationship Id="rId40" Type="http://schemas.openxmlformats.org/officeDocument/2006/relationships/chart" Target="../charts/chart38.xml"/><Relationship Id="rId45" Type="http://schemas.openxmlformats.org/officeDocument/2006/relationships/chart" Target="../charts/chart43.xml"/><Relationship Id="rId53" Type="http://schemas.openxmlformats.org/officeDocument/2006/relationships/chart" Target="../charts/chart51.xml"/><Relationship Id="rId58" Type="http://schemas.openxmlformats.org/officeDocument/2006/relationships/chart" Target="../charts/chart56.xml"/><Relationship Id="rId66" Type="http://schemas.openxmlformats.org/officeDocument/2006/relationships/image" Target="../media/image6.jpeg"/><Relationship Id="rId5" Type="http://schemas.openxmlformats.org/officeDocument/2006/relationships/chart" Target="../charts/chart5.xml"/><Relationship Id="rId15" Type="http://schemas.openxmlformats.org/officeDocument/2006/relationships/chart" Target="../charts/chart13.xml"/><Relationship Id="rId23" Type="http://schemas.openxmlformats.org/officeDocument/2006/relationships/chart" Target="../charts/chart21.xml"/><Relationship Id="rId28" Type="http://schemas.openxmlformats.org/officeDocument/2006/relationships/chart" Target="../charts/chart26.xml"/><Relationship Id="rId36" Type="http://schemas.openxmlformats.org/officeDocument/2006/relationships/chart" Target="../charts/chart34.xml"/><Relationship Id="rId49" Type="http://schemas.openxmlformats.org/officeDocument/2006/relationships/chart" Target="../charts/chart47.xml"/><Relationship Id="rId57" Type="http://schemas.openxmlformats.org/officeDocument/2006/relationships/chart" Target="../charts/chart55.xml"/><Relationship Id="rId61" Type="http://schemas.openxmlformats.org/officeDocument/2006/relationships/chart" Target="../charts/chart59.xml"/><Relationship Id="rId10" Type="http://schemas.openxmlformats.org/officeDocument/2006/relationships/chart" Target="../charts/chart10.xml"/><Relationship Id="rId19" Type="http://schemas.openxmlformats.org/officeDocument/2006/relationships/chart" Target="../charts/chart17.xml"/><Relationship Id="rId31" Type="http://schemas.openxmlformats.org/officeDocument/2006/relationships/chart" Target="../charts/chart29.xml"/><Relationship Id="rId44" Type="http://schemas.openxmlformats.org/officeDocument/2006/relationships/chart" Target="../charts/chart42.xml"/><Relationship Id="rId52" Type="http://schemas.openxmlformats.org/officeDocument/2006/relationships/chart" Target="../charts/chart50.xml"/><Relationship Id="rId60" Type="http://schemas.openxmlformats.org/officeDocument/2006/relationships/chart" Target="../charts/chart58.xml"/><Relationship Id="rId65" Type="http://schemas.openxmlformats.org/officeDocument/2006/relationships/image" Target="../media/image5.jpe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2.xml"/><Relationship Id="rId22" Type="http://schemas.openxmlformats.org/officeDocument/2006/relationships/chart" Target="../charts/chart20.xml"/><Relationship Id="rId27" Type="http://schemas.openxmlformats.org/officeDocument/2006/relationships/chart" Target="../charts/chart25.xml"/><Relationship Id="rId30" Type="http://schemas.openxmlformats.org/officeDocument/2006/relationships/chart" Target="../charts/chart28.xml"/><Relationship Id="rId35" Type="http://schemas.openxmlformats.org/officeDocument/2006/relationships/chart" Target="../charts/chart33.xml"/><Relationship Id="rId43" Type="http://schemas.openxmlformats.org/officeDocument/2006/relationships/chart" Target="../charts/chart41.xml"/><Relationship Id="rId48" Type="http://schemas.openxmlformats.org/officeDocument/2006/relationships/chart" Target="../charts/chart46.xml"/><Relationship Id="rId56" Type="http://schemas.openxmlformats.org/officeDocument/2006/relationships/chart" Target="../charts/chart54.xml"/><Relationship Id="rId64" Type="http://schemas.openxmlformats.org/officeDocument/2006/relationships/image" Target="../media/image4.jpeg"/><Relationship Id="rId69" Type="http://schemas.openxmlformats.org/officeDocument/2006/relationships/image" Target="../media/image9.jpeg"/><Relationship Id="rId8" Type="http://schemas.openxmlformats.org/officeDocument/2006/relationships/chart" Target="../charts/chart8.xml"/><Relationship Id="rId51" Type="http://schemas.openxmlformats.org/officeDocument/2006/relationships/chart" Target="../charts/chart49.xml"/><Relationship Id="rId3" Type="http://schemas.openxmlformats.org/officeDocument/2006/relationships/chart" Target="../charts/chart3.xml"/><Relationship Id="rId12" Type="http://schemas.openxmlformats.org/officeDocument/2006/relationships/image" Target="../media/image1.png"/><Relationship Id="rId17" Type="http://schemas.openxmlformats.org/officeDocument/2006/relationships/chart" Target="../charts/chart15.xml"/><Relationship Id="rId25" Type="http://schemas.openxmlformats.org/officeDocument/2006/relationships/chart" Target="../charts/chart23.xml"/><Relationship Id="rId33" Type="http://schemas.openxmlformats.org/officeDocument/2006/relationships/chart" Target="../charts/chart31.xml"/><Relationship Id="rId38" Type="http://schemas.openxmlformats.org/officeDocument/2006/relationships/chart" Target="../charts/chart36.xml"/><Relationship Id="rId46" Type="http://schemas.openxmlformats.org/officeDocument/2006/relationships/chart" Target="../charts/chart44.xml"/><Relationship Id="rId59" Type="http://schemas.openxmlformats.org/officeDocument/2006/relationships/chart" Target="../charts/chart57.xml"/><Relationship Id="rId67" Type="http://schemas.openxmlformats.org/officeDocument/2006/relationships/image" Target="../media/image7.jpeg"/><Relationship Id="rId20" Type="http://schemas.openxmlformats.org/officeDocument/2006/relationships/chart" Target="../charts/chart18.xml"/><Relationship Id="rId41" Type="http://schemas.openxmlformats.org/officeDocument/2006/relationships/chart" Target="../charts/chart39.xml"/><Relationship Id="rId54" Type="http://schemas.openxmlformats.org/officeDocument/2006/relationships/chart" Target="../charts/chart52.xml"/><Relationship Id="rId62" Type="http://schemas.openxmlformats.org/officeDocument/2006/relationships/chart" Target="../charts/chart60.xml"/><Relationship Id="rId70"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54</xdr:row>
      <xdr:rowOff>60960</xdr:rowOff>
    </xdr:from>
    <xdr:to>
      <xdr:col>12</xdr:col>
      <xdr:colOff>523200</xdr:colOff>
      <xdr:row>60</xdr:row>
      <xdr:rowOff>1323660</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0</xdr:colOff>
      <xdr:row>62</xdr:row>
      <xdr:rowOff>154620</xdr:rowOff>
    </xdr:from>
    <xdr:to>
      <xdr:col>12</xdr:col>
      <xdr:colOff>523200</xdr:colOff>
      <xdr:row>69</xdr:row>
      <xdr:rowOff>99060</xdr:rowOff>
    </xdr:to>
    <xdr:graphicFrame macro="">
      <xdr:nvGraphicFramePr>
        <xdr:cNvPr id="3"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0</xdr:colOff>
      <xdr:row>69</xdr:row>
      <xdr:rowOff>86040</xdr:rowOff>
    </xdr:from>
    <xdr:to>
      <xdr:col>12</xdr:col>
      <xdr:colOff>523200</xdr:colOff>
      <xdr:row>80</xdr:row>
      <xdr:rowOff>106680</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xdr:col>
      <xdr:colOff>0</xdr:colOff>
      <xdr:row>81</xdr:row>
      <xdr:rowOff>40320</xdr:rowOff>
    </xdr:from>
    <xdr:to>
      <xdr:col>12</xdr:col>
      <xdr:colOff>523200</xdr:colOff>
      <xdr:row>90</xdr:row>
      <xdr:rowOff>91440</xdr:rowOff>
    </xdr:to>
    <xdr:graphicFrame macro="">
      <xdr:nvGraphicFramePr>
        <xdr:cNvPr id="5" name="Grafiek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4</xdr:col>
      <xdr:colOff>0</xdr:colOff>
      <xdr:row>91</xdr:row>
      <xdr:rowOff>22858</xdr:rowOff>
    </xdr:from>
    <xdr:to>
      <xdr:col>12</xdr:col>
      <xdr:colOff>523200</xdr:colOff>
      <xdr:row>105</xdr:row>
      <xdr:rowOff>47218</xdr:rowOff>
    </xdr:to>
    <xdr:graphicFrame macro="">
      <xdr:nvGraphicFramePr>
        <xdr:cNvPr id="6" name="Grafiek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4</xdr:col>
      <xdr:colOff>0</xdr:colOff>
      <xdr:row>106</xdr:row>
      <xdr:rowOff>0</xdr:rowOff>
    </xdr:from>
    <xdr:to>
      <xdr:col>12</xdr:col>
      <xdr:colOff>523200</xdr:colOff>
      <xdr:row>120</xdr:row>
      <xdr:rowOff>70080</xdr:rowOff>
    </xdr:to>
    <xdr:graphicFrame macro="">
      <xdr:nvGraphicFramePr>
        <xdr:cNvPr id="7" name="Grafiek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160020</xdr:colOff>
      <xdr:row>122</xdr:row>
      <xdr:rowOff>181380</xdr:rowOff>
    </xdr:from>
    <xdr:to>
      <xdr:col>12</xdr:col>
      <xdr:colOff>500340</xdr:colOff>
      <xdr:row>135</xdr:row>
      <xdr:rowOff>38100</xdr:rowOff>
    </xdr:to>
    <xdr:graphicFrame macro="">
      <xdr:nvGraphicFramePr>
        <xdr:cNvPr id="8" name="Grafiek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4</xdr:col>
      <xdr:colOff>0</xdr:colOff>
      <xdr:row>136</xdr:row>
      <xdr:rowOff>17460</xdr:rowOff>
    </xdr:from>
    <xdr:to>
      <xdr:col>12</xdr:col>
      <xdr:colOff>523200</xdr:colOff>
      <xdr:row>144</xdr:row>
      <xdr:rowOff>38100</xdr:rowOff>
    </xdr:to>
    <xdr:graphicFrame macro="">
      <xdr:nvGraphicFramePr>
        <xdr:cNvPr id="9" name="Grafiek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4</xdr:col>
      <xdr:colOff>0</xdr:colOff>
      <xdr:row>146</xdr:row>
      <xdr:rowOff>0</xdr:rowOff>
    </xdr:from>
    <xdr:to>
      <xdr:col>12</xdr:col>
      <xdr:colOff>523200</xdr:colOff>
      <xdr:row>152</xdr:row>
      <xdr:rowOff>150180</xdr:rowOff>
    </xdr:to>
    <xdr:graphicFrame macro="">
      <xdr:nvGraphicFramePr>
        <xdr:cNvPr id="10" name="Grafiek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4</xdr:col>
      <xdr:colOff>0</xdr:colOff>
      <xdr:row>153</xdr:row>
      <xdr:rowOff>47940</xdr:rowOff>
    </xdr:from>
    <xdr:to>
      <xdr:col>12</xdr:col>
      <xdr:colOff>523200</xdr:colOff>
      <xdr:row>164</xdr:row>
      <xdr:rowOff>68580</xdr:rowOff>
    </xdr:to>
    <xdr:graphicFrame macro="">
      <xdr:nvGraphicFramePr>
        <xdr:cNvPr id="11" name="Grafiek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4</xdr:col>
      <xdr:colOff>0</xdr:colOff>
      <xdr:row>165</xdr:row>
      <xdr:rowOff>93660</xdr:rowOff>
    </xdr:from>
    <xdr:to>
      <xdr:col>12</xdr:col>
      <xdr:colOff>523200</xdr:colOff>
      <xdr:row>169</xdr:row>
      <xdr:rowOff>1699260</xdr:rowOff>
    </xdr:to>
    <xdr:graphicFrame macro="">
      <xdr:nvGraphicFramePr>
        <xdr:cNvPr id="12" name="Grafiek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5</xdr:col>
      <xdr:colOff>259080</xdr:colOff>
      <xdr:row>11</xdr:row>
      <xdr:rowOff>137160</xdr:rowOff>
    </xdr:from>
    <xdr:to>
      <xdr:col>8</xdr:col>
      <xdr:colOff>573704</xdr:colOff>
      <xdr:row>21</xdr:row>
      <xdr:rowOff>9824</xdr:rowOff>
    </xdr:to>
    <xdr:pic>
      <xdr:nvPicPr>
        <xdr:cNvPr id="13" name="Afbeelding 12"/>
        <xdr:cNvPicPr>
          <a:picLocks noChangeAspect="1"/>
        </xdr:cNvPicPr>
      </xdr:nvPicPr>
      <xdr:blipFill>
        <a:blip xmlns:r="http://schemas.openxmlformats.org/officeDocument/2006/relationships" r:embed="rId12"/>
        <a:stretch>
          <a:fillRect/>
        </a:stretch>
      </xdr:blipFill>
      <xdr:spPr>
        <a:xfrm>
          <a:off x="6621780" y="2148840"/>
          <a:ext cx="2143424" cy="2143424"/>
        </a:xfrm>
        <a:prstGeom prst="rect">
          <a:avLst/>
        </a:prstGeom>
      </xdr:spPr>
    </xdr:pic>
    <xdr:clientData/>
  </xdr:twoCellAnchor>
  <xdr:twoCellAnchor editAs="oneCell">
    <xdr:from>
      <xdr:col>9</xdr:col>
      <xdr:colOff>350520</xdr:colOff>
      <xdr:row>8</xdr:row>
      <xdr:rowOff>167640</xdr:rowOff>
    </xdr:from>
    <xdr:to>
      <xdr:col>12</xdr:col>
      <xdr:colOff>350520</xdr:colOff>
      <xdr:row>16</xdr:row>
      <xdr:rowOff>91440</xdr:rowOff>
    </xdr:to>
    <xdr:pic>
      <xdr:nvPicPr>
        <xdr:cNvPr id="14" name="Picture 10"/>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151620" y="1630680"/>
          <a:ext cx="1828800" cy="1828800"/>
        </a:xfrm>
        <a:prstGeom prst="rect">
          <a:avLst/>
        </a:prstGeom>
      </xdr:spPr>
    </xdr:pic>
    <xdr:clientData/>
  </xdr:twoCellAnchor>
  <xdr:twoCellAnchor editAs="oneCell">
    <xdr:from>
      <xdr:col>4</xdr:col>
      <xdr:colOff>160020</xdr:colOff>
      <xdr:row>203</xdr:row>
      <xdr:rowOff>167640</xdr:rowOff>
    </xdr:from>
    <xdr:to>
      <xdr:col>13</xdr:col>
      <xdr:colOff>73620</xdr:colOff>
      <xdr:row>213</xdr:row>
      <xdr:rowOff>100560</xdr:rowOff>
    </xdr:to>
    <xdr:graphicFrame macro="">
      <xdr:nvGraphicFramePr>
        <xdr:cNvPr id="15" name="Grafiek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17</xdr:col>
      <xdr:colOff>0</xdr:colOff>
      <xdr:row>364</xdr:row>
      <xdr:rowOff>161924</xdr:rowOff>
    </xdr:from>
    <xdr:to>
      <xdr:col>23</xdr:col>
      <xdr:colOff>0</xdr:colOff>
      <xdr:row>375</xdr:row>
      <xdr:rowOff>9524</xdr:rowOff>
    </xdr:to>
    <xdr:graphicFrame macro="">
      <xdr:nvGraphicFramePr>
        <xdr:cNvPr id="16" name="Grafiek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17</xdr:col>
      <xdr:colOff>0</xdr:colOff>
      <xdr:row>456</xdr:row>
      <xdr:rowOff>0</xdr:rowOff>
    </xdr:from>
    <xdr:to>
      <xdr:col>23</xdr:col>
      <xdr:colOff>0</xdr:colOff>
      <xdr:row>468</xdr:row>
      <xdr:rowOff>0</xdr:rowOff>
    </xdr:to>
    <xdr:graphicFrame macro="">
      <xdr:nvGraphicFramePr>
        <xdr:cNvPr id="17" name="Grafiek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17</xdr:col>
      <xdr:colOff>0</xdr:colOff>
      <xdr:row>576</xdr:row>
      <xdr:rowOff>0</xdr:rowOff>
    </xdr:from>
    <xdr:to>
      <xdr:col>23</xdr:col>
      <xdr:colOff>0</xdr:colOff>
      <xdr:row>589</xdr:row>
      <xdr:rowOff>38101</xdr:rowOff>
    </xdr:to>
    <xdr:graphicFrame macro="">
      <xdr:nvGraphicFramePr>
        <xdr:cNvPr id="18" name="Grafiek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17</xdr:col>
      <xdr:colOff>0</xdr:colOff>
      <xdr:row>468</xdr:row>
      <xdr:rowOff>0</xdr:rowOff>
    </xdr:from>
    <xdr:to>
      <xdr:col>23</xdr:col>
      <xdr:colOff>0</xdr:colOff>
      <xdr:row>481</xdr:row>
      <xdr:rowOff>19050</xdr:rowOff>
    </xdr:to>
    <xdr:graphicFrame macro="">
      <xdr:nvGraphicFramePr>
        <xdr:cNvPr id="19" name="Grafiek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24</xdr:col>
      <xdr:colOff>0</xdr:colOff>
      <xdr:row>364</xdr:row>
      <xdr:rowOff>161923</xdr:rowOff>
    </xdr:from>
    <xdr:to>
      <xdr:col>30</xdr:col>
      <xdr:colOff>0</xdr:colOff>
      <xdr:row>376</xdr:row>
      <xdr:rowOff>152399</xdr:rowOff>
    </xdr:to>
    <xdr:graphicFrame macro="">
      <xdr:nvGraphicFramePr>
        <xdr:cNvPr id="20" name="Grafiek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24</xdr:col>
      <xdr:colOff>0</xdr:colOff>
      <xdr:row>456</xdr:row>
      <xdr:rowOff>0</xdr:rowOff>
    </xdr:from>
    <xdr:to>
      <xdr:col>30</xdr:col>
      <xdr:colOff>0</xdr:colOff>
      <xdr:row>468</xdr:row>
      <xdr:rowOff>0</xdr:rowOff>
    </xdr:to>
    <xdr:graphicFrame macro="">
      <xdr:nvGraphicFramePr>
        <xdr:cNvPr id="21" name="Grafiek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24</xdr:col>
      <xdr:colOff>0</xdr:colOff>
      <xdr:row>575</xdr:row>
      <xdr:rowOff>161924</xdr:rowOff>
    </xdr:from>
    <xdr:to>
      <xdr:col>30</xdr:col>
      <xdr:colOff>0</xdr:colOff>
      <xdr:row>590</xdr:row>
      <xdr:rowOff>152399</xdr:rowOff>
    </xdr:to>
    <xdr:graphicFrame macro="">
      <xdr:nvGraphicFramePr>
        <xdr:cNvPr id="22" name="Grafiek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24</xdr:col>
      <xdr:colOff>0</xdr:colOff>
      <xdr:row>468</xdr:row>
      <xdr:rowOff>0</xdr:rowOff>
    </xdr:from>
    <xdr:to>
      <xdr:col>30</xdr:col>
      <xdr:colOff>0</xdr:colOff>
      <xdr:row>482</xdr:row>
      <xdr:rowOff>152400</xdr:rowOff>
    </xdr:to>
    <xdr:graphicFrame macro="">
      <xdr:nvGraphicFramePr>
        <xdr:cNvPr id="23" name="Grafiek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17</xdr:col>
      <xdr:colOff>0</xdr:colOff>
      <xdr:row>491</xdr:row>
      <xdr:rowOff>0</xdr:rowOff>
    </xdr:from>
    <xdr:to>
      <xdr:col>23</xdr:col>
      <xdr:colOff>0</xdr:colOff>
      <xdr:row>503</xdr:row>
      <xdr:rowOff>0</xdr:rowOff>
    </xdr:to>
    <xdr:graphicFrame macro="">
      <xdr:nvGraphicFramePr>
        <xdr:cNvPr id="24" name="Grafiek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24</xdr:col>
      <xdr:colOff>0</xdr:colOff>
      <xdr:row>490</xdr:row>
      <xdr:rowOff>161924</xdr:rowOff>
    </xdr:from>
    <xdr:to>
      <xdr:col>30</xdr:col>
      <xdr:colOff>0</xdr:colOff>
      <xdr:row>505</xdr:row>
      <xdr:rowOff>9524</xdr:rowOff>
    </xdr:to>
    <xdr:graphicFrame macro="">
      <xdr:nvGraphicFramePr>
        <xdr:cNvPr id="25" name="Grafiek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17</xdr:col>
      <xdr:colOff>0</xdr:colOff>
      <xdr:row>506</xdr:row>
      <xdr:rowOff>0</xdr:rowOff>
    </xdr:from>
    <xdr:to>
      <xdr:col>23</xdr:col>
      <xdr:colOff>0</xdr:colOff>
      <xdr:row>517</xdr:row>
      <xdr:rowOff>19050</xdr:rowOff>
    </xdr:to>
    <xdr:graphicFrame macro="">
      <xdr:nvGraphicFramePr>
        <xdr:cNvPr id="26" name="Grafiek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17</xdr:col>
      <xdr:colOff>0</xdr:colOff>
      <xdr:row>377</xdr:row>
      <xdr:rowOff>0</xdr:rowOff>
    </xdr:from>
    <xdr:to>
      <xdr:col>23</xdr:col>
      <xdr:colOff>0</xdr:colOff>
      <xdr:row>388</xdr:row>
      <xdr:rowOff>19050</xdr:rowOff>
    </xdr:to>
    <xdr:graphicFrame macro="">
      <xdr:nvGraphicFramePr>
        <xdr:cNvPr id="27" name="Grafiek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24</xdr:col>
      <xdr:colOff>0</xdr:colOff>
      <xdr:row>377</xdr:row>
      <xdr:rowOff>0</xdr:rowOff>
    </xdr:from>
    <xdr:to>
      <xdr:col>30</xdr:col>
      <xdr:colOff>0</xdr:colOff>
      <xdr:row>390</xdr:row>
      <xdr:rowOff>9525</xdr:rowOff>
    </xdr:to>
    <xdr:graphicFrame macro="">
      <xdr:nvGraphicFramePr>
        <xdr:cNvPr id="28" name="Grafiek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24</xdr:col>
      <xdr:colOff>0</xdr:colOff>
      <xdr:row>506</xdr:row>
      <xdr:rowOff>0</xdr:rowOff>
    </xdr:from>
    <xdr:to>
      <xdr:col>30</xdr:col>
      <xdr:colOff>0</xdr:colOff>
      <xdr:row>519</xdr:row>
      <xdr:rowOff>9525</xdr:rowOff>
    </xdr:to>
    <xdr:graphicFrame macro="">
      <xdr:nvGraphicFramePr>
        <xdr:cNvPr id="29" name="Grafiek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24</xdr:col>
      <xdr:colOff>0</xdr:colOff>
      <xdr:row>439</xdr:row>
      <xdr:rowOff>0</xdr:rowOff>
    </xdr:from>
    <xdr:to>
      <xdr:col>31</xdr:col>
      <xdr:colOff>19049</xdr:colOff>
      <xdr:row>455</xdr:row>
      <xdr:rowOff>28575</xdr:rowOff>
    </xdr:to>
    <xdr:graphicFrame macro="">
      <xdr:nvGraphicFramePr>
        <xdr:cNvPr id="30" name="Grafiek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17</xdr:col>
      <xdr:colOff>0</xdr:colOff>
      <xdr:row>439</xdr:row>
      <xdr:rowOff>0</xdr:rowOff>
    </xdr:from>
    <xdr:to>
      <xdr:col>23</xdr:col>
      <xdr:colOff>0</xdr:colOff>
      <xdr:row>453</xdr:row>
      <xdr:rowOff>9525</xdr:rowOff>
    </xdr:to>
    <xdr:graphicFrame macro="">
      <xdr:nvGraphicFramePr>
        <xdr:cNvPr id="31" name="Grafiek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31</xdr:col>
      <xdr:colOff>0</xdr:colOff>
      <xdr:row>377</xdr:row>
      <xdr:rowOff>0</xdr:rowOff>
    </xdr:from>
    <xdr:to>
      <xdr:col>37</xdr:col>
      <xdr:colOff>0</xdr:colOff>
      <xdr:row>390</xdr:row>
      <xdr:rowOff>9525</xdr:rowOff>
    </xdr:to>
    <xdr:graphicFrame macro="">
      <xdr:nvGraphicFramePr>
        <xdr:cNvPr id="32" name="Grafiek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31</xdr:col>
      <xdr:colOff>0</xdr:colOff>
      <xdr:row>506</xdr:row>
      <xdr:rowOff>0</xdr:rowOff>
    </xdr:from>
    <xdr:to>
      <xdr:col>37</xdr:col>
      <xdr:colOff>0</xdr:colOff>
      <xdr:row>519</xdr:row>
      <xdr:rowOff>9525</xdr:rowOff>
    </xdr:to>
    <xdr:graphicFrame macro="">
      <xdr:nvGraphicFramePr>
        <xdr:cNvPr id="33" name="Grafiek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31</xdr:col>
      <xdr:colOff>0</xdr:colOff>
      <xdr:row>439</xdr:row>
      <xdr:rowOff>0</xdr:rowOff>
    </xdr:from>
    <xdr:to>
      <xdr:col>37</xdr:col>
      <xdr:colOff>114299</xdr:colOff>
      <xdr:row>455</xdr:row>
      <xdr:rowOff>28575</xdr:rowOff>
    </xdr:to>
    <xdr:graphicFrame macro="">
      <xdr:nvGraphicFramePr>
        <xdr:cNvPr id="34" name="Grafiek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31</xdr:col>
      <xdr:colOff>0</xdr:colOff>
      <xdr:row>365</xdr:row>
      <xdr:rowOff>0</xdr:rowOff>
    </xdr:from>
    <xdr:to>
      <xdr:col>37</xdr:col>
      <xdr:colOff>0</xdr:colOff>
      <xdr:row>376</xdr:row>
      <xdr:rowOff>152401</xdr:rowOff>
    </xdr:to>
    <xdr:graphicFrame macro="">
      <xdr:nvGraphicFramePr>
        <xdr:cNvPr id="35" name="Grafiek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31</xdr:col>
      <xdr:colOff>0</xdr:colOff>
      <xdr:row>468</xdr:row>
      <xdr:rowOff>0</xdr:rowOff>
    </xdr:from>
    <xdr:to>
      <xdr:col>37</xdr:col>
      <xdr:colOff>0</xdr:colOff>
      <xdr:row>482</xdr:row>
      <xdr:rowOff>152400</xdr:rowOff>
    </xdr:to>
    <xdr:graphicFrame macro="">
      <xdr:nvGraphicFramePr>
        <xdr:cNvPr id="36" name="Grafiek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31</xdr:col>
      <xdr:colOff>0</xdr:colOff>
      <xdr:row>491</xdr:row>
      <xdr:rowOff>0</xdr:rowOff>
    </xdr:from>
    <xdr:to>
      <xdr:col>37</xdr:col>
      <xdr:colOff>0</xdr:colOff>
      <xdr:row>505</xdr:row>
      <xdr:rowOff>9525</xdr:rowOff>
    </xdr:to>
    <xdr:graphicFrame macro="">
      <xdr:nvGraphicFramePr>
        <xdr:cNvPr id="37" name="Grafiek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31</xdr:col>
      <xdr:colOff>0</xdr:colOff>
      <xdr:row>576</xdr:row>
      <xdr:rowOff>0</xdr:rowOff>
    </xdr:from>
    <xdr:to>
      <xdr:col>37</xdr:col>
      <xdr:colOff>0</xdr:colOff>
      <xdr:row>590</xdr:row>
      <xdr:rowOff>152400</xdr:rowOff>
    </xdr:to>
    <xdr:graphicFrame macro="">
      <xdr:nvGraphicFramePr>
        <xdr:cNvPr id="38" name="Grafiek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31</xdr:col>
      <xdr:colOff>0</xdr:colOff>
      <xdr:row>456</xdr:row>
      <xdr:rowOff>0</xdr:rowOff>
    </xdr:from>
    <xdr:to>
      <xdr:col>37</xdr:col>
      <xdr:colOff>0</xdr:colOff>
      <xdr:row>468</xdr:row>
      <xdr:rowOff>0</xdr:rowOff>
    </xdr:to>
    <xdr:graphicFrame macro="">
      <xdr:nvGraphicFramePr>
        <xdr:cNvPr id="39" name="Grafiek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17</xdr:col>
      <xdr:colOff>0</xdr:colOff>
      <xdr:row>364</xdr:row>
      <xdr:rowOff>161924</xdr:rowOff>
    </xdr:from>
    <xdr:to>
      <xdr:col>23</xdr:col>
      <xdr:colOff>0</xdr:colOff>
      <xdr:row>375</xdr:row>
      <xdr:rowOff>9524</xdr:rowOff>
    </xdr:to>
    <xdr:graphicFrame macro="">
      <xdr:nvGraphicFramePr>
        <xdr:cNvPr id="40" name="Grafiek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17</xdr:col>
      <xdr:colOff>0</xdr:colOff>
      <xdr:row>456</xdr:row>
      <xdr:rowOff>0</xdr:rowOff>
    </xdr:from>
    <xdr:to>
      <xdr:col>23</xdr:col>
      <xdr:colOff>0</xdr:colOff>
      <xdr:row>468</xdr:row>
      <xdr:rowOff>0</xdr:rowOff>
    </xdr:to>
    <xdr:graphicFrame macro="">
      <xdr:nvGraphicFramePr>
        <xdr:cNvPr id="41" name="Grafiek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17</xdr:col>
      <xdr:colOff>0</xdr:colOff>
      <xdr:row>576</xdr:row>
      <xdr:rowOff>0</xdr:rowOff>
    </xdr:from>
    <xdr:to>
      <xdr:col>23</xdr:col>
      <xdr:colOff>0</xdr:colOff>
      <xdr:row>589</xdr:row>
      <xdr:rowOff>38101</xdr:rowOff>
    </xdr:to>
    <xdr:graphicFrame macro="">
      <xdr:nvGraphicFramePr>
        <xdr:cNvPr id="42" name="Grafiek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17</xdr:col>
      <xdr:colOff>0</xdr:colOff>
      <xdr:row>468</xdr:row>
      <xdr:rowOff>0</xdr:rowOff>
    </xdr:from>
    <xdr:to>
      <xdr:col>23</xdr:col>
      <xdr:colOff>0</xdr:colOff>
      <xdr:row>481</xdr:row>
      <xdr:rowOff>19050</xdr:rowOff>
    </xdr:to>
    <xdr:graphicFrame macro="">
      <xdr:nvGraphicFramePr>
        <xdr:cNvPr id="43" name="Grafiek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24</xdr:col>
      <xdr:colOff>0</xdr:colOff>
      <xdr:row>364</xdr:row>
      <xdr:rowOff>161923</xdr:rowOff>
    </xdr:from>
    <xdr:to>
      <xdr:col>30</xdr:col>
      <xdr:colOff>0</xdr:colOff>
      <xdr:row>376</xdr:row>
      <xdr:rowOff>152399</xdr:rowOff>
    </xdr:to>
    <xdr:graphicFrame macro="">
      <xdr:nvGraphicFramePr>
        <xdr:cNvPr id="44" name="Grafiek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24</xdr:col>
      <xdr:colOff>0</xdr:colOff>
      <xdr:row>456</xdr:row>
      <xdr:rowOff>0</xdr:rowOff>
    </xdr:from>
    <xdr:to>
      <xdr:col>30</xdr:col>
      <xdr:colOff>0</xdr:colOff>
      <xdr:row>468</xdr:row>
      <xdr:rowOff>0</xdr:rowOff>
    </xdr:to>
    <xdr:graphicFrame macro="">
      <xdr:nvGraphicFramePr>
        <xdr:cNvPr id="45" name="Grafiek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24</xdr:col>
      <xdr:colOff>0</xdr:colOff>
      <xdr:row>575</xdr:row>
      <xdr:rowOff>161924</xdr:rowOff>
    </xdr:from>
    <xdr:to>
      <xdr:col>30</xdr:col>
      <xdr:colOff>0</xdr:colOff>
      <xdr:row>590</xdr:row>
      <xdr:rowOff>152399</xdr:rowOff>
    </xdr:to>
    <xdr:graphicFrame macro="">
      <xdr:nvGraphicFramePr>
        <xdr:cNvPr id="46" name="Grafiek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24</xdr:col>
      <xdr:colOff>0</xdr:colOff>
      <xdr:row>468</xdr:row>
      <xdr:rowOff>0</xdr:rowOff>
    </xdr:from>
    <xdr:to>
      <xdr:col>30</xdr:col>
      <xdr:colOff>0</xdr:colOff>
      <xdr:row>482</xdr:row>
      <xdr:rowOff>152400</xdr:rowOff>
    </xdr:to>
    <xdr:graphicFrame macro="">
      <xdr:nvGraphicFramePr>
        <xdr:cNvPr id="47" name="Grafiek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17</xdr:col>
      <xdr:colOff>0</xdr:colOff>
      <xdr:row>491</xdr:row>
      <xdr:rowOff>0</xdr:rowOff>
    </xdr:from>
    <xdr:to>
      <xdr:col>23</xdr:col>
      <xdr:colOff>0</xdr:colOff>
      <xdr:row>503</xdr:row>
      <xdr:rowOff>0</xdr:rowOff>
    </xdr:to>
    <xdr:graphicFrame macro="">
      <xdr:nvGraphicFramePr>
        <xdr:cNvPr id="48" name="Grafiek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24</xdr:col>
      <xdr:colOff>0</xdr:colOff>
      <xdr:row>490</xdr:row>
      <xdr:rowOff>161924</xdr:rowOff>
    </xdr:from>
    <xdr:to>
      <xdr:col>30</xdr:col>
      <xdr:colOff>0</xdr:colOff>
      <xdr:row>505</xdr:row>
      <xdr:rowOff>9524</xdr:rowOff>
    </xdr:to>
    <xdr:graphicFrame macro="">
      <xdr:nvGraphicFramePr>
        <xdr:cNvPr id="49" name="Grafiek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17</xdr:col>
      <xdr:colOff>0</xdr:colOff>
      <xdr:row>506</xdr:row>
      <xdr:rowOff>0</xdr:rowOff>
    </xdr:from>
    <xdr:to>
      <xdr:col>23</xdr:col>
      <xdr:colOff>0</xdr:colOff>
      <xdr:row>517</xdr:row>
      <xdr:rowOff>19050</xdr:rowOff>
    </xdr:to>
    <xdr:graphicFrame macro="">
      <xdr:nvGraphicFramePr>
        <xdr:cNvPr id="50" name="Grafiek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17</xdr:col>
      <xdr:colOff>0</xdr:colOff>
      <xdr:row>377</xdr:row>
      <xdr:rowOff>0</xdr:rowOff>
    </xdr:from>
    <xdr:to>
      <xdr:col>23</xdr:col>
      <xdr:colOff>0</xdr:colOff>
      <xdr:row>388</xdr:row>
      <xdr:rowOff>19050</xdr:rowOff>
    </xdr:to>
    <xdr:graphicFrame macro="">
      <xdr:nvGraphicFramePr>
        <xdr:cNvPr id="51" name="Grafiek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24</xdr:col>
      <xdr:colOff>0</xdr:colOff>
      <xdr:row>377</xdr:row>
      <xdr:rowOff>0</xdr:rowOff>
    </xdr:from>
    <xdr:to>
      <xdr:col>30</xdr:col>
      <xdr:colOff>0</xdr:colOff>
      <xdr:row>390</xdr:row>
      <xdr:rowOff>9525</xdr:rowOff>
    </xdr:to>
    <xdr:graphicFrame macro="">
      <xdr:nvGraphicFramePr>
        <xdr:cNvPr id="52" name="Grafiek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24</xdr:col>
      <xdr:colOff>0</xdr:colOff>
      <xdr:row>506</xdr:row>
      <xdr:rowOff>0</xdr:rowOff>
    </xdr:from>
    <xdr:to>
      <xdr:col>30</xdr:col>
      <xdr:colOff>0</xdr:colOff>
      <xdr:row>519</xdr:row>
      <xdr:rowOff>9525</xdr:rowOff>
    </xdr:to>
    <xdr:graphicFrame macro="">
      <xdr:nvGraphicFramePr>
        <xdr:cNvPr id="53" name="Grafiek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24</xdr:col>
      <xdr:colOff>0</xdr:colOff>
      <xdr:row>439</xdr:row>
      <xdr:rowOff>0</xdr:rowOff>
    </xdr:from>
    <xdr:to>
      <xdr:col>31</xdr:col>
      <xdr:colOff>19049</xdr:colOff>
      <xdr:row>455</xdr:row>
      <xdr:rowOff>28575</xdr:rowOff>
    </xdr:to>
    <xdr:graphicFrame macro="">
      <xdr:nvGraphicFramePr>
        <xdr:cNvPr id="54" name="Grafiek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17</xdr:col>
      <xdr:colOff>0</xdr:colOff>
      <xdr:row>439</xdr:row>
      <xdr:rowOff>0</xdr:rowOff>
    </xdr:from>
    <xdr:to>
      <xdr:col>23</xdr:col>
      <xdr:colOff>0</xdr:colOff>
      <xdr:row>453</xdr:row>
      <xdr:rowOff>9525</xdr:rowOff>
    </xdr:to>
    <xdr:graphicFrame macro="">
      <xdr:nvGraphicFramePr>
        <xdr:cNvPr id="55" name="Grafiek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31</xdr:col>
      <xdr:colOff>0</xdr:colOff>
      <xdr:row>377</xdr:row>
      <xdr:rowOff>0</xdr:rowOff>
    </xdr:from>
    <xdr:to>
      <xdr:col>37</xdr:col>
      <xdr:colOff>0</xdr:colOff>
      <xdr:row>390</xdr:row>
      <xdr:rowOff>9525</xdr:rowOff>
    </xdr:to>
    <xdr:graphicFrame macro="">
      <xdr:nvGraphicFramePr>
        <xdr:cNvPr id="56" name="Grafiek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31</xdr:col>
      <xdr:colOff>0</xdr:colOff>
      <xdr:row>506</xdr:row>
      <xdr:rowOff>0</xdr:rowOff>
    </xdr:from>
    <xdr:to>
      <xdr:col>37</xdr:col>
      <xdr:colOff>0</xdr:colOff>
      <xdr:row>519</xdr:row>
      <xdr:rowOff>9525</xdr:rowOff>
    </xdr:to>
    <xdr:graphicFrame macro="">
      <xdr:nvGraphicFramePr>
        <xdr:cNvPr id="57" name="Grafiek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31</xdr:col>
      <xdr:colOff>0</xdr:colOff>
      <xdr:row>439</xdr:row>
      <xdr:rowOff>0</xdr:rowOff>
    </xdr:from>
    <xdr:to>
      <xdr:col>37</xdr:col>
      <xdr:colOff>114299</xdr:colOff>
      <xdr:row>455</xdr:row>
      <xdr:rowOff>28575</xdr:rowOff>
    </xdr:to>
    <xdr:graphicFrame macro="">
      <xdr:nvGraphicFramePr>
        <xdr:cNvPr id="58" name="Grafiek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31</xdr:col>
      <xdr:colOff>0</xdr:colOff>
      <xdr:row>365</xdr:row>
      <xdr:rowOff>0</xdr:rowOff>
    </xdr:from>
    <xdr:to>
      <xdr:col>37</xdr:col>
      <xdr:colOff>0</xdr:colOff>
      <xdr:row>376</xdr:row>
      <xdr:rowOff>152401</xdr:rowOff>
    </xdr:to>
    <xdr:graphicFrame macro="">
      <xdr:nvGraphicFramePr>
        <xdr:cNvPr id="59" name="Grafiek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31</xdr:col>
      <xdr:colOff>0</xdr:colOff>
      <xdr:row>468</xdr:row>
      <xdr:rowOff>0</xdr:rowOff>
    </xdr:from>
    <xdr:to>
      <xdr:col>37</xdr:col>
      <xdr:colOff>0</xdr:colOff>
      <xdr:row>482</xdr:row>
      <xdr:rowOff>152400</xdr:rowOff>
    </xdr:to>
    <xdr:graphicFrame macro="">
      <xdr:nvGraphicFramePr>
        <xdr:cNvPr id="60" name="Grafiek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31</xdr:col>
      <xdr:colOff>0</xdr:colOff>
      <xdr:row>491</xdr:row>
      <xdr:rowOff>0</xdr:rowOff>
    </xdr:from>
    <xdr:to>
      <xdr:col>37</xdr:col>
      <xdr:colOff>0</xdr:colOff>
      <xdr:row>505</xdr:row>
      <xdr:rowOff>9525</xdr:rowOff>
    </xdr:to>
    <xdr:graphicFrame macro="">
      <xdr:nvGraphicFramePr>
        <xdr:cNvPr id="61" name="Grafiek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31</xdr:col>
      <xdr:colOff>0</xdr:colOff>
      <xdr:row>576</xdr:row>
      <xdr:rowOff>0</xdr:rowOff>
    </xdr:from>
    <xdr:to>
      <xdr:col>37</xdr:col>
      <xdr:colOff>0</xdr:colOff>
      <xdr:row>590</xdr:row>
      <xdr:rowOff>152400</xdr:rowOff>
    </xdr:to>
    <xdr:graphicFrame macro="">
      <xdr:nvGraphicFramePr>
        <xdr:cNvPr id="62" name="Grafiek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31</xdr:col>
      <xdr:colOff>0</xdr:colOff>
      <xdr:row>456</xdr:row>
      <xdr:rowOff>0</xdr:rowOff>
    </xdr:from>
    <xdr:to>
      <xdr:col>37</xdr:col>
      <xdr:colOff>0</xdr:colOff>
      <xdr:row>468</xdr:row>
      <xdr:rowOff>0</xdr:rowOff>
    </xdr:to>
    <xdr:graphicFrame macro="">
      <xdr:nvGraphicFramePr>
        <xdr:cNvPr id="63" name="Grafiek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editAs="absolute">
    <xdr:from>
      <xdr:col>4</xdr:col>
      <xdr:colOff>213360</xdr:colOff>
      <xdr:row>244</xdr:row>
      <xdr:rowOff>127140</xdr:rowOff>
    </xdr:from>
    <xdr:to>
      <xdr:col>13</xdr:col>
      <xdr:colOff>126960</xdr:colOff>
      <xdr:row>244</xdr:row>
      <xdr:rowOff>132720</xdr:rowOff>
    </xdr:to>
    <xdr:pic>
      <xdr:nvPicPr>
        <xdr:cNvPr id="68" name="Afbeelding 67"/>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5966460" y="72844800"/>
          <a:ext cx="5400000" cy="5580"/>
        </a:xfrm>
        <a:prstGeom prst="rect">
          <a:avLst/>
        </a:prstGeom>
      </xdr:spPr>
    </xdr:pic>
    <xdr:clientData/>
  </xdr:twoCellAnchor>
  <xdr:twoCellAnchor editAs="oneCell">
    <xdr:from>
      <xdr:col>4</xdr:col>
      <xdr:colOff>99060</xdr:colOff>
      <xdr:row>172</xdr:row>
      <xdr:rowOff>0</xdr:rowOff>
    </xdr:from>
    <xdr:to>
      <xdr:col>13</xdr:col>
      <xdr:colOff>12660</xdr:colOff>
      <xdr:row>183</xdr:row>
      <xdr:rowOff>1179060</xdr:rowOff>
    </xdr:to>
    <xdr:pic>
      <xdr:nvPicPr>
        <xdr:cNvPr id="73" name="Afbeelding 72"/>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5852160" y="48707040"/>
          <a:ext cx="5400000" cy="5225280"/>
        </a:xfrm>
        <a:prstGeom prst="rect">
          <a:avLst/>
        </a:prstGeom>
      </xdr:spPr>
    </xdr:pic>
    <xdr:clientData/>
  </xdr:twoCellAnchor>
  <xdr:twoCellAnchor editAs="oneCell">
    <xdr:from>
      <xdr:col>4</xdr:col>
      <xdr:colOff>99060</xdr:colOff>
      <xdr:row>183</xdr:row>
      <xdr:rowOff>716280</xdr:rowOff>
    </xdr:from>
    <xdr:to>
      <xdr:col>13</xdr:col>
      <xdr:colOff>12660</xdr:colOff>
      <xdr:row>199</xdr:row>
      <xdr:rowOff>561840</xdr:rowOff>
    </xdr:to>
    <xdr:pic>
      <xdr:nvPicPr>
        <xdr:cNvPr id="74" name="Afbeelding 73"/>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5852160" y="53469540"/>
          <a:ext cx="5400000" cy="5225280"/>
        </a:xfrm>
        <a:prstGeom prst="rect">
          <a:avLst/>
        </a:prstGeom>
      </xdr:spPr>
    </xdr:pic>
    <xdr:clientData/>
  </xdr:twoCellAnchor>
  <xdr:twoCellAnchor editAs="oneCell">
    <xdr:from>
      <xdr:col>4</xdr:col>
      <xdr:colOff>99060</xdr:colOff>
      <xdr:row>213</xdr:row>
      <xdr:rowOff>7620</xdr:rowOff>
    </xdr:from>
    <xdr:to>
      <xdr:col>13</xdr:col>
      <xdr:colOff>12660</xdr:colOff>
      <xdr:row>228</xdr:row>
      <xdr:rowOff>173220</xdr:rowOff>
    </xdr:to>
    <xdr:pic>
      <xdr:nvPicPr>
        <xdr:cNvPr id="75" name="Afbeelding 74"/>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5852160" y="62773560"/>
          <a:ext cx="5400000" cy="5225280"/>
        </a:xfrm>
        <a:prstGeom prst="rect">
          <a:avLst/>
        </a:prstGeom>
      </xdr:spPr>
    </xdr:pic>
    <xdr:clientData/>
  </xdr:twoCellAnchor>
  <xdr:twoCellAnchor editAs="oneCell">
    <xdr:from>
      <xdr:col>4</xdr:col>
      <xdr:colOff>99060</xdr:colOff>
      <xdr:row>226</xdr:row>
      <xdr:rowOff>76200</xdr:rowOff>
    </xdr:from>
    <xdr:to>
      <xdr:col>13</xdr:col>
      <xdr:colOff>12660</xdr:colOff>
      <xdr:row>246</xdr:row>
      <xdr:rowOff>180840</xdr:rowOff>
    </xdr:to>
    <xdr:pic>
      <xdr:nvPicPr>
        <xdr:cNvPr id="76" name="Afbeelding 75"/>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5852160" y="67536060"/>
          <a:ext cx="5400000" cy="5225280"/>
        </a:xfrm>
        <a:prstGeom prst="rect">
          <a:avLst/>
        </a:prstGeom>
      </xdr:spPr>
    </xdr:pic>
    <xdr:clientData/>
  </xdr:twoCellAnchor>
  <xdr:twoCellAnchor editAs="oneCell">
    <xdr:from>
      <xdr:col>4</xdr:col>
      <xdr:colOff>99060</xdr:colOff>
      <xdr:row>244</xdr:row>
      <xdr:rowOff>129540</xdr:rowOff>
    </xdr:from>
    <xdr:to>
      <xdr:col>13</xdr:col>
      <xdr:colOff>12660</xdr:colOff>
      <xdr:row>265</xdr:row>
      <xdr:rowOff>36060</xdr:rowOff>
    </xdr:to>
    <xdr:pic>
      <xdr:nvPicPr>
        <xdr:cNvPr id="77" name="Afbeelding 76"/>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5852160" y="72344280"/>
          <a:ext cx="5400000" cy="5225280"/>
        </a:xfrm>
        <a:prstGeom prst="rect">
          <a:avLst/>
        </a:prstGeom>
      </xdr:spPr>
    </xdr:pic>
    <xdr:clientData/>
  </xdr:twoCellAnchor>
  <xdr:twoCellAnchor editAs="oneCell">
    <xdr:from>
      <xdr:col>4</xdr:col>
      <xdr:colOff>99060</xdr:colOff>
      <xdr:row>262</xdr:row>
      <xdr:rowOff>129540</xdr:rowOff>
    </xdr:from>
    <xdr:to>
      <xdr:col>13</xdr:col>
      <xdr:colOff>12660</xdr:colOff>
      <xdr:row>276</xdr:row>
      <xdr:rowOff>119880</xdr:rowOff>
    </xdr:to>
    <xdr:pic>
      <xdr:nvPicPr>
        <xdr:cNvPr id="78" name="Afbeelding 77"/>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5852160" y="77114400"/>
          <a:ext cx="5400000" cy="5225280"/>
        </a:xfrm>
        <a:prstGeom prst="rect">
          <a:avLst/>
        </a:prstGeom>
      </xdr:spPr>
    </xdr:pic>
    <xdr:clientData/>
  </xdr:twoCellAnchor>
  <xdr:twoCellAnchor editAs="oneCell">
    <xdr:from>
      <xdr:col>4</xdr:col>
      <xdr:colOff>99060</xdr:colOff>
      <xdr:row>275</xdr:row>
      <xdr:rowOff>160020</xdr:rowOff>
    </xdr:from>
    <xdr:to>
      <xdr:col>13</xdr:col>
      <xdr:colOff>12660</xdr:colOff>
      <xdr:row>296</xdr:row>
      <xdr:rowOff>81780</xdr:rowOff>
    </xdr:to>
    <xdr:pic>
      <xdr:nvPicPr>
        <xdr:cNvPr id="80" name="Afbeelding 79"/>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5852160" y="81876900"/>
          <a:ext cx="5400000" cy="52252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0611%20Rapportage%20Westerveld%20Eenzaamheid_LGT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ortage"/>
    </sheetNames>
    <sheetDataSet>
      <sheetData sheetId="0">
        <row r="370">
          <cell r="M370" t="str">
            <v>totaal</v>
          </cell>
          <cell r="N370" t="str">
            <v>emotioneel</v>
          </cell>
          <cell r="O370" t="str">
            <v>sociaal</v>
          </cell>
          <cell r="P370" t="str">
            <v>los effect</v>
          </cell>
        </row>
        <row r="371">
          <cell r="L371" t="str">
            <v>Man</v>
          </cell>
          <cell r="M371">
            <v>1.2230000000000001</v>
          </cell>
          <cell r="N371">
            <v>0.96</v>
          </cell>
          <cell r="O371">
            <v>1.3220000000000001</v>
          </cell>
          <cell r="P371">
            <v>1.0328638497652582</v>
          </cell>
        </row>
        <row r="372">
          <cell r="L372" t="str">
            <v>Vrouw</v>
          </cell>
          <cell r="M372">
            <v>1</v>
          </cell>
          <cell r="N372">
            <v>1</v>
          </cell>
          <cell r="O372">
            <v>1</v>
          </cell>
          <cell r="P372">
            <v>0.9859154929577465</v>
          </cell>
        </row>
        <row r="373">
          <cell r="L373" t="str">
            <v>Nederlands</v>
          </cell>
          <cell r="M373">
            <v>0.73299999999999998</v>
          </cell>
          <cell r="N373">
            <v>0.77800000000000002</v>
          </cell>
          <cell r="O373">
            <v>0.75800000000000001</v>
          </cell>
          <cell r="P373">
            <v>0.96244131455399062</v>
          </cell>
        </row>
        <row r="374">
          <cell r="L374" t="str">
            <v>Niet-westers</v>
          </cell>
          <cell r="M374">
            <v>1.379</v>
          </cell>
          <cell r="N374">
            <v>1.401</v>
          </cell>
          <cell r="O374">
            <v>1.347</v>
          </cell>
          <cell r="P374">
            <v>1.4788732394366197</v>
          </cell>
        </row>
        <row r="375">
          <cell r="L375" t="str">
            <v>Westers</v>
          </cell>
          <cell r="M375">
            <v>1</v>
          </cell>
          <cell r="N375">
            <v>1</v>
          </cell>
          <cell r="O375">
            <v>1</v>
          </cell>
          <cell r="P375">
            <v>1.1737089201877935</v>
          </cell>
        </row>
        <row r="376">
          <cell r="L376" t="str">
            <v>19</v>
          </cell>
          <cell r="M376">
            <v>2.8000000000000025E-2</v>
          </cell>
          <cell r="N376">
            <v>0.377</v>
          </cell>
          <cell r="O376">
            <v>0.28600000000000003</v>
          </cell>
          <cell r="P376">
            <v>0.86854460093896713</v>
          </cell>
        </row>
        <row r="377">
          <cell r="L377" t="str">
            <v>20</v>
          </cell>
          <cell r="M377">
            <v>8.2999999999999963E-2</v>
          </cell>
          <cell r="N377">
            <v>0.38300000000000001</v>
          </cell>
          <cell r="O377">
            <v>0.31399999999999995</v>
          </cell>
          <cell r="P377">
            <v>0.86854460093896713</v>
          </cell>
        </row>
        <row r="378">
          <cell r="L378" t="str">
            <v>21</v>
          </cell>
          <cell r="M378">
            <v>0.15100000000000002</v>
          </cell>
          <cell r="N378">
            <v>0.43200000000000005</v>
          </cell>
          <cell r="O378">
            <v>0.38900000000000001</v>
          </cell>
          <cell r="P378">
            <v>0.892018779342723</v>
          </cell>
        </row>
        <row r="379">
          <cell r="L379" t="str">
            <v>22</v>
          </cell>
          <cell r="M379">
            <v>0.10699999999999998</v>
          </cell>
          <cell r="N379">
            <v>0.45199999999999996</v>
          </cell>
          <cell r="O379">
            <v>0.30500000000000005</v>
          </cell>
          <cell r="P379">
            <v>0.84507042253521125</v>
          </cell>
        </row>
        <row r="380">
          <cell r="L380" t="str">
            <v>23</v>
          </cell>
          <cell r="M380">
            <v>0.16100000000000003</v>
          </cell>
          <cell r="N380">
            <v>0.49099999999999999</v>
          </cell>
          <cell r="O380">
            <v>0.40200000000000002</v>
          </cell>
          <cell r="P380">
            <v>0.86854460093896713</v>
          </cell>
        </row>
        <row r="381">
          <cell r="L381" t="str">
            <v>24</v>
          </cell>
          <cell r="M381">
            <v>0.24099999999999999</v>
          </cell>
          <cell r="N381">
            <v>0.52</v>
          </cell>
          <cell r="O381">
            <v>0.47299999999999998</v>
          </cell>
          <cell r="P381">
            <v>0.86854460093896713</v>
          </cell>
        </row>
        <row r="382">
          <cell r="L382" t="str">
            <v>25</v>
          </cell>
          <cell r="M382">
            <v>0.34799999999999998</v>
          </cell>
          <cell r="N382">
            <v>0.61499999999999999</v>
          </cell>
          <cell r="O382">
            <v>0.51400000000000001</v>
          </cell>
          <cell r="P382">
            <v>0.91549295774647887</v>
          </cell>
        </row>
        <row r="383">
          <cell r="L383" t="str">
            <v>26</v>
          </cell>
          <cell r="M383">
            <v>0.26300000000000001</v>
          </cell>
          <cell r="N383">
            <v>0.54899999999999993</v>
          </cell>
          <cell r="O383">
            <v>0.48299999999999998</v>
          </cell>
          <cell r="P383">
            <v>0.84507042253521125</v>
          </cell>
        </row>
        <row r="384">
          <cell r="L384" t="str">
            <v>27</v>
          </cell>
          <cell r="M384">
            <v>0.28600000000000003</v>
          </cell>
          <cell r="N384">
            <v>0.59699999999999998</v>
          </cell>
          <cell r="O384">
            <v>0.43999999999999995</v>
          </cell>
          <cell r="P384">
            <v>0.84507042253521125</v>
          </cell>
        </row>
        <row r="385">
          <cell r="L385" t="str">
            <v>28</v>
          </cell>
          <cell r="M385">
            <v>0.32399999999999995</v>
          </cell>
          <cell r="N385">
            <v>0.66799999999999993</v>
          </cell>
          <cell r="O385">
            <v>0.48299999999999998</v>
          </cell>
          <cell r="P385">
            <v>0.84507042253521125</v>
          </cell>
        </row>
        <row r="386">
          <cell r="L386" t="str">
            <v>29</v>
          </cell>
          <cell r="M386">
            <v>0.29300000000000004</v>
          </cell>
          <cell r="N386">
            <v>0.61699999999999999</v>
          </cell>
          <cell r="O386">
            <v>0.504</v>
          </cell>
          <cell r="P386">
            <v>0.79812206572769961</v>
          </cell>
        </row>
        <row r="387">
          <cell r="L387" t="str">
            <v>30</v>
          </cell>
          <cell r="M387">
            <v>0.31100000000000005</v>
          </cell>
          <cell r="N387">
            <v>0.61699999999999999</v>
          </cell>
          <cell r="O387">
            <v>0.52200000000000002</v>
          </cell>
          <cell r="P387">
            <v>0.79812206572769961</v>
          </cell>
        </row>
        <row r="388">
          <cell r="L388" t="str">
            <v>31</v>
          </cell>
          <cell r="M388">
            <v>0.31000000000000005</v>
          </cell>
          <cell r="N388">
            <v>0.627</v>
          </cell>
          <cell r="O388">
            <v>0.51200000000000001</v>
          </cell>
          <cell r="P388">
            <v>0.79812206572769961</v>
          </cell>
        </row>
        <row r="389">
          <cell r="L389" t="str">
            <v>32</v>
          </cell>
          <cell r="M389">
            <v>0.32499999999999996</v>
          </cell>
          <cell r="N389">
            <v>0.67999999999999994</v>
          </cell>
          <cell r="O389">
            <v>0.48399999999999999</v>
          </cell>
          <cell r="P389">
            <v>0.77464788732394374</v>
          </cell>
        </row>
        <row r="390">
          <cell r="L390" t="str">
            <v>33</v>
          </cell>
          <cell r="M390">
            <v>0.44399999999999995</v>
          </cell>
          <cell r="N390">
            <v>0.67799999999999994</v>
          </cell>
          <cell r="O390">
            <v>0.61299999999999999</v>
          </cell>
          <cell r="P390">
            <v>0.84507042253521125</v>
          </cell>
        </row>
        <row r="391">
          <cell r="L391" t="str">
            <v>34</v>
          </cell>
          <cell r="M391">
            <v>0.45699999999999996</v>
          </cell>
          <cell r="N391">
            <v>0.74399999999999999</v>
          </cell>
          <cell r="O391">
            <v>0.64800000000000002</v>
          </cell>
          <cell r="P391">
            <v>0.84507042253521125</v>
          </cell>
        </row>
        <row r="392">
          <cell r="L392" t="str">
            <v>35</v>
          </cell>
          <cell r="M392">
            <v>0.39200000000000002</v>
          </cell>
          <cell r="N392">
            <v>0.69700000000000006</v>
          </cell>
          <cell r="O392">
            <v>0.60299999999999998</v>
          </cell>
          <cell r="P392">
            <v>0.79812206572769961</v>
          </cell>
        </row>
        <row r="393">
          <cell r="L393" t="str">
            <v>36</v>
          </cell>
          <cell r="M393">
            <v>0.46799999999999997</v>
          </cell>
          <cell r="N393">
            <v>0.74299999999999999</v>
          </cell>
          <cell r="O393">
            <v>0.70199999999999996</v>
          </cell>
          <cell r="P393">
            <v>0.84507042253521125</v>
          </cell>
        </row>
        <row r="394">
          <cell r="L394" t="str">
            <v>37</v>
          </cell>
          <cell r="M394">
            <v>0.39800000000000002</v>
          </cell>
          <cell r="N394">
            <v>0.65300000000000002</v>
          </cell>
          <cell r="O394">
            <v>0.60499999999999998</v>
          </cell>
          <cell r="P394">
            <v>0.79812206572769961</v>
          </cell>
        </row>
        <row r="395">
          <cell r="L395" t="str">
            <v>38</v>
          </cell>
          <cell r="M395">
            <v>0.51</v>
          </cell>
          <cell r="N395">
            <v>0.752</v>
          </cell>
          <cell r="O395">
            <v>0.78500000000000003</v>
          </cell>
          <cell r="P395">
            <v>0.84507042253521125</v>
          </cell>
        </row>
        <row r="396">
          <cell r="L396" t="str">
            <v>39</v>
          </cell>
          <cell r="M396">
            <v>0.51900000000000002</v>
          </cell>
          <cell r="N396">
            <v>0.69700000000000006</v>
          </cell>
          <cell r="O396">
            <v>0.80600000000000005</v>
          </cell>
          <cell r="P396">
            <v>0.84507042253521125</v>
          </cell>
        </row>
        <row r="397">
          <cell r="L397" t="str">
            <v>40</v>
          </cell>
          <cell r="M397">
            <v>0.45799999999999996</v>
          </cell>
          <cell r="N397">
            <v>0.64400000000000002</v>
          </cell>
          <cell r="O397">
            <v>0.75600000000000001</v>
          </cell>
          <cell r="P397">
            <v>0.82159624413145538</v>
          </cell>
        </row>
        <row r="398">
          <cell r="L398" t="str">
            <v>41</v>
          </cell>
          <cell r="M398">
            <v>0.50600000000000001</v>
          </cell>
          <cell r="N398">
            <v>0.72099999999999997</v>
          </cell>
          <cell r="O398">
            <v>0.873</v>
          </cell>
          <cell r="P398">
            <v>0.84507042253521125</v>
          </cell>
        </row>
        <row r="399">
          <cell r="L399" t="str">
            <v>42</v>
          </cell>
          <cell r="M399">
            <v>0.56499999999999995</v>
          </cell>
          <cell r="N399">
            <v>0.68100000000000005</v>
          </cell>
          <cell r="O399">
            <v>0.90800000000000003</v>
          </cell>
          <cell r="P399">
            <v>0.86854460093896713</v>
          </cell>
        </row>
        <row r="400">
          <cell r="L400" t="str">
            <v>43</v>
          </cell>
          <cell r="M400">
            <v>0.61699999999999999</v>
          </cell>
          <cell r="N400">
            <v>0.72299999999999998</v>
          </cell>
          <cell r="O400">
            <v>0.96499999999999997</v>
          </cell>
          <cell r="P400">
            <v>0.892018779342723</v>
          </cell>
        </row>
        <row r="401">
          <cell r="L401" t="str">
            <v>44</v>
          </cell>
          <cell r="M401">
            <v>0.63700000000000001</v>
          </cell>
          <cell r="N401">
            <v>0.70599999999999996</v>
          </cell>
          <cell r="O401">
            <v>0.97099999999999997</v>
          </cell>
          <cell r="P401">
            <v>0.892018779342723</v>
          </cell>
        </row>
        <row r="402">
          <cell r="L402" t="str">
            <v>45</v>
          </cell>
          <cell r="M402">
            <v>0.66599999999999993</v>
          </cell>
          <cell r="N402">
            <v>0.74299999999999999</v>
          </cell>
          <cell r="O402">
            <v>1</v>
          </cell>
          <cell r="P402">
            <v>0.91549295774647887</v>
          </cell>
        </row>
        <row r="403">
          <cell r="L403" t="str">
            <v>46</v>
          </cell>
          <cell r="M403">
            <v>0.69399999999999995</v>
          </cell>
          <cell r="N403">
            <v>0.78100000000000003</v>
          </cell>
          <cell r="O403">
            <v>1.032</v>
          </cell>
          <cell r="P403">
            <v>0.91549295774647887</v>
          </cell>
        </row>
        <row r="404">
          <cell r="L404" t="str">
            <v>47</v>
          </cell>
          <cell r="M404">
            <v>0.70599999999999996</v>
          </cell>
          <cell r="N404">
            <v>0.72399999999999998</v>
          </cell>
          <cell r="O404">
            <v>1.107</v>
          </cell>
          <cell r="P404">
            <v>0.93896713615023486</v>
          </cell>
        </row>
        <row r="405">
          <cell r="L405" t="str">
            <v>48</v>
          </cell>
          <cell r="M405">
            <v>0.71</v>
          </cell>
          <cell r="N405">
            <v>0.66599999999999993</v>
          </cell>
          <cell r="O405">
            <v>1.093</v>
          </cell>
          <cell r="P405">
            <v>0.93896713615023486</v>
          </cell>
        </row>
        <row r="406">
          <cell r="L406" t="str">
            <v>49</v>
          </cell>
          <cell r="M406">
            <v>0.66799999999999993</v>
          </cell>
          <cell r="N406">
            <v>0.60799999999999998</v>
          </cell>
          <cell r="O406">
            <v>1.0620000000000001</v>
          </cell>
          <cell r="P406">
            <v>0.91549295774647887</v>
          </cell>
        </row>
        <row r="407">
          <cell r="L407" t="str">
            <v>50</v>
          </cell>
          <cell r="M407">
            <v>0.68300000000000005</v>
          </cell>
          <cell r="N407">
            <v>0.67700000000000005</v>
          </cell>
          <cell r="O407">
            <v>1.097</v>
          </cell>
          <cell r="P407">
            <v>0.91549295774647887</v>
          </cell>
        </row>
        <row r="408">
          <cell r="L408" t="str">
            <v>51</v>
          </cell>
          <cell r="M408">
            <v>0.753</v>
          </cell>
          <cell r="N408">
            <v>0.67900000000000005</v>
          </cell>
          <cell r="O408">
            <v>1.177</v>
          </cell>
          <cell r="P408">
            <v>0.96244131455399062</v>
          </cell>
        </row>
        <row r="409">
          <cell r="L409" t="str">
            <v>52</v>
          </cell>
          <cell r="M409">
            <v>0.749</v>
          </cell>
          <cell r="N409">
            <v>0.64</v>
          </cell>
          <cell r="O409">
            <v>1.161</v>
          </cell>
          <cell r="P409">
            <v>0.96244131455399062</v>
          </cell>
        </row>
        <row r="410">
          <cell r="L410" t="str">
            <v>53</v>
          </cell>
          <cell r="M410">
            <v>0.75700000000000001</v>
          </cell>
          <cell r="N410">
            <v>0.74299999999999999</v>
          </cell>
          <cell r="O410">
            <v>1.145</v>
          </cell>
          <cell r="P410">
            <v>0.96244131455399062</v>
          </cell>
        </row>
        <row r="411">
          <cell r="L411" t="str">
            <v>54</v>
          </cell>
          <cell r="M411">
            <v>0.78900000000000003</v>
          </cell>
          <cell r="N411">
            <v>0.67799999999999994</v>
          </cell>
          <cell r="O411">
            <v>1.1970000000000001</v>
          </cell>
          <cell r="P411">
            <v>0.9859154929577465</v>
          </cell>
        </row>
        <row r="412">
          <cell r="L412" t="str">
            <v>55</v>
          </cell>
          <cell r="M412">
            <v>0.70399999999999996</v>
          </cell>
          <cell r="N412">
            <v>0.64400000000000002</v>
          </cell>
          <cell r="O412">
            <v>1.105</v>
          </cell>
          <cell r="P412">
            <v>0.93896713615023486</v>
          </cell>
        </row>
        <row r="413">
          <cell r="L413" t="str">
            <v>56</v>
          </cell>
          <cell r="M413">
            <v>0.76300000000000001</v>
          </cell>
          <cell r="N413">
            <v>0.64800000000000002</v>
          </cell>
          <cell r="O413">
            <v>1.1559999999999999</v>
          </cell>
          <cell r="P413">
            <v>0.9859154929577465</v>
          </cell>
        </row>
        <row r="414">
          <cell r="L414" t="str">
            <v>57</v>
          </cell>
          <cell r="M414">
            <v>0.67500000000000004</v>
          </cell>
          <cell r="N414">
            <v>0.63700000000000001</v>
          </cell>
          <cell r="O414">
            <v>1.0840000000000001</v>
          </cell>
          <cell r="P414">
            <v>0.93896713615023486</v>
          </cell>
        </row>
        <row r="415">
          <cell r="L415" t="str">
            <v>58</v>
          </cell>
          <cell r="M415">
            <v>0.76100000000000001</v>
          </cell>
          <cell r="N415">
            <v>0.65900000000000003</v>
          </cell>
          <cell r="O415">
            <v>1.113</v>
          </cell>
          <cell r="P415">
            <v>0.9859154929577465</v>
          </cell>
        </row>
        <row r="416">
          <cell r="L416" t="str">
            <v>59</v>
          </cell>
          <cell r="M416">
            <v>0.68500000000000005</v>
          </cell>
          <cell r="N416">
            <v>0.58400000000000007</v>
          </cell>
          <cell r="O416">
            <v>1.085</v>
          </cell>
          <cell r="P416">
            <v>0.96244131455399062</v>
          </cell>
        </row>
        <row r="417">
          <cell r="L417" t="str">
            <v>60</v>
          </cell>
          <cell r="M417">
            <v>0.67799999999999994</v>
          </cell>
          <cell r="N417">
            <v>0.58899999999999997</v>
          </cell>
          <cell r="O417">
            <v>1.0880000000000001</v>
          </cell>
          <cell r="P417">
            <v>0.96244131455399062</v>
          </cell>
        </row>
        <row r="418">
          <cell r="L418" t="str">
            <v>61</v>
          </cell>
          <cell r="M418">
            <v>0.63200000000000001</v>
          </cell>
          <cell r="N418">
            <v>0.50900000000000001</v>
          </cell>
          <cell r="O418">
            <v>1.0449999999999999</v>
          </cell>
          <cell r="P418">
            <v>0.93896713615023486</v>
          </cell>
        </row>
        <row r="419">
          <cell r="L419" t="str">
            <v>62</v>
          </cell>
          <cell r="M419">
            <v>0.66999999999999993</v>
          </cell>
          <cell r="N419">
            <v>0.50600000000000001</v>
          </cell>
          <cell r="O419">
            <v>1.0740000000000001</v>
          </cell>
          <cell r="P419">
            <v>0.9859154929577465</v>
          </cell>
        </row>
        <row r="420">
          <cell r="L420" t="str">
            <v>63</v>
          </cell>
          <cell r="M420">
            <v>0.63700000000000001</v>
          </cell>
          <cell r="N420">
            <v>0.51</v>
          </cell>
          <cell r="O420">
            <v>1.0529999999999999</v>
          </cell>
          <cell r="P420">
            <v>0.9859154929577465</v>
          </cell>
        </row>
        <row r="421">
          <cell r="L421" t="str">
            <v>64</v>
          </cell>
          <cell r="M421">
            <v>0.58699999999999997</v>
          </cell>
          <cell r="N421">
            <v>0.38700000000000001</v>
          </cell>
          <cell r="O421">
            <v>0.99199999999999999</v>
          </cell>
          <cell r="P421">
            <v>0.96244131455399062</v>
          </cell>
        </row>
        <row r="422">
          <cell r="L422" t="str">
            <v>65</v>
          </cell>
          <cell r="M422">
            <v>0.51100000000000001</v>
          </cell>
          <cell r="N422">
            <v>0.36099999999999999</v>
          </cell>
          <cell r="O422">
            <v>0.94599999999999995</v>
          </cell>
          <cell r="P422">
            <v>0.91549295774647887</v>
          </cell>
        </row>
        <row r="423">
          <cell r="L423" t="str">
            <v>66</v>
          </cell>
          <cell r="M423">
            <v>0.627</v>
          </cell>
          <cell r="N423">
            <v>0.48699999999999999</v>
          </cell>
          <cell r="O423">
            <v>1.0389999999999999</v>
          </cell>
          <cell r="P423">
            <v>0.96244131455399062</v>
          </cell>
        </row>
        <row r="424">
          <cell r="L424" t="str">
            <v>67</v>
          </cell>
          <cell r="M424">
            <v>0.64700000000000002</v>
          </cell>
          <cell r="N424">
            <v>0.42100000000000004</v>
          </cell>
          <cell r="O424">
            <v>1.073</v>
          </cell>
          <cell r="P424">
            <v>0.96244131455399062</v>
          </cell>
        </row>
        <row r="425">
          <cell r="L425" t="str">
            <v>68</v>
          </cell>
          <cell r="M425">
            <v>0.61199999999999999</v>
          </cell>
          <cell r="N425">
            <v>0.39700000000000002</v>
          </cell>
          <cell r="O425">
            <v>1.056</v>
          </cell>
          <cell r="P425">
            <v>0.96244131455399062</v>
          </cell>
        </row>
        <row r="426">
          <cell r="L426" t="str">
            <v>69</v>
          </cell>
          <cell r="M426">
            <v>0.64700000000000002</v>
          </cell>
          <cell r="N426">
            <v>0.42900000000000005</v>
          </cell>
          <cell r="O426">
            <v>1.087</v>
          </cell>
          <cell r="P426">
            <v>0.9859154929577465</v>
          </cell>
        </row>
        <row r="427">
          <cell r="L427" t="str">
            <v>70</v>
          </cell>
          <cell r="M427">
            <v>0.65700000000000003</v>
          </cell>
          <cell r="N427">
            <v>0.44199999999999995</v>
          </cell>
          <cell r="O427">
            <v>1.103</v>
          </cell>
          <cell r="P427">
            <v>0.9859154929577465</v>
          </cell>
        </row>
        <row r="428">
          <cell r="L428" t="str">
            <v>71</v>
          </cell>
          <cell r="M428">
            <v>0.73099999999999998</v>
          </cell>
          <cell r="N428">
            <v>0.44899999999999995</v>
          </cell>
          <cell r="O428">
            <v>1.1599999999999999</v>
          </cell>
          <cell r="P428">
            <v>1.0563380281690142</v>
          </cell>
        </row>
        <row r="429">
          <cell r="L429" t="str">
            <v>72</v>
          </cell>
          <cell r="M429">
            <v>0.75800000000000001</v>
          </cell>
          <cell r="N429">
            <v>0.501</v>
          </cell>
          <cell r="O429">
            <v>1.1659999999999999</v>
          </cell>
          <cell r="P429">
            <v>1.0563380281690142</v>
          </cell>
        </row>
        <row r="430">
          <cell r="L430" t="str">
            <v>73</v>
          </cell>
          <cell r="M430">
            <v>0.76600000000000001</v>
          </cell>
          <cell r="N430">
            <v>0.54600000000000004</v>
          </cell>
          <cell r="O430">
            <v>1.1850000000000001</v>
          </cell>
          <cell r="P430">
            <v>1.07981220657277</v>
          </cell>
        </row>
        <row r="431">
          <cell r="L431" t="str">
            <v>74</v>
          </cell>
          <cell r="M431">
            <v>0.79400000000000004</v>
          </cell>
          <cell r="N431">
            <v>0.52500000000000002</v>
          </cell>
          <cell r="O431">
            <v>1.1990000000000001</v>
          </cell>
          <cell r="P431">
            <v>1.1032863849765258</v>
          </cell>
        </row>
        <row r="432">
          <cell r="L432" t="str">
            <v>75</v>
          </cell>
          <cell r="M432">
            <v>0.80400000000000005</v>
          </cell>
          <cell r="N432">
            <v>0.62</v>
          </cell>
          <cell r="O432">
            <v>1.157</v>
          </cell>
          <cell r="P432">
            <v>1.1267605633802817</v>
          </cell>
        </row>
        <row r="433">
          <cell r="L433" t="str">
            <v>76</v>
          </cell>
          <cell r="M433">
            <v>0.79899999999999993</v>
          </cell>
          <cell r="N433">
            <v>0.61499999999999999</v>
          </cell>
          <cell r="O433">
            <v>1.137</v>
          </cell>
          <cell r="P433">
            <v>1.1267605633802817</v>
          </cell>
        </row>
        <row r="434">
          <cell r="L434" t="str">
            <v>77</v>
          </cell>
          <cell r="M434">
            <v>0.83399999999999996</v>
          </cell>
          <cell r="N434">
            <v>0.67999999999999994</v>
          </cell>
          <cell r="O434">
            <v>1.1400000000000001</v>
          </cell>
          <cell r="P434">
            <v>1.1737089201877935</v>
          </cell>
        </row>
        <row r="435">
          <cell r="L435" t="str">
            <v>78</v>
          </cell>
          <cell r="M435">
            <v>0.83399999999999996</v>
          </cell>
          <cell r="N435">
            <v>0.68100000000000005</v>
          </cell>
          <cell r="O435">
            <v>1.139</v>
          </cell>
          <cell r="P435">
            <v>1.1737089201877935</v>
          </cell>
        </row>
        <row r="436">
          <cell r="L436" t="str">
            <v>79</v>
          </cell>
          <cell r="M436">
            <v>0.82899999999999996</v>
          </cell>
          <cell r="N436">
            <v>0.73799999999999999</v>
          </cell>
          <cell r="O436">
            <v>1.1160000000000001</v>
          </cell>
          <cell r="P436">
            <v>1.1971830985915493</v>
          </cell>
        </row>
        <row r="437">
          <cell r="L437" t="str">
            <v>80</v>
          </cell>
          <cell r="M437">
            <v>0.86599999999999999</v>
          </cell>
          <cell r="N437">
            <v>0.76900000000000002</v>
          </cell>
          <cell r="O437">
            <v>1.1200000000000001</v>
          </cell>
          <cell r="P437">
            <v>1.2206572769953052</v>
          </cell>
        </row>
        <row r="438">
          <cell r="L438" t="str">
            <v>81</v>
          </cell>
          <cell r="M438">
            <v>0.86699999999999999</v>
          </cell>
          <cell r="N438">
            <v>0.77600000000000002</v>
          </cell>
          <cell r="O438">
            <v>1.0820000000000001</v>
          </cell>
          <cell r="P438">
            <v>1.2441314553990612</v>
          </cell>
        </row>
        <row r="439">
          <cell r="L439" t="str">
            <v>82</v>
          </cell>
          <cell r="M439">
            <v>0.89900000000000002</v>
          </cell>
          <cell r="N439">
            <v>0.84599999999999997</v>
          </cell>
          <cell r="O439">
            <v>1.1060000000000001</v>
          </cell>
          <cell r="P439">
            <v>1.291079812206573</v>
          </cell>
        </row>
        <row r="440">
          <cell r="L440" t="str">
            <v>83</v>
          </cell>
          <cell r="M440">
            <v>0.88200000000000001</v>
          </cell>
          <cell r="N440">
            <v>0.84199999999999997</v>
          </cell>
          <cell r="O440">
            <v>1.069</v>
          </cell>
          <cell r="P440">
            <v>1.291079812206573</v>
          </cell>
        </row>
        <row r="441">
          <cell r="L441" t="str">
            <v>84</v>
          </cell>
          <cell r="M441">
            <v>0.90400000000000003</v>
          </cell>
          <cell r="N441">
            <v>0.90100000000000002</v>
          </cell>
          <cell r="O441">
            <v>1.111</v>
          </cell>
          <cell r="P441">
            <v>1.3380281690140845</v>
          </cell>
        </row>
        <row r="442">
          <cell r="L442" t="str">
            <v>85</v>
          </cell>
          <cell r="M442">
            <v>0.92800000000000005</v>
          </cell>
          <cell r="N442">
            <v>0.96099999999999997</v>
          </cell>
          <cell r="O442">
            <v>1.077</v>
          </cell>
          <cell r="P442">
            <v>1.3615023474178403</v>
          </cell>
        </row>
        <row r="443">
          <cell r="L443" t="str">
            <v>86</v>
          </cell>
          <cell r="M443">
            <v>0.97</v>
          </cell>
          <cell r="N443">
            <v>0.98199999999999998</v>
          </cell>
          <cell r="O443">
            <v>1.0920000000000001</v>
          </cell>
          <cell r="P443">
            <v>1.408450704225352</v>
          </cell>
        </row>
        <row r="444">
          <cell r="L444" t="str">
            <v>87</v>
          </cell>
          <cell r="M444">
            <v>0.95899999999999996</v>
          </cell>
          <cell r="N444">
            <v>0.94899999999999995</v>
          </cell>
          <cell r="O444">
            <v>1.0649999999999999</v>
          </cell>
          <cell r="P444">
            <v>1.408450704225352</v>
          </cell>
        </row>
        <row r="445">
          <cell r="L445" t="str">
            <v>88</v>
          </cell>
          <cell r="M445">
            <v>0.97699999999999998</v>
          </cell>
          <cell r="N445">
            <v>1.0149999999999999</v>
          </cell>
          <cell r="O445">
            <v>1.095</v>
          </cell>
          <cell r="P445">
            <v>1.455399061032864</v>
          </cell>
        </row>
        <row r="446">
          <cell r="L446" t="str">
            <v>89</v>
          </cell>
          <cell r="M446">
            <v>0.97099999999999997</v>
          </cell>
          <cell r="N446">
            <v>1.026</v>
          </cell>
          <cell r="O446">
            <v>1.0009999999999999</v>
          </cell>
          <cell r="P446">
            <v>1.4788732394366197</v>
          </cell>
        </row>
        <row r="447">
          <cell r="L447" t="str">
            <v>90</v>
          </cell>
          <cell r="M447">
            <v>1</v>
          </cell>
          <cell r="N447">
            <v>1</v>
          </cell>
          <cell r="O447">
            <v>1</v>
          </cell>
          <cell r="P447">
            <v>1.5492957746478875</v>
          </cell>
        </row>
        <row r="448">
          <cell r="L448" t="str">
            <v>Thuiswonend kind</v>
          </cell>
          <cell r="M448">
            <v>1.4650000000000001</v>
          </cell>
          <cell r="N448">
            <v>1.3860000000000001</v>
          </cell>
          <cell r="O448">
            <v>1.429</v>
          </cell>
          <cell r="P448">
            <v>0.93896713615023486</v>
          </cell>
        </row>
        <row r="449">
          <cell r="L449" t="str">
            <v>Alleenstaande</v>
          </cell>
          <cell r="M449">
            <v>1.595</v>
          </cell>
          <cell r="N449">
            <v>1.6830000000000001</v>
          </cell>
          <cell r="O449">
            <v>1.377</v>
          </cell>
          <cell r="P449">
            <v>1.408450704225352</v>
          </cell>
        </row>
        <row r="450">
          <cell r="L450" t="str">
            <v>Partner in niet-gehuwd paar z. kinderen</v>
          </cell>
          <cell r="M450">
            <v>1.075</v>
          </cell>
          <cell r="N450">
            <v>0.90100000000000002</v>
          </cell>
          <cell r="O450">
            <v>1.1559999999999999</v>
          </cell>
          <cell r="P450">
            <v>0.892018779342723</v>
          </cell>
        </row>
        <row r="451">
          <cell r="L451" t="str">
            <v>Partner in gehuwd paar zonder kinderen</v>
          </cell>
          <cell r="M451">
            <v>0.873</v>
          </cell>
          <cell r="N451">
            <v>0.59499999999999997</v>
          </cell>
          <cell r="O451">
            <v>1.0309999999999999</v>
          </cell>
          <cell r="P451">
            <v>0.91549295774647887</v>
          </cell>
        </row>
        <row r="452">
          <cell r="L452" t="str">
            <v>Partner in niet-gehuwd paar met kinderen</v>
          </cell>
          <cell r="M452">
            <v>0.89400000000000002</v>
          </cell>
          <cell r="N452">
            <v>0.69300000000000006</v>
          </cell>
          <cell r="O452">
            <v>0.998</v>
          </cell>
          <cell r="P452">
            <v>0.79812206572769961</v>
          </cell>
        </row>
        <row r="453">
          <cell r="L453" t="str">
            <v>Partner in gehuwd paar met kinderen</v>
          </cell>
          <cell r="M453">
            <v>0.81299999999999994</v>
          </cell>
          <cell r="N453">
            <v>0.59099999999999997</v>
          </cell>
          <cell r="O453">
            <v>0.94499999999999995</v>
          </cell>
          <cell r="P453">
            <v>0.77464788732394374</v>
          </cell>
        </row>
        <row r="454">
          <cell r="L454" t="str">
            <v>Ouder in eenouderhuishouden</v>
          </cell>
          <cell r="M454">
            <v>1.361</v>
          </cell>
          <cell r="N454">
            <v>1.383</v>
          </cell>
          <cell r="O454">
            <v>1.2730000000000001</v>
          </cell>
          <cell r="P454">
            <v>1.2441314553990612</v>
          </cell>
        </row>
        <row r="455">
          <cell r="L455" t="str">
            <v>Referentiepersoon in overig huishouden</v>
          </cell>
          <cell r="M455">
            <v>1.1990000000000001</v>
          </cell>
          <cell r="N455">
            <v>1.07</v>
          </cell>
          <cell r="O455">
            <v>1.179</v>
          </cell>
          <cell r="P455">
            <v>1.1032863849765258</v>
          </cell>
        </row>
        <row r="456">
          <cell r="L456" t="str">
            <v>Overig lid van een huishouden</v>
          </cell>
          <cell r="M456">
            <v>1</v>
          </cell>
          <cell r="N456">
            <v>1</v>
          </cell>
          <cell r="O456">
            <v>1</v>
          </cell>
          <cell r="P456">
            <v>0.96244131455399062</v>
          </cell>
        </row>
        <row r="457">
          <cell r="L457" t="str">
            <v>Laag opgeleid (basis, leerjaar 1-3 havo/vwo, vmbo of mbo-1)</v>
          </cell>
          <cell r="M457">
            <v>1.1339999999999999</v>
          </cell>
          <cell r="N457">
            <v>1.1379999999999999</v>
          </cell>
          <cell r="O457">
            <v>1.101</v>
          </cell>
          <cell r="P457">
            <v>1.1971830985915493</v>
          </cell>
        </row>
        <row r="458">
          <cell r="L458" t="str">
            <v>Middelbaar opgeleid (mbo 2-4, bovenbouw havo/vwo)</v>
          </cell>
          <cell r="M458">
            <v>1.042</v>
          </cell>
          <cell r="N458">
            <v>1.0569999999999999</v>
          </cell>
          <cell r="O458">
            <v>1.0549999999999999</v>
          </cell>
          <cell r="P458">
            <v>0.96244131455399062</v>
          </cell>
        </row>
        <row r="459">
          <cell r="L459" t="str">
            <v>Hoog opgeleid (hbo en wo)</v>
          </cell>
          <cell r="M459">
            <v>0.876</v>
          </cell>
          <cell r="N459">
            <v>0.91400000000000003</v>
          </cell>
          <cell r="O459">
            <v>0.877</v>
          </cell>
          <cell r="P459">
            <v>0.77464788732394374</v>
          </cell>
        </row>
        <row r="460">
          <cell r="L460" t="str">
            <v>Opleidingsniveau onbekend</v>
          </cell>
          <cell r="M460">
            <v>1</v>
          </cell>
          <cell r="N460">
            <v>1</v>
          </cell>
          <cell r="O460">
            <v>1</v>
          </cell>
          <cell r="P460">
            <v>1.0328638497652582</v>
          </cell>
        </row>
        <row r="465">
          <cell r="L465" t="str">
            <v>Werkend</v>
          </cell>
          <cell r="M465">
            <v>0.67199999999999993</v>
          </cell>
          <cell r="N465">
            <v>0.61099999999999999</v>
          </cell>
          <cell r="O465">
            <v>0.71100000000000008</v>
          </cell>
          <cell r="P465">
            <v>0.82159624413145538</v>
          </cell>
        </row>
        <row r="466">
          <cell r="L466" t="str">
            <v>Ontvanger werkloosheidsuitkering</v>
          </cell>
          <cell r="M466">
            <v>0.877</v>
          </cell>
          <cell r="N466">
            <v>0.96</v>
          </cell>
          <cell r="O466">
            <v>0.85099999999999998</v>
          </cell>
          <cell r="P466">
            <v>1.0328638497652582</v>
          </cell>
        </row>
        <row r="467">
          <cell r="L467" t="str">
            <v>Ontvanger bijstandsuitkering</v>
          </cell>
          <cell r="M467">
            <v>1.4570000000000001</v>
          </cell>
          <cell r="N467">
            <v>1.337</v>
          </cell>
          <cell r="O467">
            <v>1.419</v>
          </cell>
          <cell r="P467">
            <v>1.807511737089202</v>
          </cell>
        </row>
        <row r="468">
          <cell r="L468" t="str">
            <v>Ontvanger uitkering sociale voorz.overig</v>
          </cell>
          <cell r="M468">
            <v>1.139</v>
          </cell>
          <cell r="N468">
            <v>1.1060000000000001</v>
          </cell>
          <cell r="O468">
            <v>1.1140000000000001</v>
          </cell>
          <cell r="P468">
            <v>1.3849765258215962</v>
          </cell>
        </row>
        <row r="469">
          <cell r="L469" t="str">
            <v>Ontvanger uitkering ziekte/AO</v>
          </cell>
          <cell r="M469">
            <v>1.4419999999999999</v>
          </cell>
          <cell r="N469">
            <v>1.5129999999999999</v>
          </cell>
          <cell r="O469">
            <v>1.3580000000000001</v>
          </cell>
          <cell r="P469">
            <v>1.4788732394366197</v>
          </cell>
        </row>
        <row r="470">
          <cell r="L470" t="str">
            <v>Ontvanger pensioenuitkering</v>
          </cell>
          <cell r="M470">
            <v>0.76700000000000002</v>
          </cell>
          <cell r="N470">
            <v>0.78600000000000003</v>
          </cell>
          <cell r="O470">
            <v>0.77900000000000003</v>
          </cell>
          <cell r="P470">
            <v>1.1032863849765258</v>
          </cell>
        </row>
        <row r="471">
          <cell r="L471" t="str">
            <v>Nog niet schoolg./schol./stud. met ink.</v>
          </cell>
          <cell r="M471">
            <v>0.63200000000000001</v>
          </cell>
          <cell r="N471">
            <v>0.54400000000000004</v>
          </cell>
          <cell r="O471">
            <v>0.68900000000000006</v>
          </cell>
          <cell r="P471">
            <v>0.86854460093896713</v>
          </cell>
        </row>
        <row r="472">
          <cell r="L472" t="str">
            <v>Nog niet schoolg./schol./stud. geen ink.</v>
          </cell>
          <cell r="M472">
            <v>0.86799999999999999</v>
          </cell>
          <cell r="N472">
            <v>0.85699999999999998</v>
          </cell>
          <cell r="O472">
            <v>0.88700000000000001</v>
          </cell>
          <cell r="P472">
            <v>1.0093896713615023</v>
          </cell>
        </row>
        <row r="473">
          <cell r="L473" t="str">
            <v>Overig zonder inkomen</v>
          </cell>
          <cell r="M473">
            <v>1</v>
          </cell>
          <cell r="N473">
            <v>1</v>
          </cell>
          <cell r="O473">
            <v>1</v>
          </cell>
          <cell r="P473">
            <v>1.0328638497652582</v>
          </cell>
        </row>
        <row r="474">
          <cell r="L474" t="str">
            <v>0</v>
          </cell>
          <cell r="M474">
            <v>2.028</v>
          </cell>
          <cell r="N474">
            <v>1.9630000000000001</v>
          </cell>
          <cell r="O474">
            <v>1.8</v>
          </cell>
          <cell r="P474">
            <v>1.5492957746478875</v>
          </cell>
        </row>
        <row r="475">
          <cell r="L475" t="str">
            <v>1</v>
          </cell>
          <cell r="M475">
            <v>1.341</v>
          </cell>
          <cell r="N475">
            <v>1.306</v>
          </cell>
          <cell r="O475">
            <v>1.379</v>
          </cell>
          <cell r="P475">
            <v>0.96244131455399062</v>
          </cell>
        </row>
        <row r="476">
          <cell r="L476" t="str">
            <v>2</v>
          </cell>
          <cell r="M476">
            <v>1.423</v>
          </cell>
          <cell r="N476">
            <v>1.3460000000000001</v>
          </cell>
          <cell r="O476">
            <v>1.4239999999999999</v>
          </cell>
          <cell r="P476">
            <v>0.9859154929577465</v>
          </cell>
        </row>
        <row r="477">
          <cell r="L477" t="str">
            <v>3</v>
          </cell>
          <cell r="M477">
            <v>1.5669999999999999</v>
          </cell>
          <cell r="N477">
            <v>1.4159999999999999</v>
          </cell>
          <cell r="O477">
            <v>1.496</v>
          </cell>
          <cell r="P477">
            <v>1.0563380281690142</v>
          </cell>
        </row>
        <row r="478">
          <cell r="L478" t="str">
            <v>4</v>
          </cell>
          <cell r="M478">
            <v>1.448</v>
          </cell>
          <cell r="N478">
            <v>1.488</v>
          </cell>
          <cell r="O478">
            <v>1.3599999999999999</v>
          </cell>
          <cell r="P478">
            <v>1.07981220657277</v>
          </cell>
        </row>
        <row r="479">
          <cell r="L479" t="str">
            <v>5</v>
          </cell>
          <cell r="M479">
            <v>1.613</v>
          </cell>
          <cell r="N479">
            <v>1.5489999999999999</v>
          </cell>
          <cell r="O479">
            <v>1.548</v>
          </cell>
          <cell r="P479">
            <v>1.1737089201877935</v>
          </cell>
        </row>
        <row r="480">
          <cell r="L480" t="str">
            <v>6</v>
          </cell>
          <cell r="M480">
            <v>1.6520000000000001</v>
          </cell>
          <cell r="N480">
            <v>1.5760000000000001</v>
          </cell>
          <cell r="O480">
            <v>1.595</v>
          </cell>
          <cell r="P480">
            <v>1.291079812206573</v>
          </cell>
        </row>
        <row r="481">
          <cell r="L481" t="str">
            <v>7</v>
          </cell>
          <cell r="M481">
            <v>1.6339999999999999</v>
          </cell>
          <cell r="N481">
            <v>1.669</v>
          </cell>
          <cell r="O481">
            <v>1.4929999999999999</v>
          </cell>
          <cell r="P481">
            <v>1.3849765258215962</v>
          </cell>
        </row>
        <row r="482">
          <cell r="L482" t="str">
            <v>8</v>
          </cell>
          <cell r="M482">
            <v>1.8239999999999998</v>
          </cell>
          <cell r="N482">
            <v>1.7650000000000001</v>
          </cell>
          <cell r="O482">
            <v>1.71</v>
          </cell>
          <cell r="P482">
            <v>1.5023474178403757</v>
          </cell>
        </row>
        <row r="483">
          <cell r="L483" t="str">
            <v>9</v>
          </cell>
          <cell r="M483">
            <v>1.6919999999999999</v>
          </cell>
          <cell r="N483">
            <v>1.641</v>
          </cell>
          <cell r="O483">
            <v>1.62</v>
          </cell>
          <cell r="P483">
            <v>1.431924882629108</v>
          </cell>
        </row>
        <row r="484">
          <cell r="L484" t="str">
            <v>10</v>
          </cell>
          <cell r="M484">
            <v>1.647</v>
          </cell>
          <cell r="N484">
            <v>1.589</v>
          </cell>
          <cell r="O484">
            <v>1.5720000000000001</v>
          </cell>
          <cell r="P484">
            <v>1.455399061032864</v>
          </cell>
        </row>
        <row r="485">
          <cell r="L485" t="str">
            <v>11</v>
          </cell>
          <cell r="M485">
            <v>1.7629999999999999</v>
          </cell>
          <cell r="N485">
            <v>1.669</v>
          </cell>
          <cell r="O485">
            <v>1.6859999999999999</v>
          </cell>
          <cell r="P485">
            <v>1.5258215962441315</v>
          </cell>
          <cell r="S485" t="str">
            <v>totaal</v>
          </cell>
          <cell r="T485" t="str">
            <v>emotioneel</v>
          </cell>
          <cell r="U485" t="str">
            <v>sociaal</v>
          </cell>
          <cell r="V485" t="str">
            <v>los effect</v>
          </cell>
        </row>
        <row r="486">
          <cell r="L486" t="str">
            <v>12</v>
          </cell>
          <cell r="M486">
            <v>1.679</v>
          </cell>
          <cell r="N486">
            <v>1.6560000000000001</v>
          </cell>
          <cell r="O486">
            <v>1.591</v>
          </cell>
          <cell r="P486">
            <v>1.4788732394366197</v>
          </cell>
          <cell r="R486" t="str">
            <v>Referentie</v>
          </cell>
          <cell r="S486">
            <v>1</v>
          </cell>
          <cell r="T486">
            <v>1</v>
          </cell>
          <cell r="U486">
            <v>1</v>
          </cell>
          <cell r="V486">
            <v>1</v>
          </cell>
        </row>
        <row r="487">
          <cell r="L487" t="str">
            <v>13</v>
          </cell>
          <cell r="M487">
            <v>1.669</v>
          </cell>
          <cell r="N487">
            <v>1.639</v>
          </cell>
          <cell r="O487">
            <v>1.6360000000000001</v>
          </cell>
          <cell r="P487">
            <v>1.455399061032864</v>
          </cell>
          <cell r="R487" t="str">
            <v>WLZ</v>
          </cell>
          <cell r="S487">
            <v>1.639</v>
          </cell>
          <cell r="T487">
            <v>1.788</v>
          </cell>
          <cell r="U487">
            <v>1.397</v>
          </cell>
          <cell r="V487">
            <v>1.7136150234741785</v>
          </cell>
        </row>
        <row r="488">
          <cell r="L488" t="str">
            <v>14</v>
          </cell>
          <cell r="M488">
            <v>1.786</v>
          </cell>
          <cell r="N488">
            <v>1.758</v>
          </cell>
          <cell r="O488">
            <v>1.7050000000000001</v>
          </cell>
          <cell r="P488">
            <v>1.5258215962441315</v>
          </cell>
          <cell r="R488" t="str">
            <v>WMO</v>
          </cell>
          <cell r="S488">
            <v>1.571</v>
          </cell>
          <cell r="T488">
            <v>1.663</v>
          </cell>
          <cell r="U488">
            <v>1.327</v>
          </cell>
          <cell r="V488">
            <v>1.6666666666666665</v>
          </cell>
        </row>
        <row r="489">
          <cell r="L489" t="str">
            <v>15</v>
          </cell>
          <cell r="M489">
            <v>1.742</v>
          </cell>
          <cell r="N489">
            <v>1.6819999999999999</v>
          </cell>
          <cell r="O489">
            <v>1.639</v>
          </cell>
          <cell r="P489">
            <v>1.455399061032864</v>
          </cell>
          <cell r="R489" t="str">
            <v>Wanbetaler</v>
          </cell>
          <cell r="S489">
            <v>1.3420000000000001</v>
          </cell>
          <cell r="T489">
            <v>1.2909999999999999</v>
          </cell>
          <cell r="U489">
            <v>1.319</v>
          </cell>
          <cell r="V489">
            <v>1.5023474178403757</v>
          </cell>
        </row>
        <row r="490">
          <cell r="L490" t="str">
            <v>16</v>
          </cell>
          <cell r="M490">
            <v>1.752</v>
          </cell>
          <cell r="N490">
            <v>1.6779999999999999</v>
          </cell>
          <cell r="O490">
            <v>1.63</v>
          </cell>
          <cell r="P490">
            <v>1.431924882629108</v>
          </cell>
          <cell r="R490" t="str">
            <v>Hoge sociale cohesie</v>
          </cell>
          <cell r="S490">
            <v>0.78</v>
          </cell>
          <cell r="T490">
            <v>0.81699999999999995</v>
          </cell>
          <cell r="U490">
            <v>0.79800000000000004</v>
          </cell>
          <cell r="V490">
            <v>0.80046948356807501</v>
          </cell>
        </row>
        <row r="491">
          <cell r="L491" t="str">
            <v>17</v>
          </cell>
          <cell r="M491">
            <v>1.675</v>
          </cell>
          <cell r="N491">
            <v>1.631</v>
          </cell>
          <cell r="O491">
            <v>1.615</v>
          </cell>
          <cell r="P491">
            <v>1.3849765258215962</v>
          </cell>
        </row>
        <row r="492">
          <cell r="L492" t="str">
            <v>18</v>
          </cell>
          <cell r="M492">
            <v>1.635</v>
          </cell>
          <cell r="N492">
            <v>1.6139999999999999</v>
          </cell>
          <cell r="O492">
            <v>1.5680000000000001</v>
          </cell>
          <cell r="P492">
            <v>1.3380281690140845</v>
          </cell>
        </row>
        <row r="493">
          <cell r="L493" t="str">
            <v>19</v>
          </cell>
          <cell r="M493">
            <v>1.6320000000000001</v>
          </cell>
          <cell r="N493">
            <v>1.6379999999999999</v>
          </cell>
          <cell r="O493">
            <v>1.5470000000000002</v>
          </cell>
          <cell r="P493">
            <v>1.3380281690140845</v>
          </cell>
        </row>
        <row r="494">
          <cell r="L494" t="str">
            <v>20</v>
          </cell>
          <cell r="M494">
            <v>1.613</v>
          </cell>
          <cell r="N494">
            <v>1.623</v>
          </cell>
          <cell r="O494">
            <v>1.5470000000000002</v>
          </cell>
          <cell r="P494">
            <v>1.291079812206573</v>
          </cell>
        </row>
        <row r="495">
          <cell r="L495" t="str">
            <v>21</v>
          </cell>
          <cell r="M495">
            <v>1.621</v>
          </cell>
          <cell r="N495">
            <v>1.575</v>
          </cell>
          <cell r="O495">
            <v>1.532</v>
          </cell>
          <cell r="P495">
            <v>1.291079812206573</v>
          </cell>
        </row>
        <row r="496">
          <cell r="L496" t="str">
            <v>22</v>
          </cell>
          <cell r="M496">
            <v>1.639</v>
          </cell>
          <cell r="N496">
            <v>1.6099999999999999</v>
          </cell>
          <cell r="O496">
            <v>1.5550000000000002</v>
          </cell>
          <cell r="P496">
            <v>1.267605633802817</v>
          </cell>
        </row>
        <row r="497">
          <cell r="L497" t="str">
            <v>23</v>
          </cell>
          <cell r="M497">
            <v>1.583</v>
          </cell>
          <cell r="N497">
            <v>1.581</v>
          </cell>
          <cell r="O497">
            <v>1.4990000000000001</v>
          </cell>
          <cell r="P497">
            <v>1.2206572769953052</v>
          </cell>
        </row>
        <row r="498">
          <cell r="L498" t="str">
            <v>24</v>
          </cell>
          <cell r="M498">
            <v>1.6520000000000001</v>
          </cell>
          <cell r="N498">
            <v>1.6560000000000001</v>
          </cell>
          <cell r="O498">
            <v>1.56</v>
          </cell>
          <cell r="P498">
            <v>1.2441314553990612</v>
          </cell>
        </row>
        <row r="499">
          <cell r="L499" t="str">
            <v>25</v>
          </cell>
          <cell r="M499">
            <v>1.651</v>
          </cell>
          <cell r="N499">
            <v>1.625</v>
          </cell>
          <cell r="O499">
            <v>1.524</v>
          </cell>
          <cell r="P499">
            <v>1.2441314553990612</v>
          </cell>
        </row>
        <row r="500">
          <cell r="L500" t="str">
            <v>26</v>
          </cell>
          <cell r="M500">
            <v>1.617</v>
          </cell>
          <cell r="N500">
            <v>1.623</v>
          </cell>
          <cell r="O500">
            <v>1.5089999999999999</v>
          </cell>
          <cell r="P500">
            <v>1.2206572769953052</v>
          </cell>
        </row>
        <row r="501">
          <cell r="L501" t="str">
            <v>27</v>
          </cell>
          <cell r="M501">
            <v>1.625</v>
          </cell>
          <cell r="N501">
            <v>1.5779999999999998</v>
          </cell>
          <cell r="O501">
            <v>1.4929999999999999</v>
          </cell>
          <cell r="P501">
            <v>1.2441314553990612</v>
          </cell>
        </row>
        <row r="502">
          <cell r="L502" t="str">
            <v>28</v>
          </cell>
          <cell r="M502">
            <v>1.623</v>
          </cell>
          <cell r="N502">
            <v>1.621</v>
          </cell>
          <cell r="O502">
            <v>1.5449999999999999</v>
          </cell>
          <cell r="P502">
            <v>1.2441314553990612</v>
          </cell>
        </row>
        <row r="503">
          <cell r="L503" t="str">
            <v>29</v>
          </cell>
          <cell r="M503">
            <v>1.6259999999999999</v>
          </cell>
          <cell r="N503">
            <v>1.625</v>
          </cell>
          <cell r="O503">
            <v>1.5369999999999999</v>
          </cell>
          <cell r="P503">
            <v>1.2441314553990612</v>
          </cell>
        </row>
        <row r="504">
          <cell r="L504" t="str">
            <v>30</v>
          </cell>
          <cell r="M504">
            <v>1.5609999999999999</v>
          </cell>
          <cell r="N504">
            <v>1.5609999999999999</v>
          </cell>
          <cell r="O504">
            <v>1.458</v>
          </cell>
          <cell r="P504">
            <v>1.2206572769953052</v>
          </cell>
        </row>
        <row r="505">
          <cell r="L505" t="str">
            <v>31</v>
          </cell>
          <cell r="M505">
            <v>1.708</v>
          </cell>
          <cell r="N505">
            <v>1.6560000000000001</v>
          </cell>
          <cell r="O505">
            <v>1.597</v>
          </cell>
          <cell r="P505">
            <v>1.291079812206573</v>
          </cell>
        </row>
        <row r="506">
          <cell r="L506" t="str">
            <v>32</v>
          </cell>
          <cell r="M506">
            <v>1.5819999999999999</v>
          </cell>
          <cell r="N506">
            <v>1.5449999999999999</v>
          </cell>
          <cell r="O506">
            <v>1.5009999999999999</v>
          </cell>
          <cell r="P506">
            <v>1.1971830985915493</v>
          </cell>
        </row>
        <row r="507">
          <cell r="L507" t="str">
            <v>33</v>
          </cell>
          <cell r="M507">
            <v>1.5960000000000001</v>
          </cell>
          <cell r="N507">
            <v>1.5779999999999998</v>
          </cell>
          <cell r="O507">
            <v>1.5129999999999999</v>
          </cell>
          <cell r="P507">
            <v>1.1971830985915493</v>
          </cell>
        </row>
        <row r="508">
          <cell r="L508" t="str">
            <v>34</v>
          </cell>
          <cell r="M508">
            <v>1.573</v>
          </cell>
          <cell r="N508">
            <v>1.6099999999999999</v>
          </cell>
          <cell r="O508">
            <v>1.464</v>
          </cell>
          <cell r="P508">
            <v>1.1737089201877935</v>
          </cell>
        </row>
        <row r="509">
          <cell r="L509" t="str">
            <v>35</v>
          </cell>
          <cell r="M509">
            <v>1.5529999999999999</v>
          </cell>
          <cell r="N509">
            <v>1.552</v>
          </cell>
          <cell r="O509">
            <v>1.444</v>
          </cell>
          <cell r="P509">
            <v>1.1267605633802817</v>
          </cell>
        </row>
        <row r="510">
          <cell r="L510" t="str">
            <v>36</v>
          </cell>
          <cell r="M510">
            <v>1.5629999999999999</v>
          </cell>
          <cell r="N510">
            <v>1.5920000000000001</v>
          </cell>
          <cell r="O510">
            <v>1.466</v>
          </cell>
          <cell r="P510">
            <v>1.1267605633802817</v>
          </cell>
        </row>
        <row r="511">
          <cell r="L511" t="str">
            <v>37</v>
          </cell>
          <cell r="M511">
            <v>1.613</v>
          </cell>
          <cell r="N511">
            <v>1.5739999999999998</v>
          </cell>
          <cell r="O511">
            <v>1.516</v>
          </cell>
          <cell r="P511">
            <v>1.1502347417840375</v>
          </cell>
        </row>
        <row r="512">
          <cell r="L512" t="str">
            <v>38</v>
          </cell>
          <cell r="M512">
            <v>1.528</v>
          </cell>
          <cell r="N512">
            <v>1.5270000000000001</v>
          </cell>
          <cell r="O512">
            <v>1.4330000000000001</v>
          </cell>
          <cell r="P512">
            <v>1.1032863849765258</v>
          </cell>
        </row>
        <row r="513">
          <cell r="L513" t="str">
            <v>39</v>
          </cell>
          <cell r="M513">
            <v>1.573</v>
          </cell>
          <cell r="N513">
            <v>1.591</v>
          </cell>
          <cell r="O513">
            <v>1.4470000000000001</v>
          </cell>
          <cell r="P513">
            <v>1.1032863849765258</v>
          </cell>
        </row>
        <row r="514">
          <cell r="L514" t="str">
            <v>40</v>
          </cell>
          <cell r="M514">
            <v>1.5169999999999999</v>
          </cell>
          <cell r="N514">
            <v>1.45</v>
          </cell>
          <cell r="O514">
            <v>1.4650000000000001</v>
          </cell>
          <cell r="P514">
            <v>1.07981220657277</v>
          </cell>
        </row>
        <row r="515">
          <cell r="L515" t="str">
            <v>41</v>
          </cell>
          <cell r="M515">
            <v>1.51</v>
          </cell>
          <cell r="N515">
            <v>1.5009999999999999</v>
          </cell>
          <cell r="O515">
            <v>1.4430000000000001</v>
          </cell>
          <cell r="P515">
            <v>1.0563380281690142</v>
          </cell>
        </row>
        <row r="516">
          <cell r="L516" t="str">
            <v>42</v>
          </cell>
          <cell r="M516">
            <v>1.5550000000000002</v>
          </cell>
          <cell r="N516">
            <v>1.5409999999999999</v>
          </cell>
          <cell r="O516">
            <v>1.4750000000000001</v>
          </cell>
          <cell r="P516">
            <v>1.1032863849765258</v>
          </cell>
        </row>
        <row r="517">
          <cell r="L517" t="str">
            <v>43</v>
          </cell>
          <cell r="M517">
            <v>1.55</v>
          </cell>
          <cell r="N517">
            <v>1.514</v>
          </cell>
          <cell r="O517">
            <v>1.488</v>
          </cell>
          <cell r="P517">
            <v>1.07981220657277</v>
          </cell>
        </row>
        <row r="518">
          <cell r="L518" t="str">
            <v>44</v>
          </cell>
          <cell r="M518">
            <v>1.5779999999999998</v>
          </cell>
          <cell r="N518">
            <v>1.5329999999999999</v>
          </cell>
          <cell r="O518">
            <v>1.46</v>
          </cell>
          <cell r="P518">
            <v>1.07981220657277</v>
          </cell>
        </row>
        <row r="519">
          <cell r="L519" t="str">
            <v>45</v>
          </cell>
          <cell r="M519">
            <v>1.516</v>
          </cell>
          <cell r="N519">
            <v>1.446</v>
          </cell>
          <cell r="O519">
            <v>1.4359999999999999</v>
          </cell>
          <cell r="P519">
            <v>1.0328638497652582</v>
          </cell>
        </row>
        <row r="520">
          <cell r="L520" t="str">
            <v>46</v>
          </cell>
          <cell r="M520">
            <v>1.514</v>
          </cell>
          <cell r="N520">
            <v>1.4929999999999999</v>
          </cell>
          <cell r="O520">
            <v>1.429</v>
          </cell>
          <cell r="P520">
            <v>1.0328638497652582</v>
          </cell>
        </row>
        <row r="521">
          <cell r="L521" t="str">
            <v>47</v>
          </cell>
          <cell r="M521">
            <v>1.502</v>
          </cell>
          <cell r="N521">
            <v>1.446</v>
          </cell>
          <cell r="O521">
            <v>1.448</v>
          </cell>
          <cell r="P521">
            <v>1.0328638497652582</v>
          </cell>
        </row>
        <row r="522">
          <cell r="L522" t="str">
            <v>48</v>
          </cell>
          <cell r="M522">
            <v>1.56</v>
          </cell>
          <cell r="N522">
            <v>1.5350000000000001</v>
          </cell>
          <cell r="O522">
            <v>1.454</v>
          </cell>
          <cell r="P522">
            <v>1.0563380281690142</v>
          </cell>
        </row>
        <row r="523">
          <cell r="L523" t="str">
            <v>49</v>
          </cell>
          <cell r="M523">
            <v>1.5249999999999999</v>
          </cell>
          <cell r="N523">
            <v>1.504</v>
          </cell>
          <cell r="O523">
            <v>1.4450000000000001</v>
          </cell>
          <cell r="P523">
            <v>1.0328638497652582</v>
          </cell>
        </row>
        <row r="524">
          <cell r="L524" t="str">
            <v>50</v>
          </cell>
          <cell r="M524">
            <v>1.54</v>
          </cell>
          <cell r="N524">
            <v>1.5009999999999999</v>
          </cell>
          <cell r="O524">
            <v>1.486</v>
          </cell>
          <cell r="P524">
            <v>1.0563380281690142</v>
          </cell>
        </row>
        <row r="525">
          <cell r="L525" t="str">
            <v>51</v>
          </cell>
          <cell r="M525">
            <v>1.5129999999999999</v>
          </cell>
          <cell r="N525">
            <v>1.538</v>
          </cell>
          <cell r="O525">
            <v>1.4550000000000001</v>
          </cell>
          <cell r="P525">
            <v>1.0328638497652582</v>
          </cell>
        </row>
        <row r="526">
          <cell r="L526" t="str">
            <v>52</v>
          </cell>
          <cell r="M526">
            <v>1.514</v>
          </cell>
          <cell r="N526">
            <v>1.4790000000000001</v>
          </cell>
          <cell r="O526">
            <v>1.462</v>
          </cell>
          <cell r="P526">
            <v>1.0328638497652582</v>
          </cell>
        </row>
        <row r="527">
          <cell r="L527" t="str">
            <v>53</v>
          </cell>
          <cell r="M527">
            <v>1.5369999999999999</v>
          </cell>
          <cell r="N527">
            <v>1.4910000000000001</v>
          </cell>
          <cell r="O527">
            <v>1.4889999999999999</v>
          </cell>
          <cell r="P527">
            <v>1.0563380281690142</v>
          </cell>
        </row>
        <row r="528">
          <cell r="L528" t="str">
            <v>54</v>
          </cell>
          <cell r="M528">
            <v>1.53</v>
          </cell>
          <cell r="N528">
            <v>1.4790000000000001</v>
          </cell>
          <cell r="O528">
            <v>1.456</v>
          </cell>
          <cell r="P528">
            <v>1.0328638497652582</v>
          </cell>
        </row>
        <row r="529">
          <cell r="L529" t="str">
            <v>55</v>
          </cell>
          <cell r="M529">
            <v>1.4710000000000001</v>
          </cell>
          <cell r="N529">
            <v>1.454</v>
          </cell>
          <cell r="O529">
            <v>1.4259999999999999</v>
          </cell>
          <cell r="P529">
            <v>1.0093896713615023</v>
          </cell>
        </row>
        <row r="530">
          <cell r="L530" t="str">
            <v>56</v>
          </cell>
          <cell r="M530">
            <v>1.4750000000000001</v>
          </cell>
          <cell r="N530">
            <v>1.4390000000000001</v>
          </cell>
          <cell r="O530">
            <v>1.423</v>
          </cell>
          <cell r="P530">
            <v>0.9859154929577465</v>
          </cell>
        </row>
        <row r="531">
          <cell r="L531" t="str">
            <v>57</v>
          </cell>
          <cell r="M531">
            <v>1.466</v>
          </cell>
          <cell r="N531">
            <v>1.44</v>
          </cell>
          <cell r="O531">
            <v>1.3959999999999999</v>
          </cell>
          <cell r="P531">
            <v>0.9859154929577465</v>
          </cell>
        </row>
        <row r="532">
          <cell r="L532" t="str">
            <v>58</v>
          </cell>
          <cell r="M532">
            <v>1.508</v>
          </cell>
          <cell r="N532">
            <v>1.4390000000000001</v>
          </cell>
          <cell r="O532">
            <v>1.4490000000000001</v>
          </cell>
          <cell r="P532">
            <v>1.0093896713615023</v>
          </cell>
        </row>
        <row r="533">
          <cell r="L533" t="str">
            <v>59</v>
          </cell>
          <cell r="M533">
            <v>1.4319999999999999</v>
          </cell>
          <cell r="N533">
            <v>1.44</v>
          </cell>
          <cell r="O533">
            <v>1.4119999999999999</v>
          </cell>
          <cell r="P533">
            <v>0.96244131455399062</v>
          </cell>
        </row>
        <row r="534">
          <cell r="L534" t="str">
            <v>60</v>
          </cell>
          <cell r="M534">
            <v>1.462</v>
          </cell>
          <cell r="N534">
            <v>1.4390000000000001</v>
          </cell>
          <cell r="O534">
            <v>1.427</v>
          </cell>
          <cell r="P534">
            <v>0.96244131455399062</v>
          </cell>
        </row>
        <row r="535">
          <cell r="L535" t="str">
            <v>61</v>
          </cell>
          <cell r="M535">
            <v>1.4470000000000001</v>
          </cell>
          <cell r="N535">
            <v>1.4610000000000001</v>
          </cell>
          <cell r="O535">
            <v>1.41</v>
          </cell>
          <cell r="P535">
            <v>0.96244131455399062</v>
          </cell>
        </row>
        <row r="536">
          <cell r="L536" t="str">
            <v>62</v>
          </cell>
          <cell r="M536">
            <v>1.4239999999999999</v>
          </cell>
          <cell r="N536">
            <v>1.357</v>
          </cell>
          <cell r="O536">
            <v>1.391</v>
          </cell>
          <cell r="P536">
            <v>0.93896713615023486</v>
          </cell>
        </row>
        <row r="537">
          <cell r="L537" t="str">
            <v>63</v>
          </cell>
          <cell r="M537">
            <v>1.4450000000000001</v>
          </cell>
          <cell r="N537">
            <v>1.3780000000000001</v>
          </cell>
          <cell r="O537">
            <v>1.3919999999999999</v>
          </cell>
          <cell r="P537">
            <v>0.93896713615023486</v>
          </cell>
        </row>
        <row r="538">
          <cell r="L538" t="str">
            <v>64</v>
          </cell>
          <cell r="M538">
            <v>1.41</v>
          </cell>
          <cell r="N538">
            <v>1.4239999999999999</v>
          </cell>
          <cell r="O538">
            <v>1.3900000000000001</v>
          </cell>
          <cell r="P538">
            <v>0.93896713615023486</v>
          </cell>
        </row>
        <row r="539">
          <cell r="L539" t="str">
            <v>65</v>
          </cell>
          <cell r="M539">
            <v>1.4450000000000001</v>
          </cell>
          <cell r="N539">
            <v>1.3620000000000001</v>
          </cell>
          <cell r="O539">
            <v>1.399</v>
          </cell>
          <cell r="P539">
            <v>0.93896713615023486</v>
          </cell>
        </row>
        <row r="540">
          <cell r="L540" t="str">
            <v>66</v>
          </cell>
          <cell r="M540">
            <v>1.462</v>
          </cell>
          <cell r="N540">
            <v>1.4419999999999999</v>
          </cell>
          <cell r="O540">
            <v>1.3959999999999999</v>
          </cell>
          <cell r="P540">
            <v>0.96244131455399062</v>
          </cell>
        </row>
        <row r="541">
          <cell r="L541" t="str">
            <v>67</v>
          </cell>
          <cell r="M541">
            <v>1.419</v>
          </cell>
          <cell r="N541">
            <v>1.377</v>
          </cell>
          <cell r="O541">
            <v>1.373</v>
          </cell>
          <cell r="P541">
            <v>0.93896713615023486</v>
          </cell>
        </row>
        <row r="542">
          <cell r="L542" t="str">
            <v>68</v>
          </cell>
          <cell r="M542">
            <v>1.3780000000000001</v>
          </cell>
          <cell r="N542">
            <v>1.343</v>
          </cell>
          <cell r="O542">
            <v>1.34</v>
          </cell>
          <cell r="P542">
            <v>0.892018779342723</v>
          </cell>
        </row>
        <row r="543">
          <cell r="L543" t="str">
            <v>69</v>
          </cell>
          <cell r="M543">
            <v>1.448</v>
          </cell>
          <cell r="N543">
            <v>1.407</v>
          </cell>
          <cell r="O543">
            <v>1.395</v>
          </cell>
          <cell r="P543">
            <v>0.93896713615023486</v>
          </cell>
        </row>
        <row r="544">
          <cell r="L544" t="str">
            <v>70</v>
          </cell>
          <cell r="M544">
            <v>1.409</v>
          </cell>
          <cell r="N544">
            <v>1.387</v>
          </cell>
          <cell r="O544">
            <v>1.3519999999999999</v>
          </cell>
          <cell r="P544">
            <v>0.91549295774647887</v>
          </cell>
        </row>
        <row r="545">
          <cell r="L545" t="str">
            <v>71</v>
          </cell>
          <cell r="M545">
            <v>1.419</v>
          </cell>
          <cell r="N545">
            <v>1.3780000000000001</v>
          </cell>
          <cell r="O545">
            <v>1.3260000000000001</v>
          </cell>
          <cell r="P545">
            <v>0.91549295774647887</v>
          </cell>
        </row>
        <row r="546">
          <cell r="L546" t="str">
            <v>72</v>
          </cell>
          <cell r="M546">
            <v>1.3980000000000001</v>
          </cell>
          <cell r="N546">
            <v>1.3679999999999999</v>
          </cell>
          <cell r="O546">
            <v>1.361</v>
          </cell>
          <cell r="P546">
            <v>0.91549295774647887</v>
          </cell>
        </row>
        <row r="547">
          <cell r="L547" t="str">
            <v>73</v>
          </cell>
          <cell r="M547">
            <v>1.3599999999999999</v>
          </cell>
          <cell r="N547">
            <v>1.335</v>
          </cell>
          <cell r="O547">
            <v>1.3129999999999999</v>
          </cell>
          <cell r="P547">
            <v>0.892018779342723</v>
          </cell>
        </row>
        <row r="548">
          <cell r="L548" t="str">
            <v>74</v>
          </cell>
          <cell r="M548">
            <v>1.431</v>
          </cell>
          <cell r="N548">
            <v>1.3940000000000001</v>
          </cell>
          <cell r="O548">
            <v>1.3559999999999999</v>
          </cell>
          <cell r="P548">
            <v>0.91549295774647887</v>
          </cell>
        </row>
        <row r="549">
          <cell r="L549" t="str">
            <v>75</v>
          </cell>
          <cell r="M549">
            <v>1.379</v>
          </cell>
          <cell r="N549">
            <v>1.3220000000000001</v>
          </cell>
          <cell r="O549">
            <v>1.349</v>
          </cell>
          <cell r="P549">
            <v>0.892018779342723</v>
          </cell>
        </row>
        <row r="550">
          <cell r="L550" t="str">
            <v>76</v>
          </cell>
          <cell r="M550">
            <v>1.341</v>
          </cell>
          <cell r="N550">
            <v>1.333</v>
          </cell>
          <cell r="O550">
            <v>1.3140000000000001</v>
          </cell>
          <cell r="P550">
            <v>0.86854460093896713</v>
          </cell>
        </row>
        <row r="551">
          <cell r="L551" t="str">
            <v>77</v>
          </cell>
          <cell r="M551">
            <v>1.34</v>
          </cell>
          <cell r="N551">
            <v>1.333</v>
          </cell>
          <cell r="O551">
            <v>1.292</v>
          </cell>
          <cell r="P551">
            <v>0.86854460093896713</v>
          </cell>
        </row>
        <row r="552">
          <cell r="L552" t="str">
            <v>78</v>
          </cell>
          <cell r="M552">
            <v>1.327</v>
          </cell>
          <cell r="N552">
            <v>1.2829999999999999</v>
          </cell>
          <cell r="O552">
            <v>1.288</v>
          </cell>
          <cell r="P552">
            <v>0.84507042253521125</v>
          </cell>
        </row>
        <row r="553">
          <cell r="L553" t="str">
            <v>79</v>
          </cell>
          <cell r="M553">
            <v>1.323</v>
          </cell>
          <cell r="N553">
            <v>1.2709999999999999</v>
          </cell>
          <cell r="O553">
            <v>1.31</v>
          </cell>
          <cell r="P553">
            <v>0.84507042253521125</v>
          </cell>
        </row>
        <row r="554">
          <cell r="L554" t="str">
            <v>80</v>
          </cell>
          <cell r="M554">
            <v>1.304</v>
          </cell>
          <cell r="N554">
            <v>1.294</v>
          </cell>
          <cell r="O554">
            <v>1.2849999999999999</v>
          </cell>
          <cell r="P554">
            <v>0.84507042253521125</v>
          </cell>
        </row>
        <row r="555">
          <cell r="L555" t="str">
            <v>81</v>
          </cell>
          <cell r="M555">
            <v>1.341</v>
          </cell>
          <cell r="N555">
            <v>1.292</v>
          </cell>
          <cell r="O555">
            <v>1.286</v>
          </cell>
          <cell r="P555">
            <v>0.84507042253521125</v>
          </cell>
        </row>
        <row r="556">
          <cell r="L556" t="str">
            <v>82</v>
          </cell>
          <cell r="M556">
            <v>1.298</v>
          </cell>
          <cell r="N556">
            <v>1.25</v>
          </cell>
          <cell r="O556">
            <v>1.294</v>
          </cell>
          <cell r="P556">
            <v>0.82159624413145538</v>
          </cell>
        </row>
        <row r="557">
          <cell r="L557" t="str">
            <v>83</v>
          </cell>
          <cell r="M557">
            <v>1.319</v>
          </cell>
          <cell r="N557">
            <v>1.341</v>
          </cell>
          <cell r="O557">
            <v>1.266</v>
          </cell>
          <cell r="P557">
            <v>0.84507042253521125</v>
          </cell>
        </row>
        <row r="558">
          <cell r="L558" t="str">
            <v>84</v>
          </cell>
          <cell r="M558">
            <v>1.3169999999999999</v>
          </cell>
          <cell r="N558">
            <v>1.2650000000000001</v>
          </cell>
          <cell r="O558">
            <v>1.286</v>
          </cell>
          <cell r="P558">
            <v>0.84507042253521125</v>
          </cell>
        </row>
        <row r="559">
          <cell r="L559" t="str">
            <v>85</v>
          </cell>
          <cell r="M559">
            <v>1.296</v>
          </cell>
          <cell r="N559">
            <v>1.27</v>
          </cell>
          <cell r="O559">
            <v>1.302</v>
          </cell>
          <cell r="P559">
            <v>0.82159624413145538</v>
          </cell>
        </row>
        <row r="560">
          <cell r="L560" t="str">
            <v>86</v>
          </cell>
          <cell r="M560">
            <v>1.27</v>
          </cell>
          <cell r="N560">
            <v>1.2450000000000001</v>
          </cell>
          <cell r="O560">
            <v>1.2549999999999999</v>
          </cell>
          <cell r="P560">
            <v>0.79812206572769961</v>
          </cell>
        </row>
        <row r="561">
          <cell r="L561" t="str">
            <v>87</v>
          </cell>
          <cell r="M561">
            <v>1.2770000000000001</v>
          </cell>
          <cell r="N561">
            <v>1.234</v>
          </cell>
          <cell r="O561">
            <v>1.2490000000000001</v>
          </cell>
          <cell r="P561">
            <v>0.79812206572769961</v>
          </cell>
        </row>
        <row r="562">
          <cell r="L562" t="str">
            <v>88</v>
          </cell>
          <cell r="M562">
            <v>1.2690000000000001</v>
          </cell>
          <cell r="N562">
            <v>1.2</v>
          </cell>
          <cell r="O562">
            <v>1.2310000000000001</v>
          </cell>
          <cell r="P562">
            <v>0.79812206572769961</v>
          </cell>
        </row>
        <row r="563">
          <cell r="L563" t="str">
            <v>89</v>
          </cell>
          <cell r="M563">
            <v>1.262</v>
          </cell>
          <cell r="N563">
            <v>1.2050000000000001</v>
          </cell>
          <cell r="O563">
            <v>1.254</v>
          </cell>
          <cell r="P563">
            <v>0.79812206572769961</v>
          </cell>
        </row>
        <row r="564">
          <cell r="L564" t="str">
            <v>90</v>
          </cell>
          <cell r="M564">
            <v>1.2310000000000001</v>
          </cell>
          <cell r="N564">
            <v>1.204</v>
          </cell>
          <cell r="O564">
            <v>1.206</v>
          </cell>
          <cell r="P564">
            <v>0.77464788732394374</v>
          </cell>
        </row>
        <row r="565">
          <cell r="L565" t="str">
            <v>91</v>
          </cell>
          <cell r="M565">
            <v>1.22</v>
          </cell>
          <cell r="N565">
            <v>1.1519999999999999</v>
          </cell>
          <cell r="O565">
            <v>1.21</v>
          </cell>
          <cell r="P565">
            <v>0.77464788732394374</v>
          </cell>
        </row>
        <row r="566">
          <cell r="L566" t="str">
            <v>92</v>
          </cell>
          <cell r="M566">
            <v>1.1930000000000001</v>
          </cell>
          <cell r="N566">
            <v>1.1419999999999999</v>
          </cell>
          <cell r="O566">
            <v>1.17</v>
          </cell>
          <cell r="P566">
            <v>0.75117370892018787</v>
          </cell>
        </row>
        <row r="567">
          <cell r="L567" t="str">
            <v>93</v>
          </cell>
          <cell r="M567">
            <v>1.236</v>
          </cell>
          <cell r="N567">
            <v>1.226</v>
          </cell>
          <cell r="O567">
            <v>1.1879999999999999</v>
          </cell>
          <cell r="P567">
            <v>0.77464788732394374</v>
          </cell>
        </row>
        <row r="568">
          <cell r="L568" t="str">
            <v>94</v>
          </cell>
          <cell r="M568">
            <v>1.1830000000000001</v>
          </cell>
          <cell r="N568">
            <v>1.1360000000000001</v>
          </cell>
          <cell r="O568">
            <v>1.151</v>
          </cell>
          <cell r="P568">
            <v>0.75117370892018787</v>
          </cell>
        </row>
        <row r="569">
          <cell r="L569" t="str">
            <v>95</v>
          </cell>
          <cell r="M569">
            <v>1.175</v>
          </cell>
          <cell r="N569">
            <v>1.115</v>
          </cell>
          <cell r="O569">
            <v>1.1479999999999999</v>
          </cell>
          <cell r="P569">
            <v>0.75117370892018787</v>
          </cell>
        </row>
        <row r="570">
          <cell r="L570" t="str">
            <v>96</v>
          </cell>
          <cell r="M570">
            <v>1.1819999999999999</v>
          </cell>
          <cell r="N570">
            <v>1.1599999999999999</v>
          </cell>
          <cell r="O570">
            <v>1.1519999999999999</v>
          </cell>
          <cell r="P570">
            <v>0.75117370892018787</v>
          </cell>
        </row>
        <row r="571">
          <cell r="L571" t="str">
            <v>97</v>
          </cell>
          <cell r="M571">
            <v>1.1259999999999999</v>
          </cell>
          <cell r="N571">
            <v>1.0449999999999999</v>
          </cell>
          <cell r="O571">
            <v>1.1400000000000001</v>
          </cell>
          <cell r="P571">
            <v>0.72769953051643199</v>
          </cell>
        </row>
        <row r="572">
          <cell r="L572" t="str">
            <v>98</v>
          </cell>
          <cell r="M572">
            <v>1.099</v>
          </cell>
          <cell r="N572">
            <v>1.097</v>
          </cell>
          <cell r="O572">
            <v>1.087</v>
          </cell>
          <cell r="P572">
            <v>0.70422535211267601</v>
          </cell>
        </row>
        <row r="573">
          <cell r="L573" t="str">
            <v>99</v>
          </cell>
          <cell r="M573">
            <v>1.07</v>
          </cell>
          <cell r="N573">
            <v>1.0229999999999999</v>
          </cell>
          <cell r="O573">
            <v>1.085</v>
          </cell>
          <cell r="P573">
            <v>0.70422535211267601</v>
          </cell>
        </row>
        <row r="574">
          <cell r="L574" t="str">
            <v>100</v>
          </cell>
          <cell r="M574">
            <v>1</v>
          </cell>
          <cell r="N574">
            <v>1</v>
          </cell>
          <cell r="O574">
            <v>1</v>
          </cell>
          <cell r="P574">
            <v>0.68075117370892013</v>
          </cell>
        </row>
        <row r="577">
          <cell r="L577" t="str">
            <v>Zeer sterk (&gt;=2500 omgevingsadressen/km2)</v>
          </cell>
          <cell r="M577">
            <v>0.81800000000000006</v>
          </cell>
          <cell r="N577">
            <v>0.81099999999999994</v>
          </cell>
          <cell r="O577">
            <v>0.86599999999999999</v>
          </cell>
          <cell r="P577">
            <v>1.1267605633802817</v>
          </cell>
        </row>
        <row r="578">
          <cell r="L578" t="str">
            <v>Sterk (1500 tot 2500 omgevingsadressen/km2)</v>
          </cell>
          <cell r="M578">
            <v>0.90300000000000002</v>
          </cell>
          <cell r="N578">
            <v>0.94100000000000006</v>
          </cell>
          <cell r="O578">
            <v>0.91600000000000004</v>
          </cell>
          <cell r="P578">
            <v>1.0563380281690142</v>
          </cell>
        </row>
        <row r="579">
          <cell r="L579" t="str">
            <v>Matig (1000 tot 1500 omgevingsadressen/km2)</v>
          </cell>
          <cell r="M579">
            <v>0.92600000000000005</v>
          </cell>
          <cell r="N579">
            <v>0.97899999999999998</v>
          </cell>
          <cell r="O579">
            <v>0.92</v>
          </cell>
          <cell r="P579">
            <v>1.0093896713615023</v>
          </cell>
        </row>
        <row r="580">
          <cell r="L580" t="str">
            <v>Weinig (500 tot 1000 omgevingsadressen/km2)</v>
          </cell>
          <cell r="M580">
            <v>0.95299999999999996</v>
          </cell>
          <cell r="N580">
            <v>0.98799999999999999</v>
          </cell>
          <cell r="O580">
            <v>0.95299999999999996</v>
          </cell>
          <cell r="P580">
            <v>0.96244131455399062</v>
          </cell>
        </row>
        <row r="581">
          <cell r="L581" t="str">
            <v>Niet (&lt;500 omgevingsadressen/km2)</v>
          </cell>
          <cell r="M581">
            <v>1</v>
          </cell>
          <cell r="N581">
            <v>1</v>
          </cell>
          <cell r="O581">
            <v>1</v>
          </cell>
          <cell r="P581">
            <v>0.93896713615023486</v>
          </cell>
        </row>
        <row r="585">
          <cell r="L585" t="str">
            <v>Zeer sterk</v>
          </cell>
        </row>
        <row r="586">
          <cell r="L586" t="str">
            <v>Sterk</v>
          </cell>
        </row>
        <row r="587">
          <cell r="L587" t="str">
            <v>Matig</v>
          </cell>
        </row>
        <row r="588">
          <cell r="L588" t="str">
            <v>Weinig</v>
          </cell>
        </row>
        <row r="589">
          <cell r="L589" t="str">
            <v>Niet</v>
          </cell>
        </row>
      </sheetData>
    </sheetDataSet>
  </externalBook>
</externalLink>
</file>

<file path=xl/theme/theme1.xml><?xml version="1.0" encoding="utf-8"?>
<a:theme xmlns:a="http://schemas.openxmlformats.org/drawingml/2006/main" name="Kantoorthema">
  <a:themeElements>
    <a:clrScheme name="CBS">
      <a:dk1>
        <a:sysClr val="windowText" lastClr="000000"/>
      </a:dk1>
      <a:lt1>
        <a:sysClr val="window" lastClr="FFFFFF"/>
      </a:lt1>
      <a:dk2>
        <a:srgbClr val="1F497D"/>
      </a:dk2>
      <a:lt2>
        <a:srgbClr val="EEECE1"/>
      </a:lt2>
      <a:accent1>
        <a:srgbClr val="00A1CD"/>
      </a:accent1>
      <a:accent2>
        <a:srgbClr val="0058B8"/>
      </a:accent2>
      <a:accent3>
        <a:srgbClr val="AFCB05"/>
      </a:accent3>
      <a:accent4>
        <a:srgbClr val="53A31D"/>
      </a:accent4>
      <a:accent5>
        <a:srgbClr val="F39200"/>
      </a:accent5>
      <a:accent6>
        <a:srgbClr val="AF0E80"/>
      </a:accent6>
      <a:hlink>
        <a:srgbClr val="FFCC00"/>
      </a:hlink>
      <a:folHlink>
        <a:srgbClr val="E94C0A"/>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workbookViewId="0"/>
  </sheetViews>
  <sheetFormatPr defaultColWidth="8.85546875" defaultRowHeight="12.75" x14ac:dyDescent="0.2"/>
  <cols>
    <col min="1" max="11" width="9.140625" style="1" customWidth="1"/>
    <col min="12" max="16384" width="8.85546875" style="1"/>
  </cols>
  <sheetData>
    <row r="3" spans="1:14" ht="15.75" x14ac:dyDescent="0.25">
      <c r="A3" s="82" t="s">
        <v>891</v>
      </c>
    </row>
    <row r="4" spans="1:14" ht="15.75" x14ac:dyDescent="0.25">
      <c r="A4" s="82"/>
    </row>
    <row r="5" spans="1:14" ht="15.75" x14ac:dyDescent="0.25">
      <c r="A5" s="83"/>
    </row>
    <row r="6" spans="1:14" x14ac:dyDescent="0.2">
      <c r="A6" s="84" t="s">
        <v>348</v>
      </c>
    </row>
    <row r="7" spans="1:14" x14ac:dyDescent="0.2">
      <c r="A7" s="85"/>
    </row>
    <row r="12" spans="1:14" x14ac:dyDescent="0.2">
      <c r="A12" s="86"/>
      <c r="B12" s="86"/>
      <c r="C12" s="86"/>
      <c r="D12" s="86"/>
      <c r="E12" s="86"/>
      <c r="F12" s="86"/>
      <c r="G12" s="86"/>
      <c r="H12" s="86"/>
      <c r="I12" s="86"/>
      <c r="J12" s="86"/>
      <c r="K12" s="86"/>
      <c r="L12" s="86"/>
      <c r="M12" s="86"/>
      <c r="N12" s="3"/>
    </row>
    <row r="13" spans="1:14" x14ac:dyDescent="0.2">
      <c r="A13" s="87"/>
      <c r="B13" s="86"/>
      <c r="C13" s="86"/>
      <c r="D13" s="86"/>
      <c r="E13" s="86"/>
      <c r="F13" s="86"/>
      <c r="G13" s="86"/>
      <c r="H13" s="86"/>
      <c r="I13" s="86"/>
      <c r="J13" s="86"/>
      <c r="K13" s="86"/>
      <c r="L13" s="86"/>
      <c r="M13" s="86"/>
      <c r="N13" s="3"/>
    </row>
    <row r="14" spans="1:14" x14ac:dyDescent="0.2">
      <c r="A14" s="86"/>
      <c r="B14" s="86"/>
      <c r="C14" s="86"/>
      <c r="D14" s="86"/>
      <c r="E14" s="86"/>
      <c r="F14" s="86"/>
      <c r="G14" s="86"/>
      <c r="H14" s="86"/>
      <c r="I14" s="86"/>
      <c r="J14" s="86"/>
      <c r="K14" s="86"/>
      <c r="L14" s="86"/>
      <c r="M14" s="86"/>
      <c r="N14" s="3"/>
    </row>
    <row r="15" spans="1:14" x14ac:dyDescent="0.2">
      <c r="A15" s="87"/>
      <c r="B15" s="86"/>
      <c r="C15" s="86"/>
      <c r="D15" s="86"/>
      <c r="E15" s="86"/>
      <c r="F15" s="86"/>
      <c r="G15" s="86"/>
      <c r="H15" s="86"/>
      <c r="I15" s="86"/>
      <c r="J15" s="86"/>
      <c r="K15" s="86"/>
      <c r="L15" s="86"/>
      <c r="M15" s="86"/>
      <c r="N15" s="3"/>
    </row>
    <row r="16" spans="1:14" x14ac:dyDescent="0.2">
      <c r="A16" s="86"/>
      <c r="B16" s="86"/>
      <c r="C16" s="86"/>
      <c r="D16" s="86"/>
      <c r="E16" s="86"/>
      <c r="F16" s="86"/>
      <c r="G16" s="86"/>
      <c r="H16" s="86"/>
      <c r="I16" s="86"/>
      <c r="J16" s="86"/>
      <c r="K16" s="86"/>
      <c r="L16" s="86"/>
      <c r="M16" s="86"/>
      <c r="N16" s="3"/>
    </row>
    <row r="17" spans="1:14" x14ac:dyDescent="0.2">
      <c r="A17" s="87"/>
      <c r="B17" s="86"/>
      <c r="C17" s="86"/>
      <c r="D17" s="86"/>
      <c r="E17" s="86"/>
      <c r="F17" s="86"/>
      <c r="G17" s="86"/>
      <c r="H17" s="86"/>
      <c r="I17" s="86"/>
      <c r="J17" s="86"/>
      <c r="K17" s="86"/>
      <c r="L17" s="86"/>
      <c r="M17" s="86"/>
      <c r="N17" s="3"/>
    </row>
    <row r="18" spans="1:14" x14ac:dyDescent="0.2">
      <c r="A18" s="88"/>
      <c r="B18" s="86"/>
      <c r="C18" s="86"/>
      <c r="D18" s="86"/>
      <c r="E18" s="86"/>
      <c r="F18" s="86"/>
      <c r="G18" s="86"/>
      <c r="H18" s="86"/>
      <c r="I18" s="86"/>
      <c r="J18" s="86"/>
      <c r="K18" s="86"/>
      <c r="L18" s="86"/>
      <c r="M18" s="86"/>
    </row>
    <row r="19" spans="1:14" x14ac:dyDescent="0.2">
      <c r="A19" s="86"/>
      <c r="B19" s="88"/>
      <c r="C19" s="88"/>
      <c r="D19" s="88"/>
      <c r="E19" s="88"/>
      <c r="F19" s="88"/>
      <c r="G19" s="88"/>
      <c r="H19" s="88"/>
      <c r="I19" s="88"/>
      <c r="J19" s="88"/>
      <c r="K19" s="88"/>
      <c r="L19" s="88"/>
      <c r="M19" s="88"/>
    </row>
    <row r="22" spans="1:14" x14ac:dyDescent="0.2">
      <c r="A22" s="88"/>
    </row>
    <row r="33" s="89" customFormat="1" x14ac:dyDescent="0.2"/>
    <row r="34" s="89" customFormat="1" x14ac:dyDescent="0.2"/>
    <row r="35" s="89" customFormat="1" x14ac:dyDescent="0.2"/>
    <row r="36" s="89" customFormat="1" x14ac:dyDescent="0.2"/>
    <row r="37" s="89" customFormat="1" x14ac:dyDescent="0.2"/>
    <row r="38" s="89" customFormat="1" x14ac:dyDescent="0.2"/>
    <row r="57" spans="1:1" x14ac:dyDescent="0.2">
      <c r="A57" s="90" t="s">
        <v>347</v>
      </c>
    </row>
    <row r="58" spans="1:1" x14ac:dyDescent="0.2">
      <c r="A58" s="91" t="s">
        <v>349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22.85546875" style="95" customWidth="1"/>
    <col min="2" max="2" width="59.28515625" style="95" customWidth="1"/>
    <col min="3" max="256" width="9.140625" style="95"/>
    <col min="257" max="257" width="22.85546875" style="95" customWidth="1"/>
    <col min="258" max="258" width="59.28515625" style="95" customWidth="1"/>
    <col min="259" max="512" width="9.140625" style="95"/>
    <col min="513" max="513" width="22.85546875" style="95" customWidth="1"/>
    <col min="514" max="514" width="59.28515625" style="95" customWidth="1"/>
    <col min="515" max="768" width="9.140625" style="95"/>
    <col min="769" max="769" width="22.85546875" style="95" customWidth="1"/>
    <col min="770" max="770" width="59.28515625" style="95" customWidth="1"/>
    <col min="771" max="1024" width="9.140625" style="95"/>
    <col min="1025" max="1025" width="22.85546875" style="95" customWidth="1"/>
    <col min="1026" max="1026" width="59.28515625" style="95" customWidth="1"/>
    <col min="1027" max="1280" width="9.140625" style="95"/>
    <col min="1281" max="1281" width="22.85546875" style="95" customWidth="1"/>
    <col min="1282" max="1282" width="59.28515625" style="95" customWidth="1"/>
    <col min="1283" max="1536" width="9.140625" style="95"/>
    <col min="1537" max="1537" width="22.85546875" style="95" customWidth="1"/>
    <col min="1538" max="1538" width="59.28515625" style="95" customWidth="1"/>
    <col min="1539" max="1792" width="9.140625" style="95"/>
    <col min="1793" max="1793" width="22.85546875" style="95" customWidth="1"/>
    <col min="1794" max="1794" width="59.28515625" style="95" customWidth="1"/>
    <col min="1795" max="2048" width="9.140625" style="95"/>
    <col min="2049" max="2049" width="22.85546875" style="95" customWidth="1"/>
    <col min="2050" max="2050" width="59.28515625" style="95" customWidth="1"/>
    <col min="2051" max="2304" width="9.140625" style="95"/>
    <col min="2305" max="2305" width="22.85546875" style="95" customWidth="1"/>
    <col min="2306" max="2306" width="59.28515625" style="95" customWidth="1"/>
    <col min="2307" max="2560" width="9.140625" style="95"/>
    <col min="2561" max="2561" width="22.85546875" style="95" customWidth="1"/>
    <col min="2562" max="2562" width="59.28515625" style="95" customWidth="1"/>
    <col min="2563" max="2816" width="9.140625" style="95"/>
    <col min="2817" max="2817" width="22.85546875" style="95" customWidth="1"/>
    <col min="2818" max="2818" width="59.28515625" style="95" customWidth="1"/>
    <col min="2819" max="3072" width="9.140625" style="95"/>
    <col min="3073" max="3073" width="22.85546875" style="95" customWidth="1"/>
    <col min="3074" max="3074" width="59.28515625" style="95" customWidth="1"/>
    <col min="3075" max="3328" width="9.140625" style="95"/>
    <col min="3329" max="3329" width="22.85546875" style="95" customWidth="1"/>
    <col min="3330" max="3330" width="59.28515625" style="95" customWidth="1"/>
    <col min="3331" max="3584" width="9.140625" style="95"/>
    <col min="3585" max="3585" width="22.85546875" style="95" customWidth="1"/>
    <col min="3586" max="3586" width="59.28515625" style="95" customWidth="1"/>
    <col min="3587" max="3840" width="9.140625" style="95"/>
    <col min="3841" max="3841" width="22.85546875" style="95" customWidth="1"/>
    <col min="3842" max="3842" width="59.28515625" style="95" customWidth="1"/>
    <col min="3843" max="4096" width="9.140625" style="95"/>
    <col min="4097" max="4097" width="22.85546875" style="95" customWidth="1"/>
    <col min="4098" max="4098" width="59.28515625" style="95" customWidth="1"/>
    <col min="4099" max="4352" width="9.140625" style="95"/>
    <col min="4353" max="4353" width="22.85546875" style="95" customWidth="1"/>
    <col min="4354" max="4354" width="59.28515625" style="95" customWidth="1"/>
    <col min="4355" max="4608" width="9.140625" style="95"/>
    <col min="4609" max="4609" width="22.85546875" style="95" customWidth="1"/>
    <col min="4610" max="4610" width="59.28515625" style="95" customWidth="1"/>
    <col min="4611" max="4864" width="9.140625" style="95"/>
    <col min="4865" max="4865" width="22.85546875" style="95" customWidth="1"/>
    <col min="4866" max="4866" width="59.28515625" style="95" customWidth="1"/>
    <col min="4867" max="5120" width="9.140625" style="95"/>
    <col min="5121" max="5121" width="22.85546875" style="95" customWidth="1"/>
    <col min="5122" max="5122" width="59.28515625" style="95" customWidth="1"/>
    <col min="5123" max="5376" width="9.140625" style="95"/>
    <col min="5377" max="5377" width="22.85546875" style="95" customWidth="1"/>
    <col min="5378" max="5378" width="59.28515625" style="95" customWidth="1"/>
    <col min="5379" max="5632" width="9.140625" style="95"/>
    <col min="5633" max="5633" width="22.85546875" style="95" customWidth="1"/>
    <col min="5634" max="5634" width="59.28515625" style="95" customWidth="1"/>
    <col min="5635" max="5888" width="9.140625" style="95"/>
    <col min="5889" max="5889" width="22.85546875" style="95" customWidth="1"/>
    <col min="5890" max="5890" width="59.28515625" style="95" customWidth="1"/>
    <col min="5891" max="6144" width="9.140625" style="95"/>
    <col min="6145" max="6145" width="22.85546875" style="95" customWidth="1"/>
    <col min="6146" max="6146" width="59.28515625" style="95" customWidth="1"/>
    <col min="6147" max="6400" width="9.140625" style="95"/>
    <col min="6401" max="6401" width="22.85546875" style="95" customWidth="1"/>
    <col min="6402" max="6402" width="59.28515625" style="95" customWidth="1"/>
    <col min="6403" max="6656" width="9.140625" style="95"/>
    <col min="6657" max="6657" width="22.85546875" style="95" customWidth="1"/>
    <col min="6658" max="6658" width="59.28515625" style="95" customWidth="1"/>
    <col min="6659" max="6912" width="9.140625" style="95"/>
    <col min="6913" max="6913" width="22.85546875" style="95" customWidth="1"/>
    <col min="6914" max="6914" width="59.28515625" style="95" customWidth="1"/>
    <col min="6915" max="7168" width="9.140625" style="95"/>
    <col min="7169" max="7169" width="22.85546875" style="95" customWidth="1"/>
    <col min="7170" max="7170" width="59.28515625" style="95" customWidth="1"/>
    <col min="7171" max="7424" width="9.140625" style="95"/>
    <col min="7425" max="7425" width="22.85546875" style="95" customWidth="1"/>
    <col min="7426" max="7426" width="59.28515625" style="95" customWidth="1"/>
    <col min="7427" max="7680" width="9.140625" style="95"/>
    <col min="7681" max="7681" width="22.85546875" style="95" customWidth="1"/>
    <col min="7682" max="7682" width="59.28515625" style="95" customWidth="1"/>
    <col min="7683" max="7936" width="9.140625" style="95"/>
    <col min="7937" max="7937" width="22.85546875" style="95" customWidth="1"/>
    <col min="7938" max="7938" width="59.28515625" style="95" customWidth="1"/>
    <col min="7939" max="8192" width="9.140625" style="95"/>
    <col min="8193" max="8193" width="22.85546875" style="95" customWidth="1"/>
    <col min="8194" max="8194" width="59.28515625" style="95" customWidth="1"/>
    <col min="8195" max="8448" width="9.140625" style="95"/>
    <col min="8449" max="8449" width="22.85546875" style="95" customWidth="1"/>
    <col min="8450" max="8450" width="59.28515625" style="95" customWidth="1"/>
    <col min="8451" max="8704" width="9.140625" style="95"/>
    <col min="8705" max="8705" width="22.85546875" style="95" customWidth="1"/>
    <col min="8706" max="8706" width="59.28515625" style="95" customWidth="1"/>
    <col min="8707" max="8960" width="9.140625" style="95"/>
    <col min="8961" max="8961" width="22.85546875" style="95" customWidth="1"/>
    <col min="8962" max="8962" width="59.28515625" style="95" customWidth="1"/>
    <col min="8963" max="9216" width="9.140625" style="95"/>
    <col min="9217" max="9217" width="22.85546875" style="95" customWidth="1"/>
    <col min="9218" max="9218" width="59.28515625" style="95" customWidth="1"/>
    <col min="9219" max="9472" width="9.140625" style="95"/>
    <col min="9473" max="9473" width="22.85546875" style="95" customWidth="1"/>
    <col min="9474" max="9474" width="59.28515625" style="95" customWidth="1"/>
    <col min="9475" max="9728" width="9.140625" style="95"/>
    <col min="9729" max="9729" width="22.85546875" style="95" customWidth="1"/>
    <col min="9730" max="9730" width="59.28515625" style="95" customWidth="1"/>
    <col min="9731" max="9984" width="9.140625" style="95"/>
    <col min="9985" max="9985" width="22.85546875" style="95" customWidth="1"/>
    <col min="9986" max="9986" width="59.28515625" style="95" customWidth="1"/>
    <col min="9987" max="10240" width="9.140625" style="95"/>
    <col min="10241" max="10241" width="22.85546875" style="95" customWidth="1"/>
    <col min="10242" max="10242" width="59.28515625" style="95" customWidth="1"/>
    <col min="10243" max="10496" width="9.140625" style="95"/>
    <col min="10497" max="10497" width="22.85546875" style="95" customWidth="1"/>
    <col min="10498" max="10498" width="59.28515625" style="95" customWidth="1"/>
    <col min="10499" max="10752" width="9.140625" style="95"/>
    <col min="10753" max="10753" width="22.85546875" style="95" customWidth="1"/>
    <col min="10754" max="10754" width="59.28515625" style="95" customWidth="1"/>
    <col min="10755" max="11008" width="9.140625" style="95"/>
    <col min="11009" max="11009" width="22.85546875" style="95" customWidth="1"/>
    <col min="11010" max="11010" width="59.28515625" style="95" customWidth="1"/>
    <col min="11011" max="11264" width="9.140625" style="95"/>
    <col min="11265" max="11265" width="22.85546875" style="95" customWidth="1"/>
    <col min="11266" max="11266" width="59.28515625" style="95" customWidth="1"/>
    <col min="11267" max="11520" width="9.140625" style="95"/>
    <col min="11521" max="11521" width="22.85546875" style="95" customWidth="1"/>
    <col min="11522" max="11522" width="59.28515625" style="95" customWidth="1"/>
    <col min="11523" max="11776" width="9.140625" style="95"/>
    <col min="11777" max="11777" width="22.85546875" style="95" customWidth="1"/>
    <col min="11778" max="11778" width="59.28515625" style="95" customWidth="1"/>
    <col min="11779" max="12032" width="9.140625" style="95"/>
    <col min="12033" max="12033" width="22.85546875" style="95" customWidth="1"/>
    <col min="12034" max="12034" width="59.28515625" style="95" customWidth="1"/>
    <col min="12035" max="12288" width="9.140625" style="95"/>
    <col min="12289" max="12289" width="22.85546875" style="95" customWidth="1"/>
    <col min="12290" max="12290" width="59.28515625" style="95" customWidth="1"/>
    <col min="12291" max="12544" width="9.140625" style="95"/>
    <col min="12545" max="12545" width="22.85546875" style="95" customWidth="1"/>
    <col min="12546" max="12546" width="59.28515625" style="95" customWidth="1"/>
    <col min="12547" max="12800" width="9.140625" style="95"/>
    <col min="12801" max="12801" width="22.85546875" style="95" customWidth="1"/>
    <col min="12802" max="12802" width="59.28515625" style="95" customWidth="1"/>
    <col min="12803" max="13056" width="9.140625" style="95"/>
    <col min="13057" max="13057" width="22.85546875" style="95" customWidth="1"/>
    <col min="13058" max="13058" width="59.28515625" style="95" customWidth="1"/>
    <col min="13059" max="13312" width="9.140625" style="95"/>
    <col min="13313" max="13313" width="22.85546875" style="95" customWidth="1"/>
    <col min="13314" max="13314" width="59.28515625" style="95" customWidth="1"/>
    <col min="13315" max="13568" width="9.140625" style="95"/>
    <col min="13569" max="13569" width="22.85546875" style="95" customWidth="1"/>
    <col min="13570" max="13570" width="59.28515625" style="95" customWidth="1"/>
    <col min="13571" max="13824" width="9.140625" style="95"/>
    <col min="13825" max="13825" width="22.85546875" style="95" customWidth="1"/>
    <col min="13826" max="13826" width="59.28515625" style="95" customWidth="1"/>
    <col min="13827" max="14080" width="9.140625" style="95"/>
    <col min="14081" max="14081" width="22.85546875" style="95" customWidth="1"/>
    <col min="14082" max="14082" width="59.28515625" style="95" customWidth="1"/>
    <col min="14083" max="14336" width="9.140625" style="95"/>
    <col min="14337" max="14337" width="22.85546875" style="95" customWidth="1"/>
    <col min="14338" max="14338" width="59.28515625" style="95" customWidth="1"/>
    <col min="14339" max="14592" width="9.140625" style="95"/>
    <col min="14593" max="14593" width="22.85546875" style="95" customWidth="1"/>
    <col min="14594" max="14594" width="59.28515625" style="95" customWidth="1"/>
    <col min="14595" max="14848" width="9.140625" style="95"/>
    <col min="14849" max="14849" width="22.85546875" style="95" customWidth="1"/>
    <col min="14850" max="14850" width="59.28515625" style="95" customWidth="1"/>
    <col min="14851" max="15104" width="9.140625" style="95"/>
    <col min="15105" max="15105" width="22.85546875" style="95" customWidth="1"/>
    <col min="15106" max="15106" width="59.28515625" style="95" customWidth="1"/>
    <col min="15107" max="15360" width="9.140625" style="95"/>
    <col min="15361" max="15361" width="22.85546875" style="95" customWidth="1"/>
    <col min="15362" max="15362" width="59.28515625" style="95" customWidth="1"/>
    <col min="15363" max="15616" width="9.140625" style="95"/>
    <col min="15617" max="15617" width="22.85546875" style="95" customWidth="1"/>
    <col min="15618" max="15618" width="59.28515625" style="95" customWidth="1"/>
    <col min="15619" max="15872" width="9.140625" style="95"/>
    <col min="15873" max="15873" width="22.85546875" style="95" customWidth="1"/>
    <col min="15874" max="15874" width="59.28515625" style="95" customWidth="1"/>
    <col min="15875" max="16128" width="9.140625" style="95"/>
    <col min="16129" max="16129" width="22.85546875" style="95" customWidth="1"/>
    <col min="16130" max="16130" width="59.28515625" style="95" customWidth="1"/>
    <col min="16131" max="16384" width="9.140625" style="95"/>
  </cols>
  <sheetData>
    <row r="1" spans="1:16" ht="15.75" customHeight="1" x14ac:dyDescent="0.25">
      <c r="A1" s="92" t="s">
        <v>250</v>
      </c>
      <c r="B1" s="93"/>
      <c r="C1" s="94"/>
      <c r="D1" s="94"/>
      <c r="E1" s="93"/>
      <c r="F1" s="93"/>
      <c r="G1" s="93"/>
    </row>
    <row r="2" spans="1:16" x14ac:dyDescent="0.2">
      <c r="A2" s="86"/>
      <c r="B2" s="86"/>
      <c r="C2" s="96"/>
      <c r="D2" s="96"/>
      <c r="E2" s="86"/>
      <c r="F2" s="86"/>
      <c r="G2" s="86"/>
      <c r="H2" s="86"/>
      <c r="I2" s="86"/>
      <c r="J2" s="86"/>
      <c r="K2" s="93"/>
      <c r="L2" s="93"/>
    </row>
    <row r="3" spans="1:16" x14ac:dyDescent="0.2">
      <c r="A3" s="86"/>
      <c r="B3" s="86"/>
      <c r="C3" s="96"/>
      <c r="D3" s="96"/>
      <c r="E3" s="86"/>
      <c r="F3" s="86"/>
      <c r="G3" s="86"/>
      <c r="H3" s="86"/>
      <c r="I3" s="86"/>
      <c r="J3" s="86"/>
      <c r="K3" s="93"/>
      <c r="L3" s="93"/>
    </row>
    <row r="4" spans="1:16" x14ac:dyDescent="0.2">
      <c r="A4" s="97" t="s">
        <v>350</v>
      </c>
      <c r="B4" s="97" t="s">
        <v>250</v>
      </c>
      <c r="D4" s="93"/>
      <c r="E4" s="93"/>
      <c r="F4" s="93"/>
      <c r="G4" s="93"/>
    </row>
    <row r="5" spans="1:16" x14ac:dyDescent="0.2">
      <c r="A5" s="97"/>
      <c r="B5" s="97"/>
      <c r="D5" s="93"/>
      <c r="E5" s="93"/>
      <c r="F5" s="93"/>
      <c r="G5" s="93"/>
    </row>
    <row r="6" spans="1:16" x14ac:dyDescent="0.2">
      <c r="A6" s="103" t="s">
        <v>365</v>
      </c>
      <c r="B6" s="93" t="s">
        <v>366</v>
      </c>
      <c r="D6" s="93"/>
      <c r="E6" s="93"/>
      <c r="F6" s="93"/>
      <c r="G6" s="93"/>
    </row>
    <row r="7" spans="1:16" x14ac:dyDescent="0.2">
      <c r="A7" s="103" t="s">
        <v>351</v>
      </c>
      <c r="B7" s="93" t="s">
        <v>352</v>
      </c>
      <c r="D7" s="93"/>
      <c r="E7" s="93"/>
      <c r="F7" s="93"/>
      <c r="G7" s="93"/>
    </row>
    <row r="8" spans="1:16" x14ac:dyDescent="0.2">
      <c r="A8" s="103" t="s">
        <v>2</v>
      </c>
      <c r="B8" s="93" t="s">
        <v>353</v>
      </c>
      <c r="D8" s="93"/>
      <c r="E8" s="93"/>
      <c r="F8" s="93"/>
      <c r="G8" s="93"/>
    </row>
    <row r="9" spans="1:16" x14ac:dyDescent="0.2">
      <c r="A9" s="103" t="s">
        <v>278</v>
      </c>
      <c r="B9" s="93" t="s">
        <v>367</v>
      </c>
      <c r="C9" s="98"/>
      <c r="D9" s="98"/>
      <c r="E9" s="98"/>
      <c r="F9" s="98"/>
      <c r="G9" s="98"/>
      <c r="H9" s="98"/>
      <c r="I9" s="98"/>
      <c r="J9" s="98"/>
      <c r="K9" s="98"/>
      <c r="L9" s="98"/>
      <c r="M9" s="98"/>
      <c r="N9" s="98"/>
      <c r="O9" s="98"/>
      <c r="P9" s="98"/>
    </row>
    <row r="10" spans="1:16" x14ac:dyDescent="0.2">
      <c r="A10" s="103" t="s">
        <v>245</v>
      </c>
      <c r="B10" s="93" t="s">
        <v>19</v>
      </c>
      <c r="C10" s="98"/>
      <c r="D10" s="98"/>
      <c r="E10" s="98"/>
      <c r="F10" s="98"/>
      <c r="G10" s="98"/>
      <c r="H10" s="98"/>
      <c r="I10" s="98"/>
      <c r="J10" s="98"/>
      <c r="K10" s="98"/>
      <c r="L10" s="98"/>
      <c r="M10" s="98"/>
      <c r="N10" s="98"/>
      <c r="O10" s="98"/>
      <c r="P10" s="98"/>
    </row>
    <row r="11" spans="1:16" x14ac:dyDescent="0.2">
      <c r="A11" s="103" t="s">
        <v>246</v>
      </c>
      <c r="B11" s="102" t="s">
        <v>872</v>
      </c>
    </row>
    <row r="12" spans="1:16" x14ac:dyDescent="0.2">
      <c r="A12" s="103" t="s">
        <v>405</v>
      </c>
      <c r="B12" s="102" t="s">
        <v>873</v>
      </c>
    </row>
    <row r="13" spans="1:16" x14ac:dyDescent="0.2">
      <c r="A13" s="102"/>
      <c r="B13" s="102"/>
    </row>
    <row r="14" spans="1:16" x14ac:dyDescent="0.2">
      <c r="A14" s="102"/>
      <c r="B14" s="102"/>
    </row>
    <row r="15" spans="1:16" x14ac:dyDescent="0.2">
      <c r="A15" s="102"/>
      <c r="B15" s="102"/>
    </row>
    <row r="16" spans="1:16" x14ac:dyDescent="0.2">
      <c r="A16" s="102"/>
      <c r="B16" s="102"/>
    </row>
    <row r="17" spans="1:2" x14ac:dyDescent="0.2">
      <c r="A17" s="102"/>
      <c r="B17" s="102"/>
    </row>
    <row r="18" spans="1:2" x14ac:dyDescent="0.2">
      <c r="A18" s="102"/>
      <c r="B18" s="102"/>
    </row>
    <row r="20" spans="1:2" x14ac:dyDescent="0.2">
      <c r="A20" s="99" t="s">
        <v>354</v>
      </c>
      <c r="B20" s="99"/>
    </row>
    <row r="21" spans="1:2" x14ac:dyDescent="0.2">
      <c r="A21" s="100" t="s">
        <v>355</v>
      </c>
      <c r="B21" s="100"/>
    </row>
    <row r="22" spans="1:2" x14ac:dyDescent="0.2">
      <c r="A22" s="100" t="s">
        <v>356</v>
      </c>
      <c r="B22" s="100"/>
    </row>
    <row r="23" spans="1:2" x14ac:dyDescent="0.2">
      <c r="A23" s="100" t="s">
        <v>357</v>
      </c>
      <c r="B23" s="100"/>
    </row>
    <row r="24" spans="1:2" x14ac:dyDescent="0.2">
      <c r="A24" s="100" t="s">
        <v>358</v>
      </c>
      <c r="B24" s="100"/>
    </row>
    <row r="25" spans="1:2" x14ac:dyDescent="0.2">
      <c r="A25" s="100" t="s">
        <v>359</v>
      </c>
      <c r="B25" s="100"/>
    </row>
    <row r="26" spans="1:2" x14ac:dyDescent="0.2">
      <c r="A26" s="100" t="s">
        <v>360</v>
      </c>
      <c r="B26" s="100"/>
    </row>
    <row r="27" spans="1:2" x14ac:dyDescent="0.2">
      <c r="A27" s="100" t="s">
        <v>361</v>
      </c>
      <c r="B27" s="100"/>
    </row>
    <row r="28" spans="1:2" x14ac:dyDescent="0.2">
      <c r="A28" s="100" t="s">
        <v>362</v>
      </c>
      <c r="B28" s="100"/>
    </row>
    <row r="29" spans="1:2" x14ac:dyDescent="0.2">
      <c r="A29" s="100" t="s">
        <v>363</v>
      </c>
      <c r="B29" s="100"/>
    </row>
    <row r="31" spans="1:2" x14ac:dyDescent="0.2">
      <c r="A31" s="94" t="s">
        <v>364</v>
      </c>
    </row>
    <row r="34" spans="1:6" ht="12.75" customHeight="1" x14ac:dyDescent="0.2"/>
    <row r="35" spans="1:6" ht="12.75" customHeight="1" x14ac:dyDescent="0.2">
      <c r="A35" s="100"/>
      <c r="B35" s="101"/>
    </row>
    <row r="37" spans="1:6" x14ac:dyDescent="0.2">
      <c r="A37" s="94"/>
    </row>
    <row r="38" spans="1:6" x14ac:dyDescent="0.2">
      <c r="B38" s="93"/>
      <c r="C38" s="93"/>
      <c r="D38" s="93"/>
      <c r="E38" s="93"/>
      <c r="F38" s="93"/>
    </row>
    <row r="39" spans="1:6" ht="12.75" customHeight="1" x14ac:dyDescent="0.2"/>
  </sheetData>
  <hyperlinks>
    <hyperlink ref="A7" location="Toelichting!A1" display="Toelichting"/>
    <hyperlink ref="A8" location="Bronbestanden!A1" display="Bronbestanden"/>
    <hyperlink ref="A9" location="'Tabel 1'!A1" display="Tabel 1"/>
    <hyperlink ref="A10" location="'Tabel 2'!A1" display="Tabel 2"/>
    <hyperlink ref="A11" location="'Tabel 3'!A1" display="Tabel 3"/>
    <hyperlink ref="A6" location="Resultaten!A1" display="Resultaten"/>
    <hyperlink ref="A12" location="'Tabel 4'!A1" display="Tabel 4"/>
  </hyperlinks>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94"/>
  <sheetViews>
    <sheetView zoomScaleNormal="100" workbookViewId="0"/>
  </sheetViews>
  <sheetFormatPr defaultColWidth="0" defaultRowHeight="14.45" customHeight="1" zeroHeight="1" x14ac:dyDescent="0.25"/>
  <cols>
    <col min="1" max="2" width="2.7109375" style="138" customWidth="1"/>
    <col min="3" max="3" width="75.85546875" style="137" customWidth="1"/>
    <col min="4" max="4" width="2.7109375" style="138" customWidth="1"/>
    <col min="5" max="13" width="8.85546875" style="138" customWidth="1"/>
    <col min="14" max="15" width="2.7109375" style="138" customWidth="1"/>
    <col min="16" max="16384" width="8.85546875" style="138" hidden="1"/>
  </cols>
  <sheetData>
    <row r="1" spans="2:14" s="130" customFormat="1" ht="15" x14ac:dyDescent="0.25">
      <c r="C1" s="131"/>
    </row>
    <row r="2" spans="2:14" s="130" customFormat="1" ht="15" x14ac:dyDescent="0.25">
      <c r="B2" s="132"/>
      <c r="C2" s="133"/>
      <c r="D2" s="134"/>
      <c r="E2" s="134"/>
      <c r="F2" s="134"/>
      <c r="G2" s="134"/>
      <c r="H2" s="134"/>
      <c r="I2" s="134"/>
      <c r="J2" s="134"/>
      <c r="K2" s="134"/>
      <c r="L2" s="134"/>
      <c r="M2" s="134"/>
      <c r="N2" s="135"/>
    </row>
    <row r="3" spans="2:14" s="130" customFormat="1" ht="15" x14ac:dyDescent="0.25">
      <c r="B3" s="136"/>
      <c r="C3" s="137"/>
      <c r="D3" s="138"/>
      <c r="E3" s="138"/>
      <c r="F3" s="138"/>
      <c r="G3" s="138"/>
      <c r="J3" s="138"/>
      <c r="K3" s="138"/>
      <c r="L3" s="138"/>
      <c r="M3" s="138"/>
      <c r="N3" s="139"/>
    </row>
    <row r="4" spans="2:14" s="130" customFormat="1" ht="15" x14ac:dyDescent="0.25">
      <c r="B4" s="136"/>
      <c r="C4" s="137"/>
      <c r="D4" s="138"/>
      <c r="E4" s="138"/>
      <c r="F4" s="138"/>
      <c r="G4" s="138"/>
      <c r="J4" s="138"/>
      <c r="K4" s="138"/>
      <c r="L4" s="138"/>
      <c r="M4" s="138"/>
      <c r="N4" s="139"/>
    </row>
    <row r="5" spans="2:14" s="130" customFormat="1" ht="15" x14ac:dyDescent="0.25">
      <c r="B5" s="136"/>
      <c r="C5" s="137"/>
      <c r="D5" s="138"/>
      <c r="E5" s="138"/>
      <c r="F5" s="138"/>
      <c r="G5" s="138"/>
      <c r="J5" s="138"/>
      <c r="K5" s="138"/>
      <c r="L5" s="138"/>
      <c r="M5" s="138"/>
      <c r="N5" s="139"/>
    </row>
    <row r="6" spans="2:14" s="130" customFormat="1" ht="15" x14ac:dyDescent="0.25">
      <c r="B6" s="136"/>
      <c r="C6" s="137"/>
      <c r="D6" s="138"/>
      <c r="E6" s="138"/>
      <c r="F6" s="138"/>
      <c r="G6" s="138"/>
      <c r="J6" s="138"/>
      <c r="K6" s="138"/>
      <c r="L6" s="138"/>
      <c r="M6" s="138"/>
      <c r="N6" s="139"/>
    </row>
    <row r="7" spans="2:14" s="130" customFormat="1" ht="15" x14ac:dyDescent="0.25">
      <c r="B7" s="136"/>
      <c r="C7" s="137"/>
      <c r="D7" s="138"/>
      <c r="E7" s="138"/>
      <c r="F7" s="138"/>
      <c r="G7" s="138"/>
      <c r="J7" s="138"/>
      <c r="K7" s="138"/>
      <c r="L7" s="138"/>
      <c r="M7" s="138"/>
      <c r="N7" s="139"/>
    </row>
    <row r="8" spans="2:14" s="130" customFormat="1" ht="15" x14ac:dyDescent="0.25">
      <c r="B8" s="136"/>
      <c r="C8" s="137"/>
      <c r="D8" s="138"/>
      <c r="E8" s="138"/>
      <c r="F8" s="138"/>
      <c r="G8" s="138"/>
      <c r="J8" s="138"/>
      <c r="K8" s="138"/>
      <c r="L8" s="138"/>
      <c r="M8" s="138"/>
      <c r="N8" s="139"/>
    </row>
    <row r="9" spans="2:14" s="130" customFormat="1" ht="15" x14ac:dyDescent="0.25">
      <c r="B9" s="136"/>
      <c r="C9" s="137"/>
      <c r="D9" s="138"/>
      <c r="E9" s="138"/>
      <c r="F9" s="138"/>
      <c r="G9" s="138"/>
      <c r="J9" s="138"/>
      <c r="K9" s="138"/>
      <c r="L9" s="138"/>
      <c r="M9" s="138"/>
      <c r="N9" s="139"/>
    </row>
    <row r="10" spans="2:14" s="130" customFormat="1" ht="15" x14ac:dyDescent="0.25">
      <c r="B10" s="136"/>
      <c r="C10" s="137"/>
      <c r="D10" s="138"/>
      <c r="E10" s="138"/>
      <c r="F10" s="138"/>
      <c r="G10" s="138"/>
      <c r="J10" s="138"/>
      <c r="K10" s="138"/>
      <c r="L10" s="138"/>
      <c r="M10" s="138"/>
      <c r="N10" s="139"/>
    </row>
    <row r="11" spans="2:14" s="130" customFormat="1" ht="15" x14ac:dyDescent="0.25">
      <c r="B11" s="136"/>
      <c r="C11" s="137"/>
      <c r="D11" s="138"/>
      <c r="E11" s="138"/>
      <c r="F11" s="138"/>
      <c r="G11" s="138"/>
      <c r="J11" s="138"/>
      <c r="K11" s="138"/>
      <c r="L11" s="138"/>
      <c r="M11" s="138"/>
      <c r="N11" s="139"/>
    </row>
    <row r="12" spans="2:14" s="130" customFormat="1" ht="15" x14ac:dyDescent="0.25">
      <c r="B12" s="136"/>
      <c r="C12" s="140"/>
      <c r="D12" s="138"/>
      <c r="E12" s="138"/>
      <c r="F12" s="138"/>
      <c r="G12" s="138"/>
      <c r="J12" s="138"/>
      <c r="K12" s="138"/>
      <c r="L12" s="138"/>
      <c r="M12" s="138"/>
      <c r="N12" s="139"/>
    </row>
    <row r="13" spans="2:14" s="130" customFormat="1" ht="15" x14ac:dyDescent="0.25">
      <c r="B13" s="136"/>
      <c r="C13" s="140"/>
      <c r="D13" s="138"/>
      <c r="E13" s="138"/>
      <c r="F13" s="138"/>
      <c r="G13" s="138"/>
      <c r="J13" s="138"/>
      <c r="K13" s="138"/>
      <c r="L13" s="138"/>
      <c r="M13" s="138"/>
      <c r="N13" s="139"/>
    </row>
    <row r="14" spans="2:14" s="130" customFormat="1" ht="52.5" x14ac:dyDescent="0.25">
      <c r="B14" s="136"/>
      <c r="C14" s="141" t="s">
        <v>409</v>
      </c>
      <c r="D14" s="138"/>
      <c r="E14" s="138"/>
      <c r="F14" s="138"/>
      <c r="G14" s="138"/>
      <c r="J14" s="138"/>
      <c r="K14" s="138"/>
      <c r="L14" s="138"/>
      <c r="M14" s="138"/>
      <c r="N14" s="139"/>
    </row>
    <row r="15" spans="2:14" s="130" customFormat="1" ht="14.45" customHeight="1" x14ac:dyDescent="0.25">
      <c r="B15" s="136"/>
      <c r="C15" s="142"/>
      <c r="D15" s="138"/>
      <c r="E15" s="138"/>
      <c r="F15" s="138"/>
      <c r="G15" s="138"/>
      <c r="J15" s="138"/>
      <c r="K15" s="138"/>
      <c r="L15" s="138"/>
      <c r="M15" s="138"/>
      <c r="N15" s="139"/>
    </row>
    <row r="16" spans="2:14" s="130" customFormat="1" ht="14.45" customHeight="1" x14ac:dyDescent="0.25">
      <c r="B16" s="136"/>
      <c r="C16" s="143" t="s">
        <v>410</v>
      </c>
      <c r="D16" s="138"/>
      <c r="E16" s="138"/>
      <c r="F16" s="138"/>
      <c r="G16" s="138"/>
      <c r="J16" s="138"/>
      <c r="K16" s="138"/>
      <c r="L16" s="138"/>
      <c r="M16" s="138"/>
      <c r="N16" s="139"/>
    </row>
    <row r="17" spans="2:14" s="130" customFormat="1" ht="14.45" customHeight="1" x14ac:dyDescent="0.25">
      <c r="B17" s="136"/>
      <c r="C17" s="144" t="s">
        <v>411</v>
      </c>
      <c r="D17" s="138"/>
      <c r="E17" s="138"/>
      <c r="F17" s="138"/>
      <c r="G17" s="138"/>
      <c r="J17" s="138"/>
      <c r="K17" s="138"/>
      <c r="L17" s="138"/>
      <c r="M17" s="138"/>
      <c r="N17" s="139"/>
    </row>
    <row r="18" spans="2:14" s="130" customFormat="1" ht="14.45" customHeight="1" x14ac:dyDescent="0.25">
      <c r="B18" s="136"/>
      <c r="C18" s="140"/>
      <c r="D18" s="138"/>
      <c r="E18" s="138"/>
      <c r="F18" s="138"/>
      <c r="G18" s="138"/>
      <c r="J18" s="138"/>
      <c r="K18" s="138"/>
      <c r="L18" s="138"/>
      <c r="M18" s="138"/>
      <c r="N18" s="139"/>
    </row>
    <row r="19" spans="2:14" s="130" customFormat="1" ht="14.45" customHeight="1" x14ac:dyDescent="0.25">
      <c r="B19" s="136"/>
      <c r="C19" s="142"/>
      <c r="D19" s="138"/>
      <c r="E19" s="138"/>
      <c r="F19" s="138"/>
      <c r="G19" s="138"/>
      <c r="J19" s="138"/>
      <c r="K19" s="138"/>
      <c r="L19" s="138"/>
      <c r="M19" s="138"/>
      <c r="N19" s="139"/>
    </row>
    <row r="20" spans="2:14" s="130" customFormat="1" ht="15" x14ac:dyDescent="0.25">
      <c r="B20" s="136"/>
      <c r="C20" s="137"/>
      <c r="D20" s="138"/>
      <c r="E20" s="138"/>
      <c r="F20" s="138"/>
      <c r="G20" s="138"/>
      <c r="J20" s="138"/>
      <c r="K20" s="138"/>
      <c r="L20" s="138"/>
      <c r="M20" s="138"/>
      <c r="N20" s="139"/>
    </row>
    <row r="21" spans="2:14" s="130" customFormat="1" ht="15" x14ac:dyDescent="0.25">
      <c r="B21" s="136"/>
      <c r="C21" s="137"/>
      <c r="D21" s="138"/>
      <c r="E21" s="138"/>
      <c r="F21" s="138"/>
      <c r="G21" s="138"/>
      <c r="J21" s="138"/>
      <c r="K21" s="138"/>
      <c r="L21" s="138"/>
      <c r="M21" s="138"/>
      <c r="N21" s="139"/>
    </row>
    <row r="22" spans="2:14" s="130" customFormat="1" ht="15" x14ac:dyDescent="0.25">
      <c r="B22" s="136"/>
      <c r="C22" s="145" t="s">
        <v>250</v>
      </c>
      <c r="D22" s="138"/>
      <c r="E22" s="138"/>
      <c r="F22" s="138"/>
      <c r="G22" s="138"/>
      <c r="J22" s="138"/>
      <c r="K22" s="138"/>
      <c r="L22" s="138"/>
      <c r="M22" s="138"/>
      <c r="N22" s="139"/>
    </row>
    <row r="23" spans="2:14" s="130" customFormat="1" ht="15" x14ac:dyDescent="0.25">
      <c r="B23" s="136"/>
      <c r="C23" s="146" t="s">
        <v>1</v>
      </c>
      <c r="D23" s="138"/>
      <c r="E23" s="138"/>
      <c r="F23" s="138"/>
      <c r="G23" s="138"/>
      <c r="J23" s="138"/>
      <c r="K23" s="138"/>
      <c r="L23" s="138"/>
      <c r="M23" s="138"/>
      <c r="N23" s="139"/>
    </row>
    <row r="24" spans="2:14" s="130" customFormat="1" ht="15" x14ac:dyDescent="0.25">
      <c r="B24" s="136"/>
      <c r="C24" s="146" t="s">
        <v>412</v>
      </c>
      <c r="D24" s="138"/>
      <c r="E24" s="138"/>
      <c r="F24" s="138"/>
      <c r="G24" s="138"/>
      <c r="J24" s="138"/>
      <c r="K24" s="138"/>
      <c r="L24" s="138"/>
      <c r="M24" s="138"/>
      <c r="N24" s="139"/>
    </row>
    <row r="25" spans="2:14" s="130" customFormat="1" ht="15" x14ac:dyDescent="0.25">
      <c r="B25" s="136"/>
      <c r="C25" s="147" t="s">
        <v>413</v>
      </c>
      <c r="D25" s="138"/>
      <c r="E25" s="138"/>
      <c r="F25" s="138"/>
      <c r="G25" s="138"/>
      <c r="J25" s="138"/>
      <c r="K25" s="138"/>
      <c r="L25" s="138"/>
      <c r="M25" s="138"/>
      <c r="N25" s="139"/>
    </row>
    <row r="26" spans="2:14" s="130" customFormat="1" ht="15" x14ac:dyDescent="0.25">
      <c r="B26" s="136"/>
      <c r="C26" s="146" t="s">
        <v>414</v>
      </c>
      <c r="D26" s="138"/>
      <c r="E26" s="138"/>
      <c r="F26" s="138"/>
      <c r="G26" s="138"/>
      <c r="J26" s="138"/>
      <c r="K26" s="138"/>
      <c r="L26" s="138"/>
      <c r="M26" s="138"/>
      <c r="N26" s="139"/>
    </row>
    <row r="27" spans="2:14" s="130" customFormat="1" ht="15" x14ac:dyDescent="0.25">
      <c r="B27" s="136"/>
      <c r="C27" s="146" t="s">
        <v>28</v>
      </c>
      <c r="D27" s="138"/>
      <c r="E27" s="138"/>
      <c r="F27" s="138"/>
      <c r="G27" s="138"/>
      <c r="J27" s="138"/>
      <c r="K27" s="138"/>
      <c r="L27" s="138"/>
      <c r="M27" s="138"/>
      <c r="N27" s="139"/>
    </row>
    <row r="28" spans="2:14" s="130" customFormat="1" ht="15" x14ac:dyDescent="0.25">
      <c r="B28" s="136"/>
      <c r="C28" s="146" t="s">
        <v>110</v>
      </c>
      <c r="D28" s="138"/>
      <c r="E28" s="138"/>
      <c r="F28" s="138"/>
      <c r="G28" s="138"/>
      <c r="J28" s="138"/>
      <c r="K28" s="138"/>
      <c r="L28" s="138"/>
      <c r="M28" s="138"/>
      <c r="N28" s="139"/>
    </row>
    <row r="29" spans="2:14" s="130" customFormat="1" ht="15" x14ac:dyDescent="0.25">
      <c r="B29" s="136"/>
      <c r="C29" s="148" t="s">
        <v>434</v>
      </c>
      <c r="D29" s="138"/>
      <c r="E29" s="138"/>
      <c r="F29" s="138"/>
      <c r="G29" s="138"/>
      <c r="J29" s="138"/>
      <c r="K29" s="138"/>
      <c r="L29" s="138"/>
      <c r="M29" s="138"/>
      <c r="N29" s="139"/>
    </row>
    <row r="30" spans="2:14" s="130" customFormat="1" ht="15" x14ac:dyDescent="0.25">
      <c r="B30" s="136"/>
      <c r="C30" s="148" t="s">
        <v>248</v>
      </c>
      <c r="D30" s="138"/>
      <c r="E30" s="138"/>
      <c r="F30" s="138"/>
      <c r="G30" s="138"/>
      <c r="J30" s="138"/>
      <c r="K30" s="138"/>
      <c r="L30" s="138"/>
      <c r="M30" s="138"/>
      <c r="N30" s="139"/>
    </row>
    <row r="31" spans="2:14" s="130" customFormat="1" ht="15" x14ac:dyDescent="0.25">
      <c r="B31" s="136"/>
      <c r="C31" s="148" t="s">
        <v>415</v>
      </c>
      <c r="D31" s="138"/>
      <c r="E31" s="138"/>
      <c r="F31" s="138"/>
      <c r="G31" s="138"/>
      <c r="J31" s="138"/>
      <c r="K31" s="138"/>
      <c r="L31" s="138"/>
      <c r="M31" s="138"/>
      <c r="N31" s="139"/>
    </row>
    <row r="32" spans="2:14" s="130" customFormat="1" ht="15" x14ac:dyDescent="0.25">
      <c r="B32" s="136"/>
      <c r="C32" s="148" t="s">
        <v>416</v>
      </c>
      <c r="D32" s="138"/>
      <c r="E32" s="138"/>
      <c r="F32" s="138"/>
      <c r="G32" s="138"/>
      <c r="J32" s="138"/>
      <c r="K32" s="138"/>
      <c r="L32" s="138"/>
      <c r="M32" s="138"/>
      <c r="N32" s="139"/>
    </row>
    <row r="33" spans="2:14" s="130" customFormat="1" ht="15" x14ac:dyDescent="0.25">
      <c r="B33" s="136"/>
      <c r="C33" s="147" t="s">
        <v>417</v>
      </c>
      <c r="D33" s="138"/>
      <c r="E33" s="138"/>
      <c r="F33" s="138"/>
      <c r="G33" s="138"/>
      <c r="J33" s="138"/>
      <c r="K33" s="138"/>
      <c r="L33" s="138"/>
      <c r="M33" s="138"/>
      <c r="N33" s="139"/>
    </row>
    <row r="34" spans="2:14" s="130" customFormat="1" ht="15" x14ac:dyDescent="0.25">
      <c r="B34" s="136"/>
      <c r="C34" s="148" t="s">
        <v>418</v>
      </c>
      <c r="D34" s="138"/>
      <c r="E34" s="138"/>
      <c r="F34" s="138"/>
      <c r="G34" s="138"/>
      <c r="J34" s="138"/>
      <c r="K34" s="138"/>
      <c r="L34" s="138"/>
      <c r="M34" s="138"/>
      <c r="N34" s="139"/>
    </row>
    <row r="35" spans="2:14" s="130" customFormat="1" ht="15" x14ac:dyDescent="0.25">
      <c r="B35" s="136"/>
      <c r="C35" s="148" t="s">
        <v>419</v>
      </c>
      <c r="D35" s="138"/>
      <c r="E35" s="138"/>
      <c r="F35" s="138"/>
      <c r="G35" s="138"/>
      <c r="J35" s="138"/>
      <c r="K35" s="138"/>
      <c r="L35" s="138"/>
      <c r="M35" s="138"/>
      <c r="N35" s="139"/>
    </row>
    <row r="36" spans="2:14" s="130" customFormat="1" ht="15" x14ac:dyDescent="0.25">
      <c r="B36" s="136"/>
      <c r="C36" s="148" t="s">
        <v>420</v>
      </c>
      <c r="D36" s="138"/>
      <c r="E36" s="138"/>
      <c r="F36" s="138"/>
      <c r="G36" s="138"/>
      <c r="J36" s="138"/>
      <c r="K36" s="138"/>
      <c r="L36" s="138"/>
      <c r="M36" s="138"/>
      <c r="N36" s="139"/>
    </row>
    <row r="37" spans="2:14" s="130" customFormat="1" ht="15" x14ac:dyDescent="0.25">
      <c r="B37" s="136"/>
      <c r="C37" s="148" t="s">
        <v>421</v>
      </c>
      <c r="D37" s="138"/>
      <c r="E37" s="138"/>
      <c r="F37" s="138"/>
      <c r="G37" s="138"/>
      <c r="J37" s="138"/>
      <c r="K37" s="138"/>
      <c r="L37" s="138"/>
      <c r="M37" s="138"/>
      <c r="N37" s="139"/>
    </row>
    <row r="38" spans="2:14" s="130" customFormat="1" ht="15" x14ac:dyDescent="0.25">
      <c r="B38" s="136"/>
      <c r="C38" s="148" t="s">
        <v>422</v>
      </c>
      <c r="D38" s="138"/>
      <c r="E38" s="138"/>
      <c r="F38" s="138"/>
      <c r="G38" s="138"/>
      <c r="J38" s="138"/>
      <c r="K38" s="138"/>
      <c r="L38" s="138"/>
      <c r="M38" s="138"/>
      <c r="N38" s="139"/>
    </row>
    <row r="39" spans="2:14" s="130" customFormat="1" ht="15" x14ac:dyDescent="0.25">
      <c r="B39" s="136"/>
      <c r="C39" s="146" t="s">
        <v>423</v>
      </c>
      <c r="D39" s="138"/>
      <c r="E39" s="138"/>
      <c r="F39" s="138"/>
      <c r="G39" s="138"/>
      <c r="J39" s="138"/>
      <c r="K39" s="138"/>
      <c r="L39" s="138"/>
      <c r="M39" s="138"/>
      <c r="N39" s="139"/>
    </row>
    <row r="40" spans="2:14" s="130" customFormat="1" ht="15" x14ac:dyDescent="0.25">
      <c r="B40" s="136"/>
      <c r="C40" s="148" t="s">
        <v>424</v>
      </c>
      <c r="D40" s="138"/>
      <c r="E40" s="138"/>
      <c r="F40" s="138"/>
      <c r="G40" s="138"/>
      <c r="J40" s="138"/>
      <c r="K40" s="138"/>
      <c r="M40" s="138"/>
      <c r="N40" s="139"/>
    </row>
    <row r="41" spans="2:14" s="130" customFormat="1" ht="15" x14ac:dyDescent="0.25">
      <c r="B41" s="136"/>
      <c r="C41" s="137"/>
      <c r="D41" s="138"/>
      <c r="E41" s="138"/>
      <c r="G41" s="138"/>
      <c r="J41" s="138"/>
      <c r="K41" s="138"/>
      <c r="L41" s="138"/>
      <c r="M41" s="138"/>
      <c r="N41" s="139"/>
    </row>
    <row r="42" spans="2:14" s="130" customFormat="1" ht="15" x14ac:dyDescent="0.25">
      <c r="B42" s="136"/>
      <c r="C42" s="137"/>
      <c r="D42" s="138"/>
      <c r="E42" s="138"/>
      <c r="G42" s="138"/>
      <c r="J42" s="138"/>
      <c r="K42" s="138"/>
      <c r="L42" s="138"/>
      <c r="M42" s="138"/>
      <c r="N42" s="139"/>
    </row>
    <row r="43" spans="2:14" s="130" customFormat="1" ht="15" x14ac:dyDescent="0.25">
      <c r="B43" s="136"/>
      <c r="C43" s="149" t="s">
        <v>1</v>
      </c>
      <c r="D43" s="138"/>
      <c r="E43" s="138"/>
      <c r="G43" s="138"/>
      <c r="J43" s="138"/>
      <c r="K43" s="138"/>
      <c r="L43" s="138"/>
      <c r="M43" s="138"/>
      <c r="N43" s="139"/>
    </row>
    <row r="44" spans="2:14" s="130" customFormat="1" ht="178.5" x14ac:dyDescent="0.25">
      <c r="B44" s="136"/>
      <c r="C44" s="137" t="s">
        <v>892</v>
      </c>
      <c r="D44" s="138"/>
      <c r="E44" s="138"/>
      <c r="F44" s="138"/>
      <c r="G44" s="138"/>
      <c r="J44" s="138"/>
      <c r="K44" s="138"/>
      <c r="L44" s="138"/>
      <c r="M44" s="138"/>
      <c r="N44" s="139"/>
    </row>
    <row r="45" spans="2:14" s="130" customFormat="1" ht="15" x14ac:dyDescent="0.25">
      <c r="B45" s="136"/>
      <c r="C45" s="150" t="s">
        <v>425</v>
      </c>
      <c r="D45" s="138"/>
      <c r="E45" s="138"/>
      <c r="F45" s="138"/>
      <c r="G45" s="138"/>
      <c r="J45" s="138"/>
      <c r="K45" s="138"/>
      <c r="L45" s="138"/>
      <c r="M45" s="138"/>
      <c r="N45" s="139"/>
    </row>
    <row r="46" spans="2:14" s="130" customFormat="1" ht="15" x14ac:dyDescent="0.25">
      <c r="B46" s="136"/>
      <c r="C46" s="137"/>
      <c r="D46" s="138"/>
      <c r="E46" s="138"/>
      <c r="F46" s="138"/>
      <c r="G46" s="138"/>
      <c r="J46" s="138"/>
      <c r="K46" s="138"/>
      <c r="L46" s="138"/>
      <c r="M46" s="138"/>
      <c r="N46" s="139"/>
    </row>
    <row r="47" spans="2:14" s="130" customFormat="1" ht="15" x14ac:dyDescent="0.25">
      <c r="B47" s="136"/>
      <c r="C47" s="149" t="s">
        <v>426</v>
      </c>
      <c r="D47" s="138"/>
      <c r="E47" s="138"/>
      <c r="F47" s="138"/>
      <c r="G47" s="138"/>
      <c r="J47" s="138"/>
      <c r="K47" s="138"/>
      <c r="L47" s="138"/>
      <c r="M47" s="138"/>
      <c r="N47" s="139"/>
    </row>
    <row r="48" spans="2:14" s="130" customFormat="1" ht="140.25" x14ac:dyDescent="0.25">
      <c r="B48" s="136"/>
      <c r="C48" s="151" t="s">
        <v>916</v>
      </c>
      <c r="D48" s="138"/>
      <c r="E48" s="138"/>
      <c r="F48" s="138"/>
      <c r="G48" s="138"/>
      <c r="J48" s="138"/>
      <c r="K48" s="138"/>
      <c r="L48" s="138"/>
      <c r="M48" s="138"/>
      <c r="N48" s="139"/>
    </row>
    <row r="49" spans="2:14" s="130" customFormat="1" ht="15" x14ac:dyDescent="0.25">
      <c r="B49" s="136"/>
      <c r="C49" s="233" t="s">
        <v>914</v>
      </c>
      <c r="D49" s="138"/>
      <c r="E49" s="152"/>
      <c r="F49" s="138"/>
      <c r="G49" s="138"/>
      <c r="J49" s="138"/>
      <c r="K49" s="138"/>
      <c r="L49" s="138"/>
      <c r="M49" s="138"/>
      <c r="N49" s="139"/>
    </row>
    <row r="50" spans="2:14" s="130" customFormat="1" ht="102" x14ac:dyDescent="0.25">
      <c r="B50" s="136"/>
      <c r="C50" s="137" t="s">
        <v>427</v>
      </c>
      <c r="D50" s="138"/>
      <c r="E50" s="138"/>
      <c r="F50" s="138"/>
      <c r="G50" s="138"/>
      <c r="J50" s="138"/>
      <c r="K50" s="138"/>
      <c r="L50" s="138"/>
      <c r="M50" s="138"/>
      <c r="N50" s="139"/>
    </row>
    <row r="51" spans="2:14" s="130" customFormat="1" ht="15" x14ac:dyDescent="0.25">
      <c r="B51" s="136"/>
      <c r="C51" s="150" t="s">
        <v>899</v>
      </c>
      <c r="D51" s="138"/>
      <c r="E51" s="138"/>
      <c r="F51" s="138"/>
      <c r="G51" s="138"/>
      <c r="J51" s="138"/>
      <c r="K51" s="138"/>
      <c r="L51" s="138"/>
      <c r="M51" s="138"/>
      <c r="N51" s="139"/>
    </row>
    <row r="52" spans="2:14" s="130" customFormat="1" ht="76.5" x14ac:dyDescent="0.25">
      <c r="B52" s="136"/>
      <c r="C52" s="137" t="s">
        <v>428</v>
      </c>
      <c r="D52" s="138"/>
      <c r="E52" s="138"/>
      <c r="F52" s="138"/>
      <c r="G52" s="138"/>
      <c r="J52" s="138"/>
      <c r="K52" s="138"/>
      <c r="L52" s="138"/>
      <c r="M52" s="138"/>
      <c r="N52" s="139"/>
    </row>
    <row r="53" spans="2:14" s="130" customFormat="1" ht="15" x14ac:dyDescent="0.25">
      <c r="B53" s="136"/>
      <c r="C53" s="150" t="s">
        <v>425</v>
      </c>
      <c r="D53" s="138"/>
      <c r="E53" s="138"/>
      <c r="F53" s="138"/>
      <c r="G53" s="138"/>
      <c r="J53" s="138"/>
      <c r="K53" s="138"/>
      <c r="L53" s="138"/>
      <c r="M53" s="138"/>
      <c r="N53" s="139"/>
    </row>
    <row r="54" spans="2:14" s="130" customFormat="1" ht="15" x14ac:dyDescent="0.25">
      <c r="B54" s="136"/>
      <c r="C54" s="140"/>
      <c r="D54" s="138"/>
      <c r="E54" s="152"/>
      <c r="F54" s="138"/>
      <c r="G54" s="138"/>
      <c r="J54" s="138"/>
      <c r="K54" s="138"/>
      <c r="L54" s="138"/>
      <c r="M54" s="138"/>
      <c r="N54" s="139"/>
    </row>
    <row r="55" spans="2:14" s="130" customFormat="1" ht="15" x14ac:dyDescent="0.25">
      <c r="B55" s="136"/>
      <c r="C55" s="149" t="s">
        <v>429</v>
      </c>
      <c r="D55" s="138"/>
      <c r="E55" s="138"/>
      <c r="F55" s="138"/>
      <c r="G55" s="138"/>
      <c r="J55" s="138"/>
      <c r="K55" s="138"/>
      <c r="L55" s="138"/>
      <c r="M55" s="138"/>
      <c r="N55" s="139"/>
    </row>
    <row r="56" spans="2:14" s="130" customFormat="1" ht="15" x14ac:dyDescent="0.25">
      <c r="B56" s="136"/>
      <c r="C56" s="140"/>
      <c r="D56" s="138"/>
      <c r="E56" s="152"/>
      <c r="F56" s="138"/>
      <c r="G56" s="138"/>
      <c r="J56" s="138"/>
      <c r="K56" s="138"/>
      <c r="L56" s="138"/>
      <c r="M56" s="138"/>
      <c r="N56" s="139"/>
    </row>
    <row r="57" spans="2:14" s="130" customFormat="1" ht="26.25" x14ac:dyDescent="0.25">
      <c r="B57" s="136"/>
      <c r="C57" s="153" t="s">
        <v>893</v>
      </c>
      <c r="D57" s="138"/>
      <c r="E57" s="152"/>
      <c r="F57" s="138"/>
      <c r="G57" s="138"/>
      <c r="J57" s="138"/>
      <c r="K57" s="138"/>
      <c r="L57" s="138"/>
      <c r="M57" s="138"/>
      <c r="N57" s="139"/>
    </row>
    <row r="58" spans="2:14" s="130" customFormat="1" ht="15" x14ac:dyDescent="0.25">
      <c r="B58" s="136"/>
      <c r="C58" s="140"/>
      <c r="D58" s="138"/>
      <c r="E58" s="152"/>
      <c r="F58" s="138"/>
      <c r="G58" s="138"/>
      <c r="J58" s="138"/>
      <c r="K58" s="138"/>
      <c r="L58" s="138"/>
      <c r="M58" s="138"/>
      <c r="N58" s="139"/>
    </row>
    <row r="59" spans="2:14" s="130" customFormat="1" ht="15" x14ac:dyDescent="0.25">
      <c r="B59" s="136"/>
      <c r="C59" s="154" t="s">
        <v>414</v>
      </c>
      <c r="D59" s="138"/>
      <c r="E59" s="138"/>
      <c r="F59" s="138"/>
      <c r="G59" s="138"/>
      <c r="J59" s="138"/>
      <c r="K59" s="138"/>
      <c r="L59" s="138"/>
      <c r="M59" s="138"/>
      <c r="N59" s="139"/>
    </row>
    <row r="60" spans="2:14" s="130" customFormat="1" ht="15" x14ac:dyDescent="0.25">
      <c r="B60" s="136"/>
      <c r="C60" s="137"/>
      <c r="D60" s="138"/>
      <c r="E60" s="138"/>
      <c r="F60" s="138"/>
      <c r="G60" s="138"/>
      <c r="J60" s="138"/>
      <c r="K60" s="138"/>
      <c r="L60" s="138"/>
      <c r="M60" s="138"/>
      <c r="N60" s="139"/>
    </row>
    <row r="61" spans="2:14" s="130" customFormat="1" ht="114.75" x14ac:dyDescent="0.25">
      <c r="B61" s="136"/>
      <c r="C61" s="154" t="s">
        <v>917</v>
      </c>
      <c r="D61" s="138"/>
      <c r="E61" s="138"/>
      <c r="F61" s="138"/>
      <c r="G61" s="138"/>
      <c r="J61" s="138"/>
      <c r="K61" s="138"/>
      <c r="L61" s="138"/>
      <c r="M61" s="138"/>
      <c r="N61" s="139"/>
    </row>
    <row r="62" spans="2:14" s="130" customFormat="1" ht="15" x14ac:dyDescent="0.25">
      <c r="B62" s="136"/>
      <c r="C62" s="137"/>
      <c r="D62" s="138"/>
      <c r="E62" s="138"/>
      <c r="F62" s="138"/>
      <c r="G62" s="138"/>
      <c r="J62" s="138"/>
      <c r="K62" s="138"/>
      <c r="L62" s="138"/>
      <c r="M62" s="138"/>
      <c r="N62" s="139"/>
    </row>
    <row r="63" spans="2:14" s="130" customFormat="1" ht="63.75" x14ac:dyDescent="0.25">
      <c r="B63" s="136"/>
      <c r="C63" s="137" t="s">
        <v>430</v>
      </c>
      <c r="D63" s="138"/>
      <c r="E63" s="138"/>
      <c r="F63" s="138"/>
      <c r="G63" s="138"/>
      <c r="J63" s="138"/>
      <c r="K63" s="138"/>
      <c r="L63" s="138"/>
      <c r="M63" s="138"/>
      <c r="N63" s="139"/>
    </row>
    <row r="64" spans="2:14" s="130" customFormat="1" ht="15" x14ac:dyDescent="0.25">
      <c r="B64" s="136"/>
      <c r="C64" s="137"/>
      <c r="D64" s="138"/>
      <c r="E64" s="138"/>
      <c r="F64" s="138"/>
      <c r="G64" s="138"/>
      <c r="J64" s="138"/>
      <c r="K64" s="138"/>
      <c r="L64" s="138"/>
      <c r="M64" s="138"/>
      <c r="N64" s="139"/>
    </row>
    <row r="65" spans="2:14" s="130" customFormat="1" ht="76.5" x14ac:dyDescent="0.25">
      <c r="B65" s="136"/>
      <c r="C65" s="137" t="s">
        <v>431</v>
      </c>
      <c r="D65" s="138"/>
      <c r="E65" s="138"/>
      <c r="F65" s="138"/>
      <c r="G65" s="138"/>
      <c r="J65" s="138"/>
      <c r="K65" s="138"/>
      <c r="L65" s="138"/>
      <c r="M65" s="138"/>
      <c r="N65" s="139"/>
    </row>
    <row r="66" spans="2:14" s="130" customFormat="1" ht="15" x14ac:dyDescent="0.25">
      <c r="B66" s="136"/>
      <c r="C66" s="150" t="s">
        <v>425</v>
      </c>
      <c r="D66" s="138"/>
      <c r="E66" s="138"/>
      <c r="F66" s="138"/>
      <c r="G66" s="138"/>
      <c r="J66" s="138"/>
      <c r="K66" s="138"/>
      <c r="L66" s="138"/>
      <c r="M66" s="138"/>
      <c r="N66" s="139"/>
    </row>
    <row r="67" spans="2:14" s="130" customFormat="1" ht="15" x14ac:dyDescent="0.25">
      <c r="B67" s="136"/>
      <c r="C67" s="137"/>
      <c r="D67" s="138"/>
      <c r="E67" s="138"/>
      <c r="F67" s="138"/>
      <c r="G67" s="138"/>
      <c r="J67" s="138"/>
      <c r="K67" s="138"/>
      <c r="L67" s="138"/>
      <c r="M67" s="138"/>
      <c r="N67" s="139"/>
    </row>
    <row r="68" spans="2:14" s="130" customFormat="1" ht="15" x14ac:dyDescent="0.25">
      <c r="B68" s="136"/>
      <c r="C68" s="137"/>
      <c r="D68" s="138"/>
      <c r="E68" s="138"/>
      <c r="F68" s="138"/>
      <c r="G68" s="138"/>
      <c r="J68" s="138"/>
      <c r="K68" s="138"/>
      <c r="L68" s="138"/>
      <c r="M68" s="138"/>
      <c r="N68" s="139"/>
    </row>
    <row r="69" spans="2:14" s="130" customFormat="1" ht="15" x14ac:dyDescent="0.25">
      <c r="B69" s="136"/>
      <c r="C69" s="140"/>
      <c r="D69" s="138"/>
      <c r="E69" s="138"/>
      <c r="F69" s="138"/>
      <c r="G69" s="138"/>
      <c r="J69" s="138"/>
      <c r="K69" s="138"/>
      <c r="L69" s="138"/>
      <c r="M69" s="138"/>
      <c r="N69" s="139"/>
    </row>
    <row r="70" spans="2:14" s="130" customFormat="1" ht="15" x14ac:dyDescent="0.25">
      <c r="B70" s="136"/>
      <c r="C70" s="140"/>
      <c r="D70" s="138"/>
      <c r="E70" s="138"/>
      <c r="F70" s="138"/>
      <c r="G70" s="138"/>
      <c r="J70" s="138"/>
      <c r="K70" s="138"/>
      <c r="L70" s="138"/>
      <c r="M70" s="138"/>
      <c r="N70" s="139"/>
    </row>
    <row r="71" spans="2:14" s="130" customFormat="1" ht="15" x14ac:dyDescent="0.25">
      <c r="B71" s="136"/>
      <c r="C71" s="140"/>
      <c r="D71" s="138"/>
      <c r="E71" s="138"/>
      <c r="F71" s="138"/>
      <c r="G71" s="138"/>
      <c r="J71" s="138"/>
      <c r="K71" s="138"/>
      <c r="L71" s="138"/>
      <c r="M71" s="138"/>
      <c r="N71" s="139"/>
    </row>
    <row r="72" spans="2:14" s="130" customFormat="1" ht="15" x14ac:dyDescent="0.25">
      <c r="B72" s="136"/>
      <c r="C72" s="154" t="s">
        <v>28</v>
      </c>
      <c r="D72" s="138"/>
      <c r="E72" s="138"/>
      <c r="F72" s="138"/>
      <c r="G72" s="138"/>
      <c r="J72" s="138"/>
      <c r="K72" s="138"/>
      <c r="L72" s="138"/>
      <c r="M72" s="138"/>
      <c r="N72" s="139"/>
    </row>
    <row r="73" spans="2:14" s="130" customFormat="1" ht="15" x14ac:dyDescent="0.25">
      <c r="B73" s="136"/>
      <c r="C73" s="137"/>
      <c r="D73" s="138"/>
      <c r="E73" s="138"/>
      <c r="F73" s="138"/>
      <c r="G73" s="138"/>
      <c r="J73" s="138"/>
      <c r="K73" s="138"/>
      <c r="L73" s="138"/>
      <c r="M73" s="138"/>
      <c r="N73" s="139"/>
    </row>
    <row r="74" spans="2:14" s="130" customFormat="1" ht="51" x14ac:dyDescent="0.25">
      <c r="B74" s="136"/>
      <c r="C74" s="137" t="s">
        <v>894</v>
      </c>
      <c r="D74" s="138"/>
      <c r="E74" s="138"/>
      <c r="F74" s="138"/>
      <c r="G74" s="138"/>
      <c r="J74" s="138"/>
      <c r="K74" s="138"/>
      <c r="L74" s="138"/>
      <c r="M74" s="138"/>
      <c r="N74" s="139"/>
    </row>
    <row r="75" spans="2:14" s="130" customFormat="1" ht="15" x14ac:dyDescent="0.25">
      <c r="B75" s="136"/>
      <c r="C75" s="137"/>
      <c r="D75" s="138"/>
      <c r="E75" s="138"/>
      <c r="F75" s="138"/>
      <c r="G75" s="138"/>
      <c r="J75" s="138"/>
      <c r="K75" s="138"/>
      <c r="L75" s="138"/>
      <c r="M75" s="138"/>
      <c r="N75" s="139"/>
    </row>
    <row r="76" spans="2:14" s="130" customFormat="1" ht="15" x14ac:dyDescent="0.25">
      <c r="B76" s="136"/>
      <c r="C76" s="137"/>
      <c r="D76" s="138"/>
      <c r="E76" s="138"/>
      <c r="F76" s="138"/>
      <c r="G76" s="138"/>
      <c r="J76" s="138"/>
      <c r="K76" s="138"/>
      <c r="L76" s="138"/>
      <c r="M76" s="138"/>
      <c r="N76" s="139"/>
    </row>
    <row r="77" spans="2:14" s="130" customFormat="1" ht="15" x14ac:dyDescent="0.25">
      <c r="B77" s="136"/>
      <c r="C77" s="137"/>
      <c r="D77" s="138"/>
      <c r="E77" s="138"/>
      <c r="F77" s="138"/>
      <c r="G77" s="138"/>
      <c r="J77" s="138"/>
      <c r="K77" s="138"/>
      <c r="L77" s="138"/>
      <c r="M77" s="138"/>
      <c r="N77" s="139"/>
    </row>
    <row r="78" spans="2:14" s="130" customFormat="1" ht="15" x14ac:dyDescent="0.25">
      <c r="B78" s="136"/>
      <c r="C78" s="137"/>
      <c r="D78" s="138"/>
      <c r="E78" s="138"/>
      <c r="F78" s="138"/>
      <c r="G78" s="138"/>
      <c r="J78" s="138"/>
      <c r="K78" s="138"/>
      <c r="L78" s="138"/>
      <c r="M78" s="138"/>
      <c r="N78" s="139"/>
    </row>
    <row r="79" spans="2:14" s="130" customFormat="1" ht="15" x14ac:dyDescent="0.25">
      <c r="B79" s="136"/>
      <c r="C79" s="137"/>
      <c r="D79" s="138"/>
      <c r="E79" s="138"/>
      <c r="F79" s="138"/>
      <c r="G79" s="138"/>
      <c r="J79" s="138"/>
      <c r="K79" s="138"/>
      <c r="L79" s="138"/>
      <c r="M79" s="138"/>
      <c r="N79" s="139"/>
    </row>
    <row r="80" spans="2:14" s="130" customFormat="1" ht="15" x14ac:dyDescent="0.25">
      <c r="B80" s="136"/>
      <c r="C80" s="137"/>
      <c r="D80" s="138"/>
      <c r="E80" s="138"/>
      <c r="F80" s="138"/>
      <c r="G80" s="138"/>
      <c r="J80" s="138"/>
      <c r="K80" s="138"/>
      <c r="L80" s="138"/>
      <c r="M80" s="138"/>
      <c r="N80" s="139"/>
    </row>
    <row r="81" spans="2:14" s="130" customFormat="1" ht="15" x14ac:dyDescent="0.25">
      <c r="B81" s="136"/>
      <c r="C81" s="137"/>
      <c r="D81" s="138"/>
      <c r="E81" s="138"/>
      <c r="F81" s="138"/>
      <c r="G81" s="138"/>
      <c r="J81" s="138"/>
      <c r="K81" s="138"/>
      <c r="L81" s="138"/>
      <c r="M81" s="138"/>
      <c r="N81" s="139"/>
    </row>
    <row r="82" spans="2:14" s="130" customFormat="1" ht="15" x14ac:dyDescent="0.25">
      <c r="B82" s="136"/>
      <c r="C82" s="140"/>
      <c r="D82" s="138"/>
      <c r="E82" s="138"/>
      <c r="F82" s="138"/>
      <c r="G82" s="138"/>
      <c r="J82" s="138"/>
      <c r="K82" s="138"/>
      <c r="L82" s="138"/>
      <c r="M82" s="138"/>
      <c r="N82" s="139"/>
    </row>
    <row r="83" spans="2:14" s="130" customFormat="1" ht="15" x14ac:dyDescent="0.25">
      <c r="B83" s="136"/>
      <c r="C83" s="137"/>
      <c r="D83" s="138"/>
      <c r="E83" s="138"/>
      <c r="F83" s="138"/>
      <c r="G83" s="138"/>
      <c r="J83" s="138"/>
      <c r="K83" s="138"/>
      <c r="L83" s="138"/>
      <c r="M83" s="138"/>
      <c r="N83" s="139"/>
    </row>
    <row r="84" spans="2:14" s="130" customFormat="1" ht="76.5" x14ac:dyDescent="0.25">
      <c r="B84" s="136"/>
      <c r="C84" s="137" t="s">
        <v>432</v>
      </c>
      <c r="D84" s="138"/>
      <c r="E84" s="138"/>
      <c r="F84" s="138"/>
      <c r="G84" s="138"/>
      <c r="J84" s="138"/>
      <c r="K84" s="138"/>
      <c r="L84" s="138"/>
      <c r="M84" s="138"/>
      <c r="N84" s="139"/>
    </row>
    <row r="85" spans="2:14" s="130" customFormat="1" ht="15" x14ac:dyDescent="0.25">
      <c r="B85" s="136"/>
      <c r="C85" s="150" t="s">
        <v>425</v>
      </c>
      <c r="D85" s="138"/>
      <c r="E85" s="138"/>
      <c r="F85" s="138"/>
      <c r="G85" s="138"/>
      <c r="J85" s="138"/>
      <c r="K85" s="138"/>
      <c r="L85" s="138"/>
      <c r="M85" s="138"/>
      <c r="N85" s="139"/>
    </row>
    <row r="86" spans="2:14" s="130" customFormat="1" ht="15" x14ac:dyDescent="0.25">
      <c r="B86" s="136"/>
      <c r="C86" s="137"/>
      <c r="D86" s="138"/>
      <c r="E86" s="138"/>
      <c r="F86" s="138"/>
      <c r="G86" s="138"/>
      <c r="J86" s="138"/>
      <c r="K86" s="138"/>
      <c r="L86" s="138"/>
      <c r="M86" s="138"/>
      <c r="N86" s="139"/>
    </row>
    <row r="87" spans="2:14" s="130" customFormat="1" ht="15" x14ac:dyDescent="0.25">
      <c r="B87" s="136"/>
      <c r="C87" s="137"/>
      <c r="D87" s="138"/>
      <c r="E87" s="138"/>
      <c r="F87" s="138"/>
      <c r="G87" s="138"/>
      <c r="J87" s="138"/>
      <c r="K87" s="138"/>
      <c r="L87" s="138"/>
      <c r="M87" s="138"/>
      <c r="N87" s="139"/>
    </row>
    <row r="88" spans="2:14" s="130" customFormat="1" ht="15" x14ac:dyDescent="0.25">
      <c r="B88" s="136"/>
      <c r="C88" s="137"/>
      <c r="D88" s="138"/>
      <c r="E88" s="138"/>
      <c r="F88" s="138"/>
      <c r="G88" s="138"/>
      <c r="J88" s="138"/>
      <c r="K88" s="138"/>
      <c r="L88" s="138"/>
      <c r="M88" s="138"/>
      <c r="N88" s="139"/>
    </row>
    <row r="89" spans="2:14" s="130" customFormat="1" ht="15" x14ac:dyDescent="0.25">
      <c r="B89" s="136"/>
      <c r="C89" s="137"/>
      <c r="D89" s="138"/>
      <c r="E89" s="138"/>
      <c r="F89" s="138"/>
      <c r="G89" s="138"/>
      <c r="J89" s="138"/>
      <c r="K89" s="138"/>
      <c r="L89" s="138"/>
      <c r="M89" s="138"/>
      <c r="N89" s="139"/>
    </row>
    <row r="90" spans="2:14" s="130" customFormat="1" ht="15" x14ac:dyDescent="0.25">
      <c r="B90" s="136"/>
      <c r="C90" s="137"/>
      <c r="D90" s="138"/>
      <c r="E90" s="138"/>
      <c r="F90" s="138"/>
      <c r="G90" s="138"/>
      <c r="J90" s="138"/>
      <c r="K90" s="138"/>
      <c r="L90" s="138"/>
      <c r="M90" s="138"/>
      <c r="N90" s="139"/>
    </row>
    <row r="91" spans="2:14" s="130" customFormat="1" ht="15" x14ac:dyDescent="0.25">
      <c r="B91" s="136"/>
      <c r="C91" s="137"/>
      <c r="D91" s="138"/>
      <c r="E91" s="138"/>
      <c r="F91" s="138"/>
      <c r="G91" s="138"/>
      <c r="J91" s="138"/>
      <c r="K91" s="138"/>
      <c r="L91" s="138"/>
      <c r="M91" s="138"/>
      <c r="N91" s="139"/>
    </row>
    <row r="92" spans="2:14" s="130" customFormat="1" ht="15" x14ac:dyDescent="0.25">
      <c r="B92" s="136"/>
      <c r="C92" s="140"/>
      <c r="D92" s="138"/>
      <c r="E92" s="138"/>
      <c r="F92" s="138"/>
      <c r="G92" s="138"/>
      <c r="J92" s="138"/>
      <c r="K92" s="138"/>
      <c r="L92" s="138"/>
      <c r="M92" s="138"/>
      <c r="N92" s="139"/>
    </row>
    <row r="93" spans="2:14" s="130" customFormat="1" ht="15" x14ac:dyDescent="0.25">
      <c r="B93" s="136"/>
      <c r="C93" s="154" t="s">
        <v>110</v>
      </c>
      <c r="D93" s="138"/>
      <c r="E93" s="138"/>
      <c r="F93" s="138"/>
      <c r="G93" s="138"/>
      <c r="J93" s="138"/>
      <c r="K93" s="138"/>
      <c r="L93" s="138"/>
      <c r="M93" s="138"/>
      <c r="N93" s="139"/>
    </row>
    <row r="94" spans="2:14" s="130" customFormat="1" ht="15" x14ac:dyDescent="0.25">
      <c r="B94" s="136"/>
      <c r="C94" s="137"/>
      <c r="D94" s="138"/>
      <c r="E94" s="138"/>
      <c r="F94" s="138"/>
      <c r="G94" s="138"/>
      <c r="J94" s="138"/>
      <c r="K94" s="138"/>
      <c r="L94" s="138"/>
      <c r="M94" s="138"/>
      <c r="N94" s="139"/>
    </row>
    <row r="95" spans="2:14" s="130" customFormat="1" ht="63.75" x14ac:dyDescent="0.25">
      <c r="B95" s="136"/>
      <c r="C95" s="137" t="s">
        <v>918</v>
      </c>
      <c r="D95" s="138"/>
      <c r="E95" s="138"/>
      <c r="F95" s="138"/>
      <c r="G95" s="138"/>
      <c r="J95" s="138"/>
      <c r="K95" s="138"/>
      <c r="L95" s="138"/>
      <c r="M95" s="138"/>
      <c r="N95" s="139"/>
    </row>
    <row r="96" spans="2:14" s="130" customFormat="1" ht="15" x14ac:dyDescent="0.25">
      <c r="B96" s="136"/>
      <c r="C96" s="140"/>
      <c r="D96" s="138"/>
      <c r="E96" s="138"/>
      <c r="F96" s="138"/>
      <c r="G96" s="138"/>
      <c r="J96" s="138"/>
      <c r="K96" s="138"/>
      <c r="L96" s="138"/>
      <c r="M96" s="138"/>
      <c r="N96" s="139"/>
    </row>
    <row r="97" spans="2:14" s="130" customFormat="1" ht="15" x14ac:dyDescent="0.25">
      <c r="B97" s="136"/>
      <c r="C97" s="140"/>
      <c r="D97" s="138"/>
      <c r="E97" s="138"/>
      <c r="F97" s="138"/>
      <c r="G97" s="138"/>
      <c r="J97" s="138"/>
      <c r="K97" s="138"/>
      <c r="L97" s="138"/>
      <c r="M97" s="138"/>
      <c r="N97" s="139"/>
    </row>
    <row r="98" spans="2:14" s="130" customFormat="1" ht="15" x14ac:dyDescent="0.25">
      <c r="B98" s="136"/>
      <c r="C98" s="137"/>
      <c r="D98" s="138"/>
      <c r="E98" s="138"/>
      <c r="F98" s="138"/>
      <c r="G98" s="138"/>
      <c r="J98" s="138"/>
      <c r="K98" s="138"/>
      <c r="L98" s="138"/>
      <c r="M98" s="138"/>
      <c r="N98" s="139"/>
    </row>
    <row r="99" spans="2:14" s="130" customFormat="1" ht="15" x14ac:dyDescent="0.25">
      <c r="B99" s="136"/>
      <c r="C99" s="137"/>
      <c r="D99" s="138"/>
      <c r="E99" s="138"/>
      <c r="F99" s="138"/>
      <c r="G99" s="138"/>
      <c r="J99" s="138"/>
      <c r="K99" s="138"/>
      <c r="L99" s="138"/>
      <c r="M99" s="138"/>
      <c r="N99" s="139"/>
    </row>
    <row r="100" spans="2:14" s="130" customFormat="1" ht="15" x14ac:dyDescent="0.25">
      <c r="B100" s="136"/>
      <c r="C100" s="137"/>
      <c r="D100" s="138"/>
      <c r="E100" s="138"/>
      <c r="F100" s="138"/>
      <c r="G100" s="138"/>
      <c r="J100" s="138"/>
      <c r="K100" s="138"/>
      <c r="L100" s="138"/>
      <c r="M100" s="138"/>
      <c r="N100" s="139"/>
    </row>
    <row r="101" spans="2:14" s="130" customFormat="1" ht="15" x14ac:dyDescent="0.25">
      <c r="B101" s="136"/>
      <c r="C101" s="137"/>
      <c r="D101" s="138"/>
      <c r="E101" s="138"/>
      <c r="F101" s="138"/>
      <c r="G101" s="138"/>
      <c r="J101" s="138"/>
      <c r="K101" s="138"/>
      <c r="L101" s="138"/>
      <c r="M101" s="138"/>
      <c r="N101" s="139"/>
    </row>
    <row r="102" spans="2:14" s="130" customFormat="1" ht="15" x14ac:dyDescent="0.25">
      <c r="B102" s="136"/>
      <c r="C102" s="137"/>
      <c r="D102" s="138"/>
      <c r="E102" s="138"/>
      <c r="F102" s="138"/>
      <c r="G102" s="138"/>
      <c r="J102" s="138"/>
      <c r="K102" s="138"/>
      <c r="L102" s="138"/>
      <c r="M102" s="138"/>
      <c r="N102" s="139"/>
    </row>
    <row r="103" spans="2:14" s="130" customFormat="1" ht="15" x14ac:dyDescent="0.25">
      <c r="B103" s="136"/>
      <c r="C103" s="137"/>
      <c r="D103" s="138"/>
      <c r="E103" s="138"/>
      <c r="F103" s="138"/>
      <c r="G103" s="138"/>
      <c r="J103" s="138"/>
      <c r="K103" s="138"/>
      <c r="L103" s="138"/>
      <c r="M103" s="138"/>
      <c r="N103" s="139"/>
    </row>
    <row r="104" spans="2:14" s="130" customFormat="1" ht="15" x14ac:dyDescent="0.25">
      <c r="B104" s="136"/>
      <c r="C104" s="137"/>
      <c r="D104" s="138"/>
      <c r="E104" s="138"/>
      <c r="F104" s="138"/>
      <c r="G104" s="138"/>
      <c r="J104" s="138"/>
      <c r="K104" s="138"/>
      <c r="L104" s="138"/>
      <c r="M104" s="138"/>
      <c r="N104" s="139"/>
    </row>
    <row r="105" spans="2:14" s="130" customFormat="1" ht="15" x14ac:dyDescent="0.25">
      <c r="B105" s="136"/>
      <c r="C105" s="137"/>
      <c r="D105" s="138"/>
      <c r="E105" s="138"/>
      <c r="F105" s="138"/>
      <c r="G105" s="138"/>
      <c r="J105" s="138"/>
      <c r="K105" s="138"/>
      <c r="L105" s="138"/>
      <c r="M105" s="138"/>
      <c r="N105" s="139"/>
    </row>
    <row r="106" spans="2:14" s="130" customFormat="1" ht="15" x14ac:dyDescent="0.25">
      <c r="B106" s="136"/>
      <c r="C106" s="137"/>
      <c r="D106" s="138"/>
      <c r="E106" s="138"/>
      <c r="F106" s="138"/>
      <c r="G106" s="138"/>
      <c r="J106" s="138"/>
      <c r="K106" s="138"/>
      <c r="L106" s="138"/>
      <c r="M106" s="138"/>
      <c r="N106" s="139"/>
    </row>
    <row r="107" spans="2:14" s="130" customFormat="1" ht="15" x14ac:dyDescent="0.25">
      <c r="B107" s="136"/>
      <c r="C107" s="137"/>
      <c r="D107" s="138"/>
      <c r="E107" s="138"/>
      <c r="F107" s="138"/>
      <c r="G107" s="138"/>
      <c r="J107" s="138"/>
      <c r="K107" s="138"/>
      <c r="L107" s="138"/>
      <c r="M107" s="138"/>
      <c r="N107" s="139"/>
    </row>
    <row r="108" spans="2:14" s="130" customFormat="1" ht="15" x14ac:dyDescent="0.25">
      <c r="B108" s="136"/>
      <c r="C108" s="140"/>
      <c r="D108" s="138"/>
      <c r="E108" s="138"/>
      <c r="F108" s="138"/>
      <c r="G108" s="138"/>
      <c r="J108" s="138"/>
      <c r="K108" s="138"/>
      <c r="L108" s="138"/>
      <c r="M108" s="138"/>
      <c r="N108" s="139"/>
    </row>
    <row r="109" spans="2:14" s="130" customFormat="1" ht="76.900000000000006" customHeight="1" x14ac:dyDescent="0.25">
      <c r="B109" s="136"/>
      <c r="C109" s="137" t="s">
        <v>433</v>
      </c>
      <c r="D109" s="138"/>
      <c r="E109" s="138"/>
      <c r="F109" s="138"/>
      <c r="G109" s="138"/>
      <c r="J109" s="138"/>
      <c r="K109" s="138"/>
      <c r="L109" s="138"/>
      <c r="M109" s="138"/>
      <c r="N109" s="139"/>
    </row>
    <row r="110" spans="2:14" s="130" customFormat="1" ht="15" x14ac:dyDescent="0.25">
      <c r="B110" s="136"/>
      <c r="C110" s="150" t="s">
        <v>425</v>
      </c>
      <c r="D110" s="138"/>
      <c r="E110" s="138"/>
      <c r="F110" s="138"/>
      <c r="G110" s="138"/>
      <c r="J110" s="138"/>
      <c r="K110" s="138"/>
      <c r="L110" s="138"/>
      <c r="M110" s="138"/>
      <c r="N110" s="139"/>
    </row>
    <row r="111" spans="2:14" s="130" customFormat="1" ht="15" x14ac:dyDescent="0.25">
      <c r="B111" s="136"/>
      <c r="C111" s="137"/>
      <c r="D111" s="138"/>
      <c r="E111" s="138"/>
      <c r="F111" s="138"/>
      <c r="G111" s="138"/>
      <c r="J111" s="138"/>
      <c r="K111" s="138"/>
      <c r="L111" s="138"/>
      <c r="M111" s="138"/>
      <c r="N111" s="139"/>
    </row>
    <row r="112" spans="2:14" s="130" customFormat="1" ht="15" x14ac:dyDescent="0.25">
      <c r="B112" s="136"/>
      <c r="C112" s="137"/>
      <c r="D112" s="138"/>
      <c r="E112" s="138"/>
      <c r="F112" s="138"/>
      <c r="G112" s="138"/>
      <c r="J112" s="138"/>
      <c r="K112" s="138"/>
      <c r="L112" s="138"/>
      <c r="M112" s="138"/>
      <c r="N112" s="139"/>
    </row>
    <row r="113" spans="2:14" s="130" customFormat="1" ht="15" x14ac:dyDescent="0.25">
      <c r="B113" s="136"/>
      <c r="C113" s="137"/>
      <c r="D113" s="138"/>
      <c r="E113" s="138"/>
      <c r="F113" s="138"/>
      <c r="G113" s="138"/>
      <c r="J113" s="138"/>
      <c r="K113" s="138"/>
      <c r="L113" s="138"/>
      <c r="M113" s="138"/>
      <c r="N113" s="139"/>
    </row>
    <row r="114" spans="2:14" s="130" customFormat="1" ht="15" x14ac:dyDescent="0.25">
      <c r="B114" s="136"/>
      <c r="C114" s="137"/>
      <c r="D114" s="138"/>
      <c r="E114" s="138"/>
      <c r="F114" s="138"/>
      <c r="G114" s="138"/>
      <c r="J114" s="138"/>
      <c r="K114" s="138"/>
      <c r="L114" s="138"/>
      <c r="M114" s="138"/>
      <c r="N114" s="139"/>
    </row>
    <row r="115" spans="2:14" s="130" customFormat="1" ht="15" x14ac:dyDescent="0.25">
      <c r="B115" s="136"/>
      <c r="C115" s="137"/>
      <c r="D115" s="138"/>
      <c r="E115" s="138"/>
      <c r="F115" s="138"/>
      <c r="G115" s="138"/>
      <c r="J115" s="138"/>
      <c r="K115" s="138"/>
      <c r="L115" s="138"/>
      <c r="M115" s="138"/>
      <c r="N115" s="139"/>
    </row>
    <row r="116" spans="2:14" s="130" customFormat="1" ht="15" x14ac:dyDescent="0.25">
      <c r="B116" s="136"/>
      <c r="C116" s="137"/>
      <c r="D116" s="138"/>
      <c r="E116" s="138"/>
      <c r="F116" s="138"/>
      <c r="G116" s="138"/>
      <c r="J116" s="138"/>
      <c r="K116" s="138"/>
      <c r="L116" s="138"/>
      <c r="M116" s="138"/>
      <c r="N116" s="139"/>
    </row>
    <row r="117" spans="2:14" s="130" customFormat="1" ht="15" x14ac:dyDescent="0.25">
      <c r="B117" s="136"/>
      <c r="C117" s="137"/>
      <c r="D117" s="138"/>
      <c r="E117" s="138"/>
      <c r="F117" s="138"/>
      <c r="G117" s="138"/>
      <c r="J117" s="138"/>
      <c r="K117" s="138"/>
      <c r="L117" s="138"/>
      <c r="M117" s="138"/>
      <c r="N117" s="139"/>
    </row>
    <row r="118" spans="2:14" s="130" customFormat="1" ht="15" x14ac:dyDescent="0.25">
      <c r="B118" s="136"/>
      <c r="C118" s="137"/>
      <c r="D118" s="138"/>
      <c r="E118" s="138"/>
      <c r="F118" s="138"/>
      <c r="G118" s="138"/>
      <c r="J118" s="138"/>
      <c r="K118" s="138"/>
      <c r="L118" s="138"/>
      <c r="M118" s="138"/>
      <c r="N118" s="139"/>
    </row>
    <row r="119" spans="2:14" s="130" customFormat="1" ht="15" x14ac:dyDescent="0.25">
      <c r="B119" s="136"/>
      <c r="C119" s="137"/>
      <c r="D119" s="138"/>
      <c r="E119" s="138"/>
      <c r="F119" s="138"/>
      <c r="G119" s="138"/>
      <c r="J119" s="138"/>
      <c r="K119" s="138"/>
      <c r="L119" s="138"/>
      <c r="M119" s="138"/>
      <c r="N119" s="139"/>
    </row>
    <row r="120" spans="2:14" s="130" customFormat="1" ht="15" x14ac:dyDescent="0.25">
      <c r="B120" s="136"/>
      <c r="C120" s="137"/>
      <c r="D120" s="138"/>
      <c r="E120" s="138"/>
      <c r="F120" s="138"/>
      <c r="G120" s="138"/>
      <c r="J120" s="138"/>
      <c r="K120" s="138"/>
      <c r="L120" s="138"/>
      <c r="M120" s="138"/>
      <c r="N120" s="139"/>
    </row>
    <row r="121" spans="2:14" s="130" customFormat="1" ht="15" x14ac:dyDescent="0.25">
      <c r="B121" s="136"/>
      <c r="C121" s="137"/>
      <c r="D121" s="138"/>
      <c r="E121" s="138"/>
      <c r="F121" s="138"/>
      <c r="G121" s="138"/>
      <c r="J121" s="138"/>
      <c r="K121" s="138"/>
      <c r="L121" s="138"/>
      <c r="M121" s="138"/>
      <c r="N121" s="139"/>
    </row>
    <row r="122" spans="2:14" s="130" customFormat="1" ht="15" x14ac:dyDescent="0.25">
      <c r="B122" s="136"/>
      <c r="C122" s="137"/>
      <c r="D122" s="138"/>
      <c r="E122" s="138"/>
      <c r="F122" s="138"/>
      <c r="G122" s="138"/>
      <c r="J122" s="138"/>
      <c r="K122" s="138"/>
      <c r="L122" s="138"/>
      <c r="M122" s="138"/>
      <c r="N122" s="139"/>
    </row>
    <row r="123" spans="2:14" s="130" customFormat="1" ht="15" x14ac:dyDescent="0.25">
      <c r="B123" s="136"/>
      <c r="C123" s="140"/>
      <c r="D123" s="138"/>
      <c r="E123" s="138"/>
      <c r="F123" s="138"/>
      <c r="G123" s="138"/>
      <c r="J123" s="138"/>
      <c r="K123" s="138"/>
      <c r="L123" s="138"/>
      <c r="M123" s="138"/>
      <c r="N123" s="139"/>
    </row>
    <row r="124" spans="2:14" s="130" customFormat="1" ht="15" x14ac:dyDescent="0.25">
      <c r="B124" s="136"/>
      <c r="C124" s="154" t="s">
        <v>434</v>
      </c>
      <c r="D124" s="138"/>
      <c r="E124" s="138"/>
      <c r="F124" s="138"/>
      <c r="G124" s="138"/>
      <c r="J124" s="138"/>
      <c r="K124" s="138"/>
      <c r="L124" s="138"/>
      <c r="M124" s="138"/>
      <c r="N124" s="139"/>
    </row>
    <row r="125" spans="2:14" s="130" customFormat="1" ht="15" x14ac:dyDescent="0.25">
      <c r="B125" s="136"/>
      <c r="C125" s="137"/>
      <c r="D125" s="138"/>
      <c r="E125" s="138"/>
      <c r="F125" s="138"/>
      <c r="G125" s="138"/>
      <c r="J125" s="138"/>
      <c r="K125" s="138"/>
      <c r="L125" s="138"/>
      <c r="M125" s="138"/>
      <c r="N125" s="139"/>
    </row>
    <row r="126" spans="2:14" s="130" customFormat="1" ht="76.5" x14ac:dyDescent="0.25">
      <c r="B126" s="136"/>
      <c r="C126" s="137" t="s">
        <v>895</v>
      </c>
      <c r="D126" s="138"/>
      <c r="E126" s="138"/>
      <c r="F126" s="138"/>
      <c r="G126" s="138"/>
      <c r="J126" s="138"/>
      <c r="K126" s="138"/>
      <c r="L126" s="138"/>
      <c r="M126" s="138"/>
      <c r="N126" s="139"/>
    </row>
    <row r="127" spans="2:14" s="130" customFormat="1" ht="15" x14ac:dyDescent="0.25">
      <c r="B127" s="136"/>
      <c r="C127" s="150" t="s">
        <v>425</v>
      </c>
      <c r="D127" s="138"/>
      <c r="E127" s="138"/>
      <c r="F127" s="138"/>
      <c r="G127" s="138"/>
      <c r="J127" s="138"/>
      <c r="K127" s="138"/>
      <c r="L127" s="138"/>
      <c r="M127" s="138"/>
      <c r="N127" s="139"/>
    </row>
    <row r="128" spans="2:14" s="130" customFormat="1" ht="15" x14ac:dyDescent="0.25">
      <c r="B128" s="136"/>
      <c r="C128" s="137"/>
      <c r="D128" s="138"/>
      <c r="E128" s="138"/>
      <c r="F128" s="138"/>
      <c r="G128" s="138"/>
      <c r="J128" s="138"/>
      <c r="K128" s="138"/>
      <c r="L128" s="138"/>
      <c r="M128" s="138"/>
      <c r="N128" s="139"/>
    </row>
    <row r="129" spans="2:14" s="130" customFormat="1" ht="15" x14ac:dyDescent="0.25">
      <c r="B129" s="136"/>
      <c r="C129" s="137"/>
      <c r="D129" s="138"/>
      <c r="E129" s="138"/>
      <c r="F129" s="138"/>
      <c r="G129" s="138"/>
      <c r="J129" s="138"/>
      <c r="K129" s="138"/>
      <c r="L129" s="138"/>
      <c r="M129" s="138"/>
      <c r="N129" s="139"/>
    </row>
    <row r="130" spans="2:14" s="130" customFormat="1" ht="15" x14ac:dyDescent="0.25">
      <c r="B130" s="136"/>
      <c r="C130" s="137"/>
      <c r="D130" s="138"/>
      <c r="E130" s="138"/>
      <c r="F130" s="138"/>
      <c r="G130" s="138"/>
      <c r="J130" s="138"/>
      <c r="K130" s="138"/>
      <c r="L130" s="138"/>
      <c r="M130" s="138"/>
      <c r="N130" s="139"/>
    </row>
    <row r="131" spans="2:14" s="130" customFormat="1" ht="15" x14ac:dyDescent="0.25">
      <c r="B131" s="136"/>
      <c r="C131" s="137"/>
      <c r="D131" s="138"/>
      <c r="E131" s="138"/>
      <c r="F131" s="138"/>
      <c r="G131" s="138"/>
      <c r="J131" s="138"/>
      <c r="K131" s="138"/>
      <c r="L131" s="138"/>
      <c r="M131" s="138"/>
      <c r="N131" s="139"/>
    </row>
    <row r="132" spans="2:14" s="130" customFormat="1" ht="15" x14ac:dyDescent="0.25">
      <c r="B132" s="136"/>
      <c r="C132" s="137"/>
      <c r="D132" s="138"/>
      <c r="E132" s="138"/>
      <c r="F132" s="138"/>
      <c r="G132" s="138"/>
      <c r="J132" s="138"/>
      <c r="K132" s="138"/>
      <c r="L132" s="138"/>
      <c r="M132" s="138"/>
      <c r="N132" s="139"/>
    </row>
    <row r="133" spans="2:14" s="130" customFormat="1" ht="15" x14ac:dyDescent="0.25">
      <c r="B133" s="136"/>
      <c r="C133" s="137"/>
      <c r="D133" s="138"/>
      <c r="E133" s="138"/>
      <c r="F133" s="138"/>
      <c r="G133" s="138"/>
      <c r="J133" s="138"/>
      <c r="K133" s="138"/>
      <c r="L133" s="138"/>
      <c r="M133" s="138"/>
      <c r="N133" s="139"/>
    </row>
    <row r="134" spans="2:14" s="130" customFormat="1" ht="15" x14ac:dyDescent="0.25">
      <c r="B134" s="136"/>
      <c r="C134" s="137"/>
      <c r="D134" s="138"/>
      <c r="E134" s="138"/>
      <c r="F134" s="138"/>
      <c r="G134" s="138"/>
      <c r="J134" s="138"/>
      <c r="K134" s="138"/>
      <c r="L134" s="138"/>
      <c r="M134" s="138"/>
      <c r="N134" s="139"/>
    </row>
    <row r="135" spans="2:14" s="130" customFormat="1" ht="15" x14ac:dyDescent="0.25">
      <c r="B135" s="136"/>
      <c r="C135" s="137"/>
      <c r="D135" s="138"/>
      <c r="E135" s="138"/>
      <c r="F135" s="138"/>
      <c r="G135" s="138"/>
      <c r="J135" s="138"/>
      <c r="K135" s="138"/>
      <c r="L135" s="138"/>
      <c r="M135" s="138"/>
      <c r="N135" s="139"/>
    </row>
    <row r="136" spans="2:14" s="130" customFormat="1" ht="15" x14ac:dyDescent="0.25">
      <c r="B136" s="136"/>
      <c r="C136" s="140"/>
      <c r="D136" s="138"/>
      <c r="E136" s="138"/>
      <c r="F136" s="138"/>
      <c r="G136" s="138"/>
      <c r="J136" s="138"/>
      <c r="K136" s="138"/>
      <c r="L136" s="138"/>
      <c r="M136" s="138"/>
      <c r="N136" s="139"/>
    </row>
    <row r="137" spans="2:14" s="130" customFormat="1" ht="15" x14ac:dyDescent="0.25">
      <c r="B137" s="136"/>
      <c r="C137" s="140"/>
      <c r="D137" s="138"/>
      <c r="E137" s="138"/>
      <c r="F137" s="138"/>
      <c r="G137" s="138"/>
      <c r="J137" s="138"/>
      <c r="K137" s="138"/>
      <c r="L137" s="138"/>
      <c r="M137" s="138"/>
      <c r="N137" s="139"/>
    </row>
    <row r="138" spans="2:14" s="130" customFormat="1" ht="15" x14ac:dyDescent="0.25">
      <c r="B138" s="136"/>
      <c r="C138" s="154" t="s">
        <v>248</v>
      </c>
      <c r="D138" s="138"/>
      <c r="E138" s="138"/>
      <c r="F138" s="138"/>
      <c r="G138" s="138"/>
      <c r="J138" s="138"/>
      <c r="K138" s="138"/>
      <c r="L138" s="138"/>
      <c r="M138" s="138"/>
      <c r="N138" s="139"/>
    </row>
    <row r="139" spans="2:14" s="130" customFormat="1" ht="15" x14ac:dyDescent="0.25">
      <c r="B139" s="136"/>
      <c r="C139" s="137"/>
      <c r="D139" s="138"/>
      <c r="E139" s="138"/>
      <c r="F139" s="138"/>
      <c r="G139" s="138"/>
      <c r="J139" s="138"/>
      <c r="K139" s="138"/>
      <c r="L139" s="138"/>
      <c r="M139" s="138"/>
      <c r="N139" s="139"/>
    </row>
    <row r="140" spans="2:14" s="130" customFormat="1" ht="51" x14ac:dyDescent="0.25">
      <c r="B140" s="136"/>
      <c r="C140" s="137" t="s">
        <v>435</v>
      </c>
      <c r="D140" s="138"/>
      <c r="E140" s="138"/>
      <c r="F140" s="138"/>
      <c r="G140" s="138"/>
      <c r="J140" s="138"/>
      <c r="K140" s="138"/>
      <c r="L140" s="138"/>
      <c r="M140" s="138"/>
      <c r="N140" s="139"/>
    </row>
    <row r="141" spans="2:14" s="130" customFormat="1" ht="15" x14ac:dyDescent="0.25">
      <c r="B141" s="136"/>
      <c r="C141" s="137"/>
      <c r="D141" s="138"/>
      <c r="E141" s="138"/>
      <c r="F141" s="138"/>
      <c r="G141" s="138"/>
      <c r="J141" s="138"/>
      <c r="K141" s="138"/>
      <c r="L141" s="138"/>
      <c r="M141" s="138"/>
      <c r="N141" s="139"/>
    </row>
    <row r="142" spans="2:14" s="130" customFormat="1" ht="76.5" x14ac:dyDescent="0.25">
      <c r="B142" s="136"/>
      <c r="C142" s="137" t="s">
        <v>896</v>
      </c>
      <c r="D142" s="138"/>
      <c r="E142" s="138"/>
      <c r="F142" s="138"/>
      <c r="G142" s="138"/>
      <c r="J142" s="138"/>
      <c r="K142" s="138"/>
      <c r="L142" s="138"/>
      <c r="M142" s="138"/>
      <c r="N142" s="139"/>
    </row>
    <row r="143" spans="2:14" s="130" customFormat="1" ht="15" x14ac:dyDescent="0.25">
      <c r="B143" s="136"/>
      <c r="C143" s="150" t="s">
        <v>425</v>
      </c>
      <c r="D143" s="138"/>
      <c r="E143" s="138"/>
      <c r="F143" s="138"/>
      <c r="G143" s="138"/>
      <c r="J143" s="138"/>
      <c r="K143" s="138"/>
      <c r="L143" s="138"/>
      <c r="M143" s="138"/>
      <c r="N143" s="139"/>
    </row>
    <row r="144" spans="2:14" s="130" customFormat="1" ht="15" x14ac:dyDescent="0.25">
      <c r="B144" s="136"/>
      <c r="C144" s="137"/>
      <c r="D144" s="138"/>
      <c r="E144" s="138"/>
      <c r="F144" s="138"/>
      <c r="G144" s="138"/>
      <c r="J144" s="138"/>
      <c r="K144" s="138"/>
      <c r="L144" s="138"/>
      <c r="M144" s="138"/>
      <c r="N144" s="139"/>
    </row>
    <row r="145" spans="2:14" s="130" customFormat="1" ht="15" x14ac:dyDescent="0.25">
      <c r="B145" s="136"/>
      <c r="C145" s="137"/>
      <c r="D145" s="138"/>
      <c r="E145" s="138"/>
      <c r="F145" s="138"/>
      <c r="G145" s="138"/>
      <c r="J145" s="138"/>
      <c r="K145" s="138"/>
      <c r="L145" s="138"/>
      <c r="M145" s="138"/>
      <c r="N145" s="139"/>
    </row>
    <row r="146" spans="2:14" s="130" customFormat="1" ht="15" x14ac:dyDescent="0.25">
      <c r="B146" s="136"/>
      <c r="C146" s="137"/>
      <c r="D146" s="138"/>
      <c r="E146" s="138"/>
      <c r="F146" s="138"/>
      <c r="G146" s="138"/>
      <c r="J146" s="138"/>
      <c r="K146" s="138"/>
      <c r="L146" s="138"/>
      <c r="M146" s="138"/>
      <c r="N146" s="139"/>
    </row>
    <row r="147" spans="2:14" s="130" customFormat="1" ht="15" x14ac:dyDescent="0.25">
      <c r="B147" s="136"/>
      <c r="C147" s="137"/>
      <c r="D147" s="138"/>
      <c r="E147" s="138"/>
      <c r="F147" s="138"/>
      <c r="G147" s="138"/>
      <c r="J147" s="138"/>
      <c r="K147" s="138"/>
      <c r="L147" s="138"/>
      <c r="M147" s="138"/>
      <c r="N147" s="139"/>
    </row>
    <row r="148" spans="2:14" s="130" customFormat="1" ht="15" x14ac:dyDescent="0.25">
      <c r="B148" s="136"/>
      <c r="C148" s="154" t="s">
        <v>897</v>
      </c>
      <c r="D148" s="138"/>
      <c r="E148" s="138"/>
      <c r="F148" s="138"/>
      <c r="G148" s="138"/>
      <c r="J148" s="138"/>
      <c r="K148" s="138"/>
      <c r="L148" s="138"/>
      <c r="M148" s="138"/>
      <c r="N148" s="139"/>
    </row>
    <row r="149" spans="2:14" s="130" customFormat="1" ht="15" x14ac:dyDescent="0.25">
      <c r="B149" s="136"/>
      <c r="C149" s="137"/>
      <c r="D149" s="138"/>
      <c r="E149" s="138"/>
      <c r="F149" s="138"/>
      <c r="G149" s="138"/>
      <c r="J149" s="138"/>
      <c r="K149" s="138"/>
      <c r="L149" s="138"/>
      <c r="M149" s="138"/>
      <c r="N149" s="139"/>
    </row>
    <row r="150" spans="2:14" s="130" customFormat="1" ht="76.150000000000006" customHeight="1" x14ac:dyDescent="0.25">
      <c r="B150" s="136"/>
      <c r="C150" s="137" t="s">
        <v>898</v>
      </c>
      <c r="D150" s="138"/>
      <c r="E150" s="138"/>
      <c r="F150" s="138"/>
      <c r="G150" s="138"/>
      <c r="J150" s="138"/>
      <c r="K150" s="138"/>
      <c r="L150" s="138"/>
      <c r="M150" s="138"/>
      <c r="N150" s="139"/>
    </row>
    <row r="151" spans="2:14" s="130" customFormat="1" ht="15" x14ac:dyDescent="0.25">
      <c r="B151" s="136"/>
      <c r="C151" s="137"/>
      <c r="D151" s="138"/>
      <c r="E151" s="138"/>
      <c r="F151" s="138"/>
      <c r="G151" s="138"/>
      <c r="J151" s="138"/>
      <c r="K151" s="138"/>
      <c r="L151" s="138"/>
      <c r="M151" s="138"/>
      <c r="N151" s="139"/>
    </row>
    <row r="152" spans="2:14" s="130" customFormat="1" ht="51" x14ac:dyDescent="0.25">
      <c r="B152" s="136"/>
      <c r="C152" s="137" t="s">
        <v>436</v>
      </c>
      <c r="D152" s="138"/>
      <c r="E152" s="138"/>
      <c r="F152" s="138"/>
      <c r="G152" s="138"/>
      <c r="J152" s="138"/>
      <c r="K152" s="138"/>
      <c r="L152" s="138"/>
      <c r="M152" s="138"/>
      <c r="N152" s="139"/>
    </row>
    <row r="153" spans="2:14" s="130" customFormat="1" ht="15" x14ac:dyDescent="0.25">
      <c r="B153" s="136"/>
      <c r="C153" s="150" t="s">
        <v>899</v>
      </c>
      <c r="D153" s="138"/>
      <c r="E153" s="138"/>
      <c r="F153" s="138"/>
      <c r="G153" s="138"/>
      <c r="J153" s="138"/>
      <c r="K153" s="138"/>
      <c r="L153" s="138"/>
      <c r="M153" s="138"/>
      <c r="N153" s="139"/>
    </row>
    <row r="154" spans="2:14" s="130" customFormat="1" ht="15" x14ac:dyDescent="0.25">
      <c r="B154" s="136"/>
      <c r="C154" s="137"/>
      <c r="D154" s="138"/>
      <c r="E154" s="138"/>
      <c r="F154" s="138"/>
      <c r="G154" s="138"/>
      <c r="J154" s="138"/>
      <c r="K154" s="138"/>
      <c r="L154" s="138"/>
      <c r="M154" s="138"/>
      <c r="N154" s="139"/>
    </row>
    <row r="155" spans="2:14" s="130" customFormat="1" ht="15" x14ac:dyDescent="0.25">
      <c r="B155" s="136"/>
      <c r="C155" s="137"/>
      <c r="D155" s="138"/>
      <c r="E155" s="138"/>
      <c r="F155" s="138"/>
      <c r="G155" s="138"/>
      <c r="J155" s="138"/>
      <c r="K155" s="138"/>
      <c r="L155" s="138"/>
      <c r="M155" s="138"/>
      <c r="N155" s="139"/>
    </row>
    <row r="156" spans="2:14" s="130" customFormat="1" ht="51" x14ac:dyDescent="0.25">
      <c r="B156" s="136"/>
      <c r="C156" s="137" t="s">
        <v>919</v>
      </c>
      <c r="D156" s="138"/>
      <c r="E156" s="138"/>
      <c r="F156" s="138"/>
      <c r="G156" s="138"/>
      <c r="J156" s="138"/>
      <c r="K156" s="138"/>
      <c r="L156" s="138"/>
      <c r="M156" s="138"/>
      <c r="N156" s="139"/>
    </row>
    <row r="157" spans="2:14" s="130" customFormat="1" ht="15" x14ac:dyDescent="0.25">
      <c r="B157" s="136"/>
      <c r="C157" s="150" t="s">
        <v>425</v>
      </c>
      <c r="D157" s="138"/>
      <c r="E157" s="138"/>
      <c r="F157" s="138"/>
      <c r="G157" s="138"/>
      <c r="J157" s="138"/>
      <c r="K157" s="138"/>
      <c r="L157" s="138"/>
      <c r="M157" s="138"/>
      <c r="N157" s="139"/>
    </row>
    <row r="158" spans="2:14" s="130" customFormat="1" ht="15" x14ac:dyDescent="0.25">
      <c r="B158" s="136"/>
      <c r="C158" s="137"/>
      <c r="D158" s="138"/>
      <c r="E158" s="138"/>
      <c r="F158" s="138"/>
      <c r="G158" s="138"/>
      <c r="J158" s="138"/>
      <c r="K158" s="138"/>
      <c r="L158" s="138"/>
      <c r="M158" s="138"/>
      <c r="N158" s="139"/>
    </row>
    <row r="159" spans="2:14" s="130" customFormat="1" ht="15" x14ac:dyDescent="0.25">
      <c r="B159" s="136"/>
      <c r="C159" s="137"/>
      <c r="D159" s="138"/>
      <c r="E159" s="138"/>
      <c r="F159" s="138"/>
      <c r="G159" s="138"/>
      <c r="J159" s="138"/>
      <c r="K159" s="138"/>
      <c r="L159" s="138"/>
      <c r="M159" s="138"/>
      <c r="N159" s="139"/>
    </row>
    <row r="160" spans="2:14" s="130" customFormat="1" ht="15" x14ac:dyDescent="0.25">
      <c r="B160" s="136"/>
      <c r="C160" s="137"/>
      <c r="D160" s="138"/>
      <c r="E160" s="138"/>
      <c r="F160" s="138"/>
      <c r="G160" s="138"/>
      <c r="J160" s="138"/>
      <c r="K160" s="138"/>
      <c r="L160" s="138"/>
      <c r="M160" s="138"/>
      <c r="N160" s="139"/>
    </row>
    <row r="161" spans="2:14" s="130" customFormat="1" ht="15" x14ac:dyDescent="0.25">
      <c r="B161" s="136"/>
      <c r="C161" s="137"/>
      <c r="D161" s="138"/>
      <c r="E161" s="138"/>
      <c r="F161" s="138"/>
      <c r="G161" s="138"/>
      <c r="J161" s="138"/>
      <c r="K161" s="138"/>
      <c r="L161" s="138"/>
      <c r="M161" s="138"/>
      <c r="N161" s="139"/>
    </row>
    <row r="162" spans="2:14" s="130" customFormat="1" ht="15" x14ac:dyDescent="0.25">
      <c r="B162" s="136"/>
      <c r="C162" s="137"/>
      <c r="D162" s="138"/>
      <c r="E162" s="138"/>
      <c r="F162" s="138"/>
      <c r="G162" s="138"/>
      <c r="J162" s="138"/>
      <c r="K162" s="138"/>
      <c r="L162" s="138"/>
      <c r="M162" s="138"/>
      <c r="N162" s="139"/>
    </row>
    <row r="163" spans="2:14" s="130" customFormat="1" ht="15" x14ac:dyDescent="0.25">
      <c r="B163" s="136"/>
      <c r="C163" s="137"/>
      <c r="D163" s="138"/>
      <c r="E163" s="138"/>
      <c r="F163" s="138"/>
      <c r="G163" s="138"/>
      <c r="J163" s="138"/>
      <c r="K163" s="138"/>
      <c r="L163" s="138"/>
      <c r="M163" s="138"/>
      <c r="N163" s="139"/>
    </row>
    <row r="164" spans="2:14" s="130" customFormat="1" ht="15" x14ac:dyDescent="0.25">
      <c r="B164" s="136"/>
      <c r="C164" s="137"/>
      <c r="D164" s="138"/>
      <c r="E164" s="138"/>
      <c r="F164" s="138"/>
      <c r="G164" s="138"/>
      <c r="J164" s="138"/>
      <c r="K164" s="138"/>
      <c r="L164" s="138"/>
      <c r="M164" s="138"/>
      <c r="N164" s="139"/>
    </row>
    <row r="165" spans="2:14" s="130" customFormat="1" ht="15" x14ac:dyDescent="0.25">
      <c r="B165" s="136"/>
      <c r="C165" s="140"/>
      <c r="D165" s="138"/>
      <c r="E165" s="138"/>
      <c r="F165" s="138"/>
      <c r="G165" s="138"/>
      <c r="J165" s="138"/>
      <c r="K165" s="138"/>
      <c r="L165" s="138"/>
      <c r="M165" s="138"/>
      <c r="N165" s="139"/>
    </row>
    <row r="166" spans="2:14" s="130" customFormat="1" ht="15" x14ac:dyDescent="0.25">
      <c r="B166" s="136"/>
      <c r="C166" s="140"/>
      <c r="D166" s="138"/>
      <c r="E166" s="138"/>
      <c r="F166" s="138"/>
      <c r="G166" s="138"/>
      <c r="J166" s="138"/>
      <c r="K166" s="138"/>
      <c r="L166" s="138"/>
      <c r="M166" s="138"/>
      <c r="N166" s="139"/>
    </row>
    <row r="167" spans="2:14" s="130" customFormat="1" ht="15" x14ac:dyDescent="0.25">
      <c r="B167" s="136"/>
      <c r="C167" s="140"/>
      <c r="D167" s="138"/>
      <c r="E167" s="138"/>
      <c r="F167" s="138"/>
      <c r="G167" s="138"/>
      <c r="J167" s="138"/>
      <c r="K167" s="138"/>
      <c r="L167" s="138"/>
      <c r="M167" s="138"/>
      <c r="N167" s="139"/>
    </row>
    <row r="168" spans="2:14" s="130" customFormat="1" ht="15" x14ac:dyDescent="0.25">
      <c r="B168" s="136"/>
      <c r="C168" s="154" t="s">
        <v>416</v>
      </c>
      <c r="D168" s="138"/>
      <c r="E168" s="138"/>
      <c r="F168" s="138"/>
      <c r="G168" s="138"/>
      <c r="J168" s="138"/>
      <c r="K168" s="138"/>
      <c r="L168" s="138"/>
      <c r="M168" s="138"/>
      <c r="N168" s="139"/>
    </row>
    <row r="169" spans="2:14" s="130" customFormat="1" ht="15" x14ac:dyDescent="0.25">
      <c r="B169" s="136"/>
      <c r="C169" s="137"/>
      <c r="D169" s="138"/>
      <c r="E169" s="138"/>
      <c r="F169" s="138"/>
      <c r="G169" s="138"/>
      <c r="J169" s="138"/>
      <c r="K169" s="138"/>
      <c r="L169" s="138"/>
      <c r="M169" s="138"/>
      <c r="N169" s="139"/>
    </row>
    <row r="170" spans="2:14" s="130" customFormat="1" ht="165.75" x14ac:dyDescent="0.25">
      <c r="B170" s="136"/>
      <c r="C170" s="137" t="s">
        <v>900</v>
      </c>
      <c r="D170" s="138"/>
      <c r="E170" s="138"/>
      <c r="F170" s="138"/>
      <c r="G170" s="138"/>
      <c r="J170" s="138"/>
      <c r="K170" s="138"/>
      <c r="L170" s="138"/>
      <c r="M170" s="138"/>
      <c r="N170" s="139"/>
    </row>
    <row r="171" spans="2:14" s="130" customFormat="1" ht="15" x14ac:dyDescent="0.25">
      <c r="B171" s="136"/>
      <c r="C171" s="150" t="s">
        <v>425</v>
      </c>
      <c r="D171" s="138"/>
      <c r="E171" s="138"/>
      <c r="F171" s="138"/>
      <c r="G171" s="138"/>
      <c r="J171" s="138"/>
      <c r="K171" s="138"/>
      <c r="L171" s="138"/>
      <c r="M171" s="138"/>
      <c r="N171" s="139"/>
    </row>
    <row r="172" spans="2:14" s="130" customFormat="1" ht="15" x14ac:dyDescent="0.25">
      <c r="B172" s="136"/>
      <c r="C172" s="137"/>
      <c r="D172" s="138"/>
      <c r="E172" s="138"/>
      <c r="F172" s="138"/>
      <c r="G172" s="138"/>
      <c r="J172" s="138"/>
      <c r="K172" s="138"/>
      <c r="L172" s="138"/>
      <c r="M172" s="138"/>
      <c r="N172" s="139"/>
    </row>
    <row r="173" spans="2:14" s="130" customFormat="1" ht="15" x14ac:dyDescent="0.25">
      <c r="B173" s="136"/>
      <c r="C173" s="137"/>
      <c r="D173" s="138"/>
      <c r="E173" s="138"/>
      <c r="F173" s="138"/>
      <c r="G173" s="138"/>
      <c r="J173" s="138"/>
      <c r="K173" s="138"/>
      <c r="L173" s="138"/>
      <c r="M173" s="138"/>
      <c r="N173" s="139"/>
    </row>
    <row r="174" spans="2:14" s="130" customFormat="1" ht="15" x14ac:dyDescent="0.25">
      <c r="B174" s="136"/>
      <c r="C174" s="137"/>
      <c r="D174" s="138"/>
      <c r="E174" s="138"/>
      <c r="F174" s="138"/>
      <c r="G174" s="138"/>
      <c r="J174" s="138"/>
      <c r="K174" s="138"/>
      <c r="L174" s="138"/>
      <c r="M174" s="138"/>
      <c r="N174" s="139"/>
    </row>
    <row r="175" spans="2:14" s="130" customFormat="1" ht="15" x14ac:dyDescent="0.25">
      <c r="B175" s="136"/>
      <c r="C175" s="137"/>
      <c r="D175" s="138"/>
      <c r="E175" s="138"/>
      <c r="F175" s="138"/>
      <c r="G175" s="138"/>
      <c r="J175" s="138"/>
      <c r="K175" s="138"/>
      <c r="L175" s="138"/>
      <c r="M175" s="138"/>
      <c r="N175" s="139"/>
    </row>
    <row r="176" spans="2:14" s="130" customFormat="1" ht="15" x14ac:dyDescent="0.25">
      <c r="B176" s="136"/>
      <c r="C176" s="137"/>
      <c r="D176" s="138"/>
      <c r="E176" s="138"/>
      <c r="F176" s="138"/>
      <c r="G176" s="138"/>
      <c r="J176" s="138"/>
      <c r="K176" s="138"/>
      <c r="L176" s="138"/>
      <c r="M176" s="138"/>
      <c r="N176" s="139"/>
    </row>
    <row r="177" spans="2:14" s="130" customFormat="1" ht="15" x14ac:dyDescent="0.25">
      <c r="B177" s="136"/>
      <c r="C177" s="149" t="s">
        <v>417</v>
      </c>
      <c r="D177" s="138"/>
      <c r="E177" s="138"/>
      <c r="F177" s="138"/>
      <c r="G177" s="138"/>
      <c r="J177" s="138"/>
      <c r="K177" s="138"/>
      <c r="L177" s="138"/>
      <c r="M177" s="138"/>
      <c r="N177" s="139"/>
    </row>
    <row r="178" spans="2:14" s="130" customFormat="1" ht="15" x14ac:dyDescent="0.25">
      <c r="B178" s="136"/>
      <c r="C178" s="142"/>
      <c r="D178" s="138"/>
      <c r="E178" s="138"/>
      <c r="F178" s="138"/>
      <c r="G178" s="138"/>
      <c r="J178" s="138"/>
      <c r="K178" s="138"/>
      <c r="L178" s="138"/>
      <c r="M178" s="138"/>
      <c r="N178" s="139"/>
    </row>
    <row r="179" spans="2:14" s="130" customFormat="1" ht="15" x14ac:dyDescent="0.25">
      <c r="B179" s="136"/>
      <c r="C179" s="154" t="s">
        <v>437</v>
      </c>
      <c r="D179" s="138"/>
      <c r="E179" s="138"/>
      <c r="F179" s="138"/>
      <c r="G179" s="138"/>
      <c r="J179" s="138"/>
      <c r="K179" s="138"/>
      <c r="L179" s="138"/>
      <c r="M179" s="138"/>
      <c r="N179" s="139"/>
    </row>
    <row r="180" spans="2:14" s="130" customFormat="1" ht="96.6" customHeight="1" x14ac:dyDescent="0.25">
      <c r="B180" s="136"/>
      <c r="C180" s="137" t="s">
        <v>438</v>
      </c>
      <c r="D180" s="138"/>
      <c r="E180" s="138"/>
      <c r="F180" s="138"/>
      <c r="G180" s="138"/>
      <c r="J180" s="138"/>
      <c r="K180" s="138"/>
      <c r="L180" s="138"/>
      <c r="M180" s="138"/>
      <c r="N180" s="139"/>
    </row>
    <row r="181" spans="2:14" s="130" customFormat="1" ht="15" x14ac:dyDescent="0.25">
      <c r="B181" s="136"/>
      <c r="C181" s="137"/>
      <c r="D181" s="138"/>
      <c r="E181" s="138"/>
      <c r="F181" s="138"/>
      <c r="G181" s="138"/>
      <c r="J181" s="138"/>
      <c r="K181" s="138"/>
      <c r="L181" s="138"/>
      <c r="M181" s="138"/>
      <c r="N181" s="139"/>
    </row>
    <row r="182" spans="2:14" s="130" customFormat="1" ht="89.25" x14ac:dyDescent="0.25">
      <c r="B182" s="136"/>
      <c r="C182" s="137" t="s">
        <v>915</v>
      </c>
      <c r="D182" s="138"/>
      <c r="E182" s="138"/>
      <c r="F182" s="138"/>
      <c r="G182" s="138"/>
      <c r="J182" s="138"/>
      <c r="K182" s="138"/>
      <c r="L182" s="138"/>
      <c r="M182" s="138"/>
      <c r="N182" s="139"/>
    </row>
    <row r="183" spans="2:14" s="130" customFormat="1" ht="15" x14ac:dyDescent="0.25">
      <c r="B183" s="136"/>
      <c r="C183" s="137"/>
      <c r="D183" s="138"/>
      <c r="E183" s="138"/>
      <c r="F183" s="138"/>
      <c r="G183" s="138"/>
      <c r="J183" s="138"/>
      <c r="K183" s="138"/>
      <c r="L183" s="138"/>
      <c r="M183" s="138"/>
      <c r="N183" s="139"/>
    </row>
    <row r="184" spans="2:14" s="130" customFormat="1" ht="114.75" x14ac:dyDescent="0.25">
      <c r="B184" s="136"/>
      <c r="C184" s="137" t="s">
        <v>901</v>
      </c>
      <c r="D184" s="138"/>
      <c r="E184" s="138"/>
      <c r="F184" s="138"/>
      <c r="G184" s="138"/>
      <c r="J184" s="138"/>
      <c r="K184" s="138"/>
      <c r="L184" s="138"/>
      <c r="M184" s="138"/>
      <c r="N184" s="139"/>
    </row>
    <row r="185" spans="2:14" s="130" customFormat="1" ht="15" x14ac:dyDescent="0.25">
      <c r="B185" s="136"/>
      <c r="C185" s="137"/>
      <c r="D185" s="138"/>
      <c r="E185" s="138"/>
      <c r="F185" s="138"/>
      <c r="G185" s="138"/>
      <c r="J185" s="138"/>
      <c r="K185" s="138"/>
      <c r="L185" s="138"/>
      <c r="M185" s="138"/>
      <c r="N185" s="139"/>
    </row>
    <row r="186" spans="2:14" s="130" customFormat="1" ht="51" x14ac:dyDescent="0.25">
      <c r="B186" s="136"/>
      <c r="C186" s="137" t="s">
        <v>902</v>
      </c>
      <c r="D186" s="138"/>
      <c r="E186" s="138"/>
      <c r="F186" s="138"/>
      <c r="G186" s="138"/>
      <c r="J186" s="138"/>
      <c r="K186" s="138"/>
      <c r="L186" s="138"/>
      <c r="M186" s="138"/>
      <c r="N186" s="139"/>
    </row>
    <row r="187" spans="2:14" s="130" customFormat="1" ht="15" x14ac:dyDescent="0.25">
      <c r="B187" s="136"/>
      <c r="C187" s="150" t="s">
        <v>425</v>
      </c>
      <c r="D187" s="138"/>
      <c r="E187" s="138"/>
      <c r="F187" s="138"/>
      <c r="G187" s="138"/>
      <c r="J187" s="138"/>
      <c r="K187" s="138"/>
      <c r="L187" s="138"/>
      <c r="M187" s="138"/>
      <c r="N187" s="139"/>
    </row>
    <row r="188" spans="2:14" s="130" customFormat="1" ht="15" x14ac:dyDescent="0.25">
      <c r="B188" s="136"/>
      <c r="D188" s="138"/>
      <c r="E188" s="138"/>
      <c r="F188" s="138"/>
      <c r="G188" s="138"/>
      <c r="J188" s="138"/>
      <c r="K188" s="138"/>
      <c r="L188" s="138"/>
      <c r="M188" s="138"/>
      <c r="N188" s="139"/>
    </row>
    <row r="189" spans="2:14" s="130" customFormat="1" ht="15" x14ac:dyDescent="0.25">
      <c r="B189" s="136"/>
      <c r="C189" s="154" t="s">
        <v>418</v>
      </c>
      <c r="D189" s="138"/>
      <c r="E189" s="138"/>
      <c r="F189" s="138"/>
      <c r="G189" s="138"/>
      <c r="J189" s="138"/>
      <c r="K189" s="138"/>
      <c r="L189" s="138"/>
      <c r="M189" s="138"/>
      <c r="N189" s="139"/>
    </row>
    <row r="190" spans="2:14" s="130" customFormat="1" ht="63.75" x14ac:dyDescent="0.25">
      <c r="B190" s="136"/>
      <c r="C190" s="137" t="s">
        <v>903</v>
      </c>
      <c r="D190" s="138"/>
      <c r="E190" s="138"/>
      <c r="F190" s="138"/>
      <c r="G190" s="138"/>
      <c r="J190" s="138"/>
      <c r="K190" s="138"/>
      <c r="L190" s="138"/>
      <c r="M190" s="138"/>
      <c r="N190" s="139"/>
    </row>
    <row r="191" spans="2:14" s="130" customFormat="1" ht="15" x14ac:dyDescent="0.25">
      <c r="B191" s="136"/>
      <c r="C191" s="137"/>
      <c r="D191" s="138"/>
      <c r="E191" s="138"/>
      <c r="F191" s="138"/>
      <c r="G191" s="138"/>
      <c r="J191" s="138"/>
      <c r="K191" s="138"/>
      <c r="L191" s="138"/>
      <c r="M191" s="138"/>
      <c r="N191" s="139"/>
    </row>
    <row r="192" spans="2:14" s="130" customFormat="1" ht="15" x14ac:dyDescent="0.25">
      <c r="B192" s="136"/>
      <c r="C192" s="154" t="s">
        <v>420</v>
      </c>
      <c r="D192" s="138"/>
      <c r="E192" s="138"/>
      <c r="F192" s="138"/>
      <c r="G192" s="138"/>
      <c r="J192" s="138"/>
      <c r="K192" s="138"/>
      <c r="L192" s="138"/>
      <c r="M192" s="138"/>
      <c r="N192" s="139"/>
    </row>
    <row r="193" spans="2:14" s="130" customFormat="1" ht="15" x14ac:dyDescent="0.25">
      <c r="B193" s="136"/>
      <c r="C193" s="154" t="s">
        <v>421</v>
      </c>
      <c r="D193" s="138"/>
      <c r="E193" s="138"/>
      <c r="F193" s="138"/>
      <c r="G193" s="138"/>
      <c r="J193" s="138"/>
      <c r="K193" s="138"/>
      <c r="L193" s="138"/>
      <c r="M193" s="138"/>
      <c r="N193" s="139"/>
    </row>
    <row r="194" spans="2:14" s="130" customFormat="1" ht="15" x14ac:dyDescent="0.25">
      <c r="B194" s="136"/>
      <c r="C194" s="154" t="s">
        <v>422</v>
      </c>
      <c r="D194" s="138"/>
      <c r="E194" s="138"/>
      <c r="F194" s="138"/>
      <c r="G194" s="138"/>
      <c r="J194" s="138"/>
      <c r="K194" s="138"/>
      <c r="L194" s="138"/>
      <c r="M194" s="138"/>
      <c r="N194" s="139"/>
    </row>
    <row r="195" spans="2:14" s="130" customFormat="1" ht="15" x14ac:dyDescent="0.25">
      <c r="B195" s="136"/>
      <c r="C195" s="155" t="s">
        <v>423</v>
      </c>
      <c r="D195" s="138"/>
      <c r="E195" s="138"/>
      <c r="F195" s="138"/>
      <c r="G195" s="138"/>
      <c r="J195" s="138"/>
      <c r="K195" s="138"/>
      <c r="L195" s="138"/>
      <c r="M195" s="138"/>
      <c r="N195" s="139"/>
    </row>
    <row r="196" spans="2:14" s="130" customFormat="1" ht="15" x14ac:dyDescent="0.25">
      <c r="B196" s="136"/>
      <c r="C196" s="154" t="s">
        <v>424</v>
      </c>
      <c r="D196" s="138"/>
      <c r="E196" s="138"/>
      <c r="F196" s="138"/>
      <c r="G196" s="138"/>
      <c r="J196" s="138"/>
      <c r="K196" s="138"/>
      <c r="L196" s="138"/>
      <c r="M196" s="138"/>
      <c r="N196" s="139"/>
    </row>
    <row r="197" spans="2:14" s="130" customFormat="1" ht="15" x14ac:dyDescent="0.25">
      <c r="B197" s="136"/>
      <c r="C197" s="137"/>
      <c r="D197" s="138"/>
      <c r="E197" s="138"/>
      <c r="F197" s="138"/>
      <c r="G197" s="138"/>
      <c r="J197" s="138"/>
      <c r="K197" s="138"/>
      <c r="L197" s="138"/>
      <c r="M197" s="138"/>
      <c r="N197" s="139"/>
    </row>
    <row r="198" spans="2:14" s="130" customFormat="1" ht="25.5" x14ac:dyDescent="0.25">
      <c r="B198" s="136"/>
      <c r="C198" s="137" t="s">
        <v>439</v>
      </c>
      <c r="D198" s="138"/>
      <c r="E198" s="138"/>
      <c r="F198" s="138"/>
      <c r="G198" s="138"/>
      <c r="J198" s="138"/>
      <c r="K198" s="138"/>
      <c r="L198" s="138"/>
      <c r="M198" s="138"/>
      <c r="N198" s="139"/>
    </row>
    <row r="199" spans="2:14" s="130" customFormat="1" ht="15" x14ac:dyDescent="0.25">
      <c r="B199" s="136"/>
      <c r="C199" s="137"/>
      <c r="D199" s="138"/>
      <c r="E199" s="138"/>
      <c r="F199" s="138"/>
      <c r="G199" s="138"/>
      <c r="J199" s="138"/>
      <c r="K199" s="138"/>
      <c r="L199" s="138"/>
      <c r="M199" s="138"/>
      <c r="N199" s="139"/>
    </row>
    <row r="200" spans="2:14" s="130" customFormat="1" ht="63.75" x14ac:dyDescent="0.25">
      <c r="B200" s="136"/>
      <c r="C200" s="137" t="s">
        <v>904</v>
      </c>
      <c r="D200" s="138"/>
      <c r="E200" s="138"/>
      <c r="F200" s="138"/>
      <c r="G200" s="138"/>
      <c r="J200" s="138"/>
      <c r="K200" s="138"/>
      <c r="L200" s="138"/>
      <c r="M200" s="138"/>
      <c r="N200" s="139"/>
    </row>
    <row r="201" spans="2:14" s="130" customFormat="1" ht="15" x14ac:dyDescent="0.25">
      <c r="B201" s="136"/>
      <c r="C201" s="137"/>
      <c r="D201" s="138"/>
      <c r="E201" s="138"/>
      <c r="F201" s="138"/>
      <c r="G201" s="138"/>
      <c r="J201" s="138"/>
      <c r="K201" s="138"/>
      <c r="L201" s="138"/>
      <c r="M201" s="138"/>
      <c r="N201" s="139"/>
    </row>
    <row r="202" spans="2:14" s="130" customFormat="1" ht="15" x14ac:dyDescent="0.25">
      <c r="B202" s="136"/>
      <c r="C202" s="156"/>
      <c r="D202" s="138"/>
      <c r="E202" s="138"/>
      <c r="F202" s="138"/>
      <c r="G202" s="138"/>
      <c r="J202" s="138"/>
      <c r="K202" s="138"/>
      <c r="L202" s="138"/>
      <c r="M202" s="138"/>
      <c r="N202" s="139"/>
    </row>
    <row r="203" spans="2:14" s="130" customFormat="1" ht="15" x14ac:dyDescent="0.25">
      <c r="B203" s="136"/>
      <c r="C203" s="157" t="s">
        <v>440</v>
      </c>
      <c r="D203" s="138"/>
      <c r="E203" s="138"/>
      <c r="F203" s="138"/>
      <c r="G203" s="138"/>
      <c r="J203" s="138"/>
      <c r="K203" s="138"/>
      <c r="L203" s="138"/>
      <c r="M203" s="138"/>
      <c r="N203" s="139"/>
    </row>
    <row r="204" spans="2:14" s="130" customFormat="1" ht="15" x14ac:dyDescent="0.25">
      <c r="B204" s="136"/>
      <c r="C204" s="208" t="s">
        <v>289</v>
      </c>
      <c r="D204" s="138"/>
      <c r="E204" s="138"/>
      <c r="F204" s="138"/>
      <c r="G204" s="138"/>
      <c r="J204" s="138"/>
      <c r="K204" s="138"/>
      <c r="L204" s="138"/>
      <c r="M204" s="138"/>
      <c r="N204" s="139"/>
    </row>
    <row r="205" spans="2:14" s="130" customFormat="1" ht="15" x14ac:dyDescent="0.25">
      <c r="B205" s="136"/>
      <c r="C205" s="156"/>
      <c r="D205" s="138"/>
      <c r="G205" s="138"/>
      <c r="H205" s="138"/>
      <c r="I205" s="138"/>
      <c r="J205" s="138"/>
      <c r="N205" s="139"/>
    </row>
    <row r="206" spans="2:14" s="130" customFormat="1" ht="15" x14ac:dyDescent="0.25">
      <c r="B206" s="136"/>
      <c r="C206" s="158" t="str">
        <f>IF(F306="&lt;10", "Er wonen te weinig personen in deze buurt. Er kan geen informatie worden weergeven.","In "&amp;C204&amp;" wonen naar verwachting "&amp;F306&amp;" eenzame personen.")</f>
        <v>In Havelte wonen naar verwachting 545 eenzame personen.</v>
      </c>
      <c r="D206" s="138"/>
      <c r="E206" s="138"/>
      <c r="F206" s="138"/>
      <c r="G206" s="138"/>
      <c r="H206" s="138"/>
      <c r="I206" s="138"/>
      <c r="J206" s="138"/>
      <c r="K206" s="138"/>
      <c r="L206" s="138"/>
      <c r="M206" s="138"/>
      <c r="N206" s="139"/>
    </row>
    <row r="207" spans="2:14" s="130" customFormat="1" ht="15" x14ac:dyDescent="0.25">
      <c r="B207" s="136"/>
      <c r="C207" s="159" t="str">
        <f>IF(F306="&lt;10","","Dit is "&amp;F308&amp;"% van alle verwachte eenzame personen in Westerveld.")</f>
        <v>Dit is 17,9% van alle verwachte eenzame personen in Westerveld.</v>
      </c>
      <c r="D207" s="138"/>
      <c r="E207" s="160"/>
      <c r="F207" s="138"/>
      <c r="G207" s="138"/>
      <c r="H207" s="138"/>
      <c r="I207" s="138"/>
      <c r="J207" s="138"/>
      <c r="K207" s="138"/>
      <c r="L207" s="138"/>
      <c r="M207" s="138"/>
      <c r="N207" s="139"/>
    </row>
    <row r="208" spans="2:14" s="130" customFormat="1" ht="15" x14ac:dyDescent="0.25">
      <c r="B208" s="136"/>
      <c r="C208" s="157" t="str">
        <f>IF(F306="&lt;10","","De belangrijkste factoren die hier aan bijdragen zijn weergeven in figuur 12")</f>
        <v>De belangrijkste factoren die hier aan bijdragen zijn weergeven in figuur 12</v>
      </c>
      <c r="D208" s="138"/>
      <c r="E208" s="138"/>
      <c r="F208" s="138"/>
      <c r="G208" s="138"/>
      <c r="H208" s="138"/>
      <c r="I208" s="138"/>
      <c r="J208" s="138"/>
      <c r="K208" s="138"/>
      <c r="L208" s="138"/>
      <c r="M208" s="138"/>
      <c r="N208" s="139"/>
    </row>
    <row r="209" spans="2:14" s="130" customFormat="1" ht="15" x14ac:dyDescent="0.25">
      <c r="B209" s="136"/>
      <c r="C209" s="156"/>
      <c r="D209" s="138"/>
      <c r="F209" s="138"/>
      <c r="K209" s="138"/>
      <c r="L209" s="138"/>
      <c r="M209" s="138"/>
      <c r="N209" s="139"/>
    </row>
    <row r="210" spans="2:14" s="130" customFormat="1" ht="15" x14ac:dyDescent="0.25">
      <c r="B210" s="136"/>
      <c r="C210" s="137"/>
      <c r="D210" s="138"/>
      <c r="F210" s="161"/>
      <c r="G210" s="161"/>
      <c r="H210" s="161"/>
      <c r="I210" s="161"/>
      <c r="J210" s="161"/>
      <c r="K210" s="161"/>
      <c r="L210" s="161"/>
      <c r="M210" s="161"/>
      <c r="N210" s="139"/>
    </row>
    <row r="211" spans="2:14" s="130" customFormat="1" ht="76.5" x14ac:dyDescent="0.25">
      <c r="B211" s="136"/>
      <c r="C211" s="137" t="s">
        <v>441</v>
      </c>
      <c r="D211" s="138"/>
      <c r="F211" s="162"/>
      <c r="G211" s="162"/>
      <c r="H211" s="162"/>
      <c r="I211" s="162"/>
      <c r="J211" s="162"/>
      <c r="K211" s="162"/>
      <c r="L211" s="162"/>
      <c r="M211" s="162"/>
      <c r="N211" s="139"/>
    </row>
    <row r="212" spans="2:14" s="130" customFormat="1" ht="15" x14ac:dyDescent="0.25">
      <c r="B212" s="136"/>
      <c r="C212" s="137"/>
      <c r="D212" s="138"/>
      <c r="F212" s="138"/>
      <c r="G212" s="138"/>
      <c r="H212" s="138"/>
      <c r="I212" s="138"/>
      <c r="J212" s="138"/>
      <c r="K212" s="138"/>
      <c r="L212" s="138"/>
      <c r="M212" s="138"/>
      <c r="N212" s="139"/>
    </row>
    <row r="213" spans="2:14" s="130" customFormat="1" ht="76.5" x14ac:dyDescent="0.25">
      <c r="B213" s="136"/>
      <c r="C213" s="137" t="s">
        <v>442</v>
      </c>
      <c r="D213" s="138"/>
      <c r="E213" s="138"/>
      <c r="F213" s="138"/>
      <c r="G213" s="138"/>
      <c r="H213" s="138"/>
      <c r="I213" s="138"/>
      <c r="J213" s="138"/>
      <c r="K213" s="138"/>
      <c r="L213" s="138"/>
      <c r="M213" s="138"/>
      <c r="N213" s="139"/>
    </row>
    <row r="214" spans="2:14" s="130" customFormat="1" ht="15" x14ac:dyDescent="0.25">
      <c r="B214" s="136"/>
      <c r="C214" s="137"/>
      <c r="D214" s="138"/>
      <c r="E214" s="138"/>
      <c r="F214" s="138"/>
      <c r="G214" s="138"/>
      <c r="H214" s="138"/>
      <c r="I214" s="138"/>
      <c r="J214" s="138"/>
      <c r="K214" s="138"/>
      <c r="L214" s="138"/>
      <c r="M214" s="138"/>
      <c r="N214" s="139"/>
    </row>
    <row r="215" spans="2:14" s="130" customFormat="1" ht="15" x14ac:dyDescent="0.25">
      <c r="B215" s="136"/>
      <c r="C215" s="137" t="s">
        <v>443</v>
      </c>
      <c r="D215" s="138"/>
      <c r="E215" s="138"/>
      <c r="F215" s="138"/>
      <c r="G215" s="138"/>
      <c r="H215" s="138"/>
      <c r="I215" s="138"/>
      <c r="J215" s="138"/>
      <c r="K215" s="138"/>
      <c r="L215" s="138"/>
      <c r="M215" s="138"/>
      <c r="N215" s="139"/>
    </row>
    <row r="216" spans="2:14" s="130" customFormat="1" ht="15" x14ac:dyDescent="0.25">
      <c r="B216" s="136"/>
      <c r="C216" s="150" t="s">
        <v>425</v>
      </c>
      <c r="D216" s="138"/>
      <c r="E216" s="138"/>
      <c r="F216" s="138"/>
      <c r="G216" s="138"/>
      <c r="H216" s="138"/>
      <c r="I216" s="138"/>
      <c r="J216" s="138"/>
      <c r="K216" s="138"/>
      <c r="L216" s="138"/>
      <c r="M216" s="138"/>
      <c r="N216" s="139"/>
    </row>
    <row r="217" spans="2:14" s="130" customFormat="1" ht="15" x14ac:dyDescent="0.25">
      <c r="B217" s="136"/>
      <c r="D217" s="138"/>
      <c r="E217" s="138"/>
      <c r="F217" s="138"/>
      <c r="G217" s="138"/>
      <c r="J217" s="138"/>
      <c r="K217" s="138"/>
      <c r="L217" s="138"/>
      <c r="M217" s="138"/>
      <c r="N217" s="139"/>
    </row>
    <row r="218" spans="2:14" s="130" customFormat="1" ht="15" x14ac:dyDescent="0.25">
      <c r="B218" s="136"/>
      <c r="C218" s="154" t="s">
        <v>419</v>
      </c>
      <c r="D218" s="138"/>
      <c r="E218" s="138"/>
      <c r="F218" s="138"/>
      <c r="G218" s="138"/>
      <c r="J218" s="138"/>
      <c r="K218" s="138"/>
      <c r="L218" s="138"/>
      <c r="M218" s="138"/>
      <c r="N218" s="139"/>
    </row>
    <row r="219" spans="2:14" s="130" customFormat="1" ht="15" x14ac:dyDescent="0.25">
      <c r="B219" s="136"/>
      <c r="C219" s="137"/>
      <c r="D219" s="138"/>
      <c r="E219" s="138"/>
      <c r="F219" s="138"/>
      <c r="G219" s="138"/>
      <c r="J219" s="138"/>
      <c r="K219" s="138"/>
      <c r="L219" s="138"/>
      <c r="M219" s="138"/>
      <c r="N219" s="139"/>
    </row>
    <row r="220" spans="2:14" s="130" customFormat="1" ht="15" x14ac:dyDescent="0.25">
      <c r="B220" s="136"/>
      <c r="C220" s="154" t="s">
        <v>420</v>
      </c>
      <c r="D220" s="138"/>
      <c r="E220" s="138"/>
      <c r="F220" s="138"/>
      <c r="G220" s="138"/>
      <c r="J220" s="138"/>
      <c r="K220" s="138"/>
      <c r="L220" s="138"/>
      <c r="M220" s="138"/>
      <c r="N220" s="139"/>
    </row>
    <row r="221" spans="2:14" s="130" customFormat="1" ht="76.5" x14ac:dyDescent="0.25">
      <c r="B221" s="136"/>
      <c r="C221" s="137" t="s">
        <v>905</v>
      </c>
      <c r="D221" s="138"/>
      <c r="E221" s="138"/>
      <c r="F221" s="138"/>
      <c r="G221" s="138"/>
      <c r="J221" s="138"/>
      <c r="K221" s="138"/>
      <c r="L221" s="138"/>
      <c r="M221" s="138"/>
      <c r="N221" s="139"/>
    </row>
    <row r="222" spans="2:14" s="130" customFormat="1" ht="15" x14ac:dyDescent="0.25">
      <c r="B222" s="136"/>
      <c r="C222" s="137"/>
      <c r="D222" s="138"/>
      <c r="E222" s="138"/>
      <c r="F222" s="138"/>
      <c r="G222" s="138"/>
      <c r="J222" s="138"/>
      <c r="K222" s="138"/>
      <c r="L222" s="138"/>
      <c r="M222" s="138"/>
      <c r="N222" s="139"/>
    </row>
    <row r="223" spans="2:14" s="130" customFormat="1" ht="93.6" customHeight="1" x14ac:dyDescent="0.25">
      <c r="B223" s="136"/>
      <c r="C223" s="137" t="s">
        <v>906</v>
      </c>
      <c r="D223" s="138"/>
      <c r="E223" s="138"/>
      <c r="F223" s="138"/>
      <c r="G223" s="138"/>
      <c r="J223" s="138"/>
      <c r="K223" s="138"/>
      <c r="L223" s="138"/>
      <c r="M223" s="138"/>
      <c r="N223" s="139"/>
    </row>
    <row r="224" spans="2:14" s="130" customFormat="1" ht="15" x14ac:dyDescent="0.25">
      <c r="B224" s="136"/>
      <c r="C224" s="137"/>
      <c r="D224" s="138"/>
      <c r="E224" s="138"/>
      <c r="F224" s="138"/>
      <c r="G224" s="138"/>
      <c r="J224" s="138"/>
      <c r="K224" s="138"/>
      <c r="L224" s="138"/>
      <c r="M224" s="138"/>
      <c r="N224" s="139"/>
    </row>
    <row r="225" spans="2:14" s="130" customFormat="1" ht="51" x14ac:dyDescent="0.25">
      <c r="B225" s="136"/>
      <c r="C225" s="137" t="s">
        <v>907</v>
      </c>
      <c r="D225" s="138"/>
      <c r="E225" s="138"/>
      <c r="F225" s="138"/>
      <c r="G225" s="138"/>
      <c r="J225" s="138"/>
      <c r="K225" s="138"/>
      <c r="L225" s="138"/>
      <c r="M225" s="138"/>
      <c r="N225" s="139"/>
    </row>
    <row r="226" spans="2:14" s="130" customFormat="1" ht="15" x14ac:dyDescent="0.25">
      <c r="B226" s="136"/>
      <c r="C226" s="150" t="s">
        <v>425</v>
      </c>
      <c r="D226" s="138"/>
      <c r="E226" s="138"/>
      <c r="F226" s="138"/>
      <c r="G226" s="138"/>
      <c r="J226" s="138"/>
      <c r="K226" s="138"/>
      <c r="L226" s="138"/>
      <c r="M226" s="138"/>
      <c r="N226" s="139"/>
    </row>
    <row r="227" spans="2:14" s="130" customFormat="1" ht="15" x14ac:dyDescent="0.25">
      <c r="B227" s="136"/>
      <c r="C227" s="140"/>
      <c r="D227" s="138"/>
      <c r="E227" s="138"/>
      <c r="F227" s="138"/>
      <c r="G227" s="138"/>
      <c r="J227" s="138"/>
      <c r="K227" s="138"/>
      <c r="L227" s="138"/>
      <c r="M227" s="138"/>
      <c r="N227" s="139"/>
    </row>
    <row r="228" spans="2:14" s="130" customFormat="1" ht="15" x14ac:dyDescent="0.25">
      <c r="B228" s="136"/>
      <c r="C228" s="140"/>
      <c r="D228" s="138"/>
      <c r="E228" s="138"/>
      <c r="F228" s="138"/>
      <c r="G228" s="138"/>
      <c r="J228" s="138"/>
      <c r="K228" s="138"/>
      <c r="L228" s="138"/>
      <c r="M228" s="138"/>
      <c r="N228" s="139"/>
    </row>
    <row r="229" spans="2:14" s="130" customFormat="1" ht="15" x14ac:dyDescent="0.25">
      <c r="B229" s="136"/>
      <c r="C229" s="140"/>
      <c r="D229" s="138"/>
      <c r="E229" s="138"/>
      <c r="F229" s="138"/>
      <c r="G229" s="138"/>
      <c r="J229" s="138"/>
      <c r="K229" s="138"/>
      <c r="L229" s="138"/>
      <c r="M229" s="138"/>
      <c r="N229" s="139"/>
    </row>
    <row r="230" spans="2:14" s="130" customFormat="1" ht="15" x14ac:dyDescent="0.25">
      <c r="B230" s="136"/>
      <c r="C230" s="140"/>
      <c r="D230" s="138"/>
      <c r="E230" s="138"/>
      <c r="F230" s="138"/>
      <c r="G230" s="138"/>
      <c r="J230" s="138"/>
      <c r="K230" s="138"/>
      <c r="L230" s="138"/>
      <c r="M230" s="138"/>
      <c r="N230" s="139"/>
    </row>
    <row r="231" spans="2:14" s="130" customFormat="1" ht="15" x14ac:dyDescent="0.25">
      <c r="B231" s="136"/>
      <c r="C231" s="140"/>
      <c r="D231" s="138"/>
      <c r="E231" s="138"/>
      <c r="F231" s="138"/>
      <c r="G231" s="138"/>
      <c r="J231" s="138"/>
      <c r="K231" s="138"/>
      <c r="L231" s="138"/>
      <c r="M231" s="138"/>
      <c r="N231" s="139"/>
    </row>
    <row r="232" spans="2:14" s="130" customFormat="1" ht="15" x14ac:dyDescent="0.25">
      <c r="B232" s="136"/>
      <c r="C232" s="140"/>
      <c r="D232" s="138"/>
      <c r="E232" s="138"/>
      <c r="F232" s="138"/>
      <c r="G232" s="138"/>
      <c r="J232" s="138"/>
      <c r="K232" s="138"/>
      <c r="L232" s="138"/>
      <c r="M232" s="138"/>
      <c r="N232" s="139"/>
    </row>
    <row r="233" spans="2:14" s="130" customFormat="1" ht="15" x14ac:dyDescent="0.25">
      <c r="B233" s="136"/>
      <c r="C233" s="140"/>
      <c r="D233" s="138"/>
      <c r="E233" s="138"/>
      <c r="F233" s="138"/>
      <c r="G233" s="138"/>
      <c r="J233" s="138"/>
      <c r="K233" s="138"/>
      <c r="L233" s="138"/>
      <c r="M233" s="138"/>
      <c r="N233" s="139"/>
    </row>
    <row r="234" spans="2:14" s="130" customFormat="1" ht="15" x14ac:dyDescent="0.25">
      <c r="B234" s="136"/>
      <c r="C234" s="154" t="s">
        <v>421</v>
      </c>
      <c r="D234" s="138"/>
      <c r="E234" s="138"/>
      <c r="F234" s="138"/>
      <c r="G234" s="138"/>
      <c r="J234" s="138"/>
      <c r="K234" s="138"/>
      <c r="L234" s="138"/>
      <c r="M234" s="138"/>
      <c r="N234" s="139"/>
    </row>
    <row r="235" spans="2:14" s="130" customFormat="1" ht="15" x14ac:dyDescent="0.25">
      <c r="B235" s="136"/>
      <c r="C235" s="137"/>
      <c r="D235" s="138"/>
      <c r="E235" s="138"/>
      <c r="F235" s="138"/>
      <c r="G235" s="138"/>
      <c r="J235" s="138"/>
      <c r="K235" s="138"/>
      <c r="L235" s="138"/>
      <c r="M235" s="138"/>
      <c r="N235" s="139"/>
    </row>
    <row r="236" spans="2:14" s="130" customFormat="1" ht="76.5" x14ac:dyDescent="0.25">
      <c r="B236" s="136"/>
      <c r="C236" s="137" t="s">
        <v>908</v>
      </c>
      <c r="D236" s="138"/>
      <c r="E236" s="138"/>
      <c r="F236" s="138"/>
      <c r="G236" s="138"/>
      <c r="J236" s="138"/>
      <c r="K236" s="138"/>
      <c r="L236" s="138"/>
      <c r="M236" s="138"/>
      <c r="N236" s="139"/>
    </row>
    <row r="237" spans="2:14" s="130" customFormat="1" ht="15" x14ac:dyDescent="0.25">
      <c r="B237" s="136"/>
      <c r="C237" s="137"/>
      <c r="D237" s="138"/>
      <c r="E237" s="138"/>
      <c r="F237" s="138"/>
      <c r="G237" s="138"/>
      <c r="J237" s="138"/>
      <c r="K237" s="138"/>
      <c r="L237" s="138"/>
      <c r="M237" s="138"/>
      <c r="N237" s="139"/>
    </row>
    <row r="238" spans="2:14" s="130" customFormat="1" ht="63.75" x14ac:dyDescent="0.25">
      <c r="B238" s="136"/>
      <c r="C238" s="137" t="s">
        <v>865</v>
      </c>
      <c r="D238" s="138"/>
      <c r="E238" s="138"/>
      <c r="F238" s="138"/>
      <c r="G238" s="138"/>
      <c r="J238" s="138"/>
      <c r="K238" s="138"/>
      <c r="L238" s="138"/>
      <c r="M238" s="138"/>
      <c r="N238" s="139"/>
    </row>
    <row r="239" spans="2:14" s="130" customFormat="1" ht="15" x14ac:dyDescent="0.25">
      <c r="B239" s="136"/>
      <c r="C239" s="137"/>
      <c r="D239" s="138"/>
      <c r="E239" s="138"/>
      <c r="F239" s="138"/>
      <c r="G239" s="138"/>
      <c r="J239" s="138"/>
      <c r="K239" s="138"/>
      <c r="L239" s="138"/>
      <c r="M239" s="138"/>
      <c r="N239" s="139"/>
    </row>
    <row r="240" spans="2:14" s="130" customFormat="1" ht="25.5" x14ac:dyDescent="0.25">
      <c r="B240" s="136"/>
      <c r="C240" s="137" t="s">
        <v>444</v>
      </c>
      <c r="D240" s="138"/>
      <c r="E240" s="138"/>
      <c r="F240" s="138"/>
      <c r="G240" s="138"/>
      <c r="J240" s="138"/>
      <c r="K240" s="138"/>
      <c r="L240" s="138"/>
      <c r="M240" s="138"/>
      <c r="N240" s="139"/>
    </row>
    <row r="241" spans="2:14" s="130" customFormat="1" ht="15" x14ac:dyDescent="0.25">
      <c r="B241" s="136"/>
      <c r="C241" s="150" t="s">
        <v>425</v>
      </c>
      <c r="D241" s="138"/>
      <c r="E241" s="138"/>
      <c r="F241" s="138"/>
      <c r="G241" s="138"/>
      <c r="J241" s="138"/>
      <c r="K241" s="138"/>
      <c r="L241" s="138"/>
      <c r="M241" s="138"/>
      <c r="N241" s="139"/>
    </row>
    <row r="242" spans="2:14" s="130" customFormat="1" ht="15" x14ac:dyDescent="0.25">
      <c r="B242" s="136"/>
      <c r="C242" s="140"/>
      <c r="D242" s="138"/>
      <c r="E242" s="138"/>
      <c r="F242" s="138"/>
      <c r="G242" s="138"/>
      <c r="J242" s="138"/>
      <c r="K242" s="138"/>
      <c r="L242" s="138"/>
      <c r="M242" s="138"/>
      <c r="N242" s="139"/>
    </row>
    <row r="243" spans="2:14" s="130" customFormat="1" ht="15" x14ac:dyDescent="0.25">
      <c r="B243" s="136"/>
      <c r="C243" s="140"/>
      <c r="D243" s="138"/>
      <c r="E243" s="138"/>
      <c r="F243" s="138"/>
      <c r="G243" s="138"/>
      <c r="J243" s="138"/>
      <c r="K243" s="138"/>
      <c r="L243" s="138"/>
      <c r="M243" s="138"/>
      <c r="N243" s="139"/>
    </row>
    <row r="244" spans="2:14" s="130" customFormat="1" ht="15" x14ac:dyDescent="0.25">
      <c r="B244" s="136"/>
      <c r="C244" s="140"/>
      <c r="D244" s="138"/>
      <c r="E244" s="138"/>
      <c r="F244" s="138"/>
      <c r="G244" s="138"/>
      <c r="J244" s="138"/>
      <c r="K244" s="138"/>
      <c r="L244" s="138"/>
      <c r="M244" s="138"/>
      <c r="N244" s="139"/>
    </row>
    <row r="245" spans="2:14" s="130" customFormat="1" ht="15" x14ac:dyDescent="0.25">
      <c r="B245" s="136"/>
      <c r="C245" s="140"/>
      <c r="D245" s="138"/>
      <c r="E245" s="138"/>
      <c r="F245" s="138"/>
      <c r="G245" s="138"/>
      <c r="J245" s="138"/>
      <c r="K245" s="138"/>
      <c r="L245" s="138"/>
      <c r="M245" s="138"/>
      <c r="N245" s="139"/>
    </row>
    <row r="246" spans="2:14" s="130" customFormat="1" ht="15" x14ac:dyDescent="0.25">
      <c r="B246" s="136"/>
      <c r="C246" s="140"/>
      <c r="D246" s="138"/>
      <c r="E246" s="138"/>
      <c r="F246" s="138"/>
      <c r="G246" s="138"/>
      <c r="J246" s="138"/>
      <c r="K246" s="138"/>
      <c r="L246" s="138"/>
      <c r="M246" s="138"/>
      <c r="N246" s="139"/>
    </row>
    <row r="247" spans="2:14" s="130" customFormat="1" ht="15" x14ac:dyDescent="0.25">
      <c r="B247" s="136"/>
      <c r="C247" s="140"/>
      <c r="D247" s="138"/>
      <c r="E247" s="138"/>
      <c r="F247" s="138"/>
      <c r="G247" s="138"/>
      <c r="J247" s="138"/>
      <c r="K247" s="138"/>
      <c r="L247" s="138"/>
      <c r="M247" s="138"/>
      <c r="N247" s="139"/>
    </row>
    <row r="248" spans="2:14" s="130" customFormat="1" ht="15" x14ac:dyDescent="0.25">
      <c r="B248" s="136"/>
      <c r="C248" s="140"/>
      <c r="D248" s="138"/>
      <c r="E248" s="138"/>
      <c r="F248" s="138"/>
      <c r="G248" s="138"/>
      <c r="J248" s="138"/>
      <c r="K248" s="138"/>
      <c r="L248" s="138"/>
      <c r="M248" s="138"/>
      <c r="N248" s="139"/>
    </row>
    <row r="249" spans="2:14" s="130" customFormat="1" ht="15" x14ac:dyDescent="0.25">
      <c r="B249" s="136"/>
      <c r="C249" s="140"/>
      <c r="D249" s="138"/>
      <c r="E249" s="138"/>
      <c r="F249" s="138"/>
      <c r="G249" s="138"/>
      <c r="J249" s="138"/>
      <c r="K249" s="138"/>
      <c r="L249" s="138"/>
      <c r="M249" s="138"/>
      <c r="N249" s="139"/>
    </row>
    <row r="250" spans="2:14" s="130" customFormat="1" ht="15" x14ac:dyDescent="0.25">
      <c r="B250" s="136"/>
      <c r="C250" s="140"/>
      <c r="D250" s="138"/>
      <c r="E250" s="138"/>
      <c r="F250" s="138"/>
      <c r="G250" s="138"/>
      <c r="J250" s="138"/>
      <c r="K250" s="138"/>
      <c r="L250" s="138"/>
      <c r="M250" s="138"/>
      <c r="N250" s="139"/>
    </row>
    <row r="251" spans="2:14" s="130" customFormat="1" ht="15" x14ac:dyDescent="0.25">
      <c r="B251" s="136"/>
      <c r="C251" s="140"/>
      <c r="D251" s="138"/>
      <c r="E251" s="138"/>
      <c r="F251" s="138"/>
      <c r="G251" s="138"/>
      <c r="J251" s="138"/>
      <c r="K251" s="138"/>
      <c r="L251" s="138"/>
      <c r="M251" s="138"/>
      <c r="N251" s="139"/>
    </row>
    <row r="252" spans="2:14" s="130" customFormat="1" ht="15" x14ac:dyDescent="0.25">
      <c r="B252" s="136"/>
      <c r="C252" s="137"/>
      <c r="D252" s="138"/>
      <c r="E252" s="138"/>
      <c r="F252" s="138"/>
      <c r="G252" s="138"/>
      <c r="J252" s="138"/>
      <c r="K252" s="138"/>
      <c r="L252" s="138"/>
      <c r="M252" s="138"/>
      <c r="N252" s="139"/>
    </row>
    <row r="253" spans="2:14" s="130" customFormat="1" ht="15" x14ac:dyDescent="0.25">
      <c r="B253" s="136"/>
      <c r="C253" s="154" t="s">
        <v>422</v>
      </c>
      <c r="D253" s="138"/>
      <c r="E253" s="138"/>
      <c r="F253" s="138"/>
      <c r="G253" s="138"/>
      <c r="J253" s="138"/>
      <c r="K253" s="138"/>
      <c r="L253" s="138"/>
      <c r="M253" s="138"/>
      <c r="N253" s="139"/>
    </row>
    <row r="254" spans="2:14" s="130" customFormat="1" ht="15" x14ac:dyDescent="0.25">
      <c r="B254" s="136"/>
      <c r="C254" s="137"/>
      <c r="D254" s="138"/>
      <c r="E254" s="138"/>
      <c r="F254" s="138"/>
      <c r="G254" s="138"/>
      <c r="J254" s="138"/>
      <c r="K254" s="138"/>
      <c r="L254" s="138"/>
      <c r="M254" s="138"/>
      <c r="N254" s="139"/>
    </row>
    <row r="255" spans="2:14" s="130" customFormat="1" ht="114.75" x14ac:dyDescent="0.25">
      <c r="B255" s="136"/>
      <c r="C255" s="137" t="s">
        <v>909</v>
      </c>
      <c r="D255" s="138"/>
      <c r="E255" s="138"/>
      <c r="F255" s="138"/>
      <c r="G255" s="138"/>
      <c r="J255" s="138"/>
      <c r="K255" s="138"/>
      <c r="L255" s="138"/>
      <c r="M255" s="138"/>
      <c r="N255" s="139"/>
    </row>
    <row r="256" spans="2:14" s="130" customFormat="1" ht="15" x14ac:dyDescent="0.25">
      <c r="B256" s="136"/>
      <c r="C256" s="137"/>
      <c r="D256" s="138"/>
      <c r="E256" s="138"/>
      <c r="F256" s="138"/>
      <c r="G256" s="138"/>
      <c r="J256" s="138"/>
      <c r="K256" s="138"/>
      <c r="L256" s="138"/>
      <c r="M256" s="138"/>
      <c r="N256" s="139"/>
    </row>
    <row r="257" spans="2:14" s="130" customFormat="1" ht="38.25" x14ac:dyDescent="0.25">
      <c r="B257" s="136"/>
      <c r="C257" s="137" t="s">
        <v>445</v>
      </c>
      <c r="D257" s="138"/>
      <c r="E257" s="138"/>
      <c r="F257" s="138"/>
      <c r="G257" s="138"/>
      <c r="J257" s="138"/>
      <c r="K257" s="138"/>
      <c r="L257" s="138"/>
      <c r="M257" s="138"/>
      <c r="N257" s="139"/>
    </row>
    <row r="258" spans="2:14" s="130" customFormat="1" ht="15" x14ac:dyDescent="0.25">
      <c r="B258" s="136"/>
      <c r="C258" s="150" t="s">
        <v>425</v>
      </c>
      <c r="D258" s="138"/>
      <c r="E258" s="138"/>
      <c r="F258" s="138"/>
      <c r="G258" s="138"/>
      <c r="J258" s="138"/>
      <c r="K258" s="138"/>
      <c r="L258" s="138"/>
      <c r="M258" s="138"/>
      <c r="N258" s="139"/>
    </row>
    <row r="259" spans="2:14" s="130" customFormat="1" ht="15" x14ac:dyDescent="0.25">
      <c r="B259" s="136"/>
      <c r="C259" s="140"/>
      <c r="D259" s="138"/>
      <c r="E259" s="138"/>
      <c r="F259" s="138"/>
      <c r="G259" s="138"/>
      <c r="J259" s="138"/>
      <c r="K259" s="138"/>
      <c r="L259" s="138"/>
      <c r="M259" s="138"/>
      <c r="N259" s="139"/>
    </row>
    <row r="260" spans="2:14" s="130" customFormat="1" ht="15" x14ac:dyDescent="0.25">
      <c r="B260" s="136"/>
      <c r="C260" s="140"/>
      <c r="D260" s="138"/>
      <c r="E260" s="138"/>
      <c r="F260" s="138"/>
      <c r="G260" s="138"/>
      <c r="J260" s="138"/>
      <c r="K260" s="138"/>
      <c r="L260" s="138"/>
      <c r="M260" s="138"/>
      <c r="N260" s="139"/>
    </row>
    <row r="261" spans="2:14" s="130" customFormat="1" ht="15" x14ac:dyDescent="0.25">
      <c r="B261" s="136"/>
      <c r="C261" s="140"/>
      <c r="D261" s="138"/>
      <c r="E261" s="138"/>
      <c r="F261" s="138"/>
      <c r="G261" s="138"/>
      <c r="J261" s="138"/>
      <c r="K261" s="138"/>
      <c r="L261" s="138"/>
      <c r="M261" s="138"/>
      <c r="N261" s="139"/>
    </row>
    <row r="262" spans="2:14" s="130" customFormat="1" ht="15" x14ac:dyDescent="0.25">
      <c r="B262" s="136"/>
      <c r="C262" s="140"/>
      <c r="D262" s="138"/>
      <c r="E262" s="138"/>
      <c r="F262" s="138"/>
      <c r="G262" s="138"/>
      <c r="J262" s="138"/>
      <c r="K262" s="138"/>
      <c r="L262" s="138"/>
      <c r="M262" s="138"/>
      <c r="N262" s="139"/>
    </row>
    <row r="263" spans="2:14" s="130" customFormat="1" ht="15" x14ac:dyDescent="0.25">
      <c r="B263" s="136"/>
      <c r="C263" s="140"/>
      <c r="D263" s="138"/>
      <c r="E263" s="138"/>
      <c r="F263" s="138"/>
      <c r="G263" s="138"/>
      <c r="J263" s="138"/>
      <c r="K263" s="138"/>
      <c r="L263" s="138"/>
      <c r="M263" s="138"/>
      <c r="N263" s="139"/>
    </row>
    <row r="264" spans="2:14" s="130" customFormat="1" ht="15" x14ac:dyDescent="0.25">
      <c r="B264" s="136"/>
      <c r="C264" s="140"/>
      <c r="D264" s="138"/>
      <c r="E264" s="138"/>
      <c r="F264" s="138"/>
      <c r="G264" s="138"/>
      <c r="J264" s="138"/>
      <c r="K264" s="138"/>
      <c r="L264" s="138"/>
      <c r="M264" s="138"/>
      <c r="N264" s="139"/>
    </row>
    <row r="265" spans="2:14" s="130" customFormat="1" ht="15" x14ac:dyDescent="0.25">
      <c r="B265" s="136"/>
      <c r="C265" s="140"/>
      <c r="D265" s="138"/>
      <c r="E265" s="138"/>
      <c r="F265" s="138"/>
      <c r="G265" s="138"/>
      <c r="J265" s="138"/>
      <c r="K265" s="138"/>
      <c r="L265" s="138"/>
      <c r="M265" s="138"/>
      <c r="N265" s="139"/>
    </row>
    <row r="266" spans="2:14" s="130" customFormat="1" ht="15" x14ac:dyDescent="0.25">
      <c r="B266" s="136"/>
      <c r="C266" s="140"/>
      <c r="D266" s="138"/>
      <c r="E266" s="138"/>
      <c r="F266" s="138"/>
      <c r="G266" s="138"/>
      <c r="J266" s="138"/>
      <c r="K266" s="138"/>
      <c r="L266" s="138"/>
      <c r="M266" s="138"/>
      <c r="N266" s="139"/>
    </row>
    <row r="267" spans="2:14" s="130" customFormat="1" ht="15" x14ac:dyDescent="0.25">
      <c r="B267" s="136"/>
      <c r="C267" s="137"/>
      <c r="D267" s="138"/>
      <c r="E267" s="138"/>
      <c r="F267" s="138"/>
      <c r="G267" s="138"/>
      <c r="J267" s="138"/>
      <c r="K267" s="138"/>
      <c r="L267" s="138"/>
      <c r="M267" s="138"/>
      <c r="N267" s="139"/>
    </row>
    <row r="268" spans="2:14" s="130" customFormat="1" ht="15" x14ac:dyDescent="0.25">
      <c r="B268" s="136"/>
      <c r="C268" s="137"/>
      <c r="D268" s="138"/>
      <c r="E268" s="138"/>
      <c r="F268" s="138"/>
      <c r="G268" s="138"/>
      <c r="J268" s="138"/>
      <c r="K268" s="138"/>
      <c r="L268" s="138"/>
      <c r="M268" s="138"/>
      <c r="N268" s="139"/>
    </row>
    <row r="269" spans="2:14" s="130" customFormat="1" ht="15" x14ac:dyDescent="0.25">
      <c r="B269" s="136"/>
      <c r="C269" s="137"/>
      <c r="D269" s="138"/>
      <c r="E269" s="138"/>
      <c r="F269" s="138"/>
      <c r="G269" s="138"/>
      <c r="J269" s="138"/>
      <c r="K269" s="138"/>
      <c r="L269" s="138"/>
      <c r="M269" s="138"/>
      <c r="N269" s="139"/>
    </row>
    <row r="270" spans="2:14" s="130" customFormat="1" ht="15" x14ac:dyDescent="0.25">
      <c r="B270" s="136"/>
      <c r="C270" s="154" t="s">
        <v>423</v>
      </c>
      <c r="D270" s="138"/>
      <c r="E270" s="138"/>
      <c r="F270" s="138"/>
      <c r="G270" s="138"/>
      <c r="J270" s="138"/>
      <c r="K270" s="138"/>
      <c r="L270" s="138"/>
      <c r="M270" s="138"/>
      <c r="N270" s="139"/>
    </row>
    <row r="271" spans="2:14" s="130" customFormat="1" ht="15" x14ac:dyDescent="0.25">
      <c r="B271" s="136"/>
      <c r="C271" s="137"/>
      <c r="D271" s="138"/>
      <c r="E271" s="138"/>
      <c r="F271" s="138"/>
      <c r="G271" s="138"/>
      <c r="J271" s="138"/>
      <c r="K271" s="138"/>
      <c r="L271" s="138"/>
      <c r="M271" s="138"/>
      <c r="N271" s="139"/>
    </row>
    <row r="272" spans="2:14" s="130" customFormat="1" ht="102" x14ac:dyDescent="0.25">
      <c r="B272" s="136"/>
      <c r="C272" s="137" t="s">
        <v>910</v>
      </c>
      <c r="D272" s="138"/>
      <c r="E272" s="138"/>
      <c r="F272" s="138"/>
      <c r="G272" s="138"/>
      <c r="J272" s="138"/>
      <c r="K272" s="138"/>
      <c r="L272" s="138"/>
      <c r="M272" s="138"/>
      <c r="N272" s="139"/>
    </row>
    <row r="273" spans="2:14" s="130" customFormat="1" ht="15" x14ac:dyDescent="0.25">
      <c r="B273" s="136"/>
      <c r="C273" s="137"/>
      <c r="D273" s="138"/>
      <c r="E273" s="138"/>
      <c r="F273" s="138"/>
      <c r="G273" s="138"/>
      <c r="J273" s="138"/>
      <c r="K273" s="138"/>
      <c r="L273" s="138"/>
      <c r="M273" s="138"/>
      <c r="N273" s="139"/>
    </row>
    <row r="274" spans="2:14" s="130" customFormat="1" ht="108.6" customHeight="1" x14ac:dyDescent="0.25">
      <c r="B274" s="136"/>
      <c r="C274" s="137" t="s">
        <v>911</v>
      </c>
      <c r="D274" s="138"/>
      <c r="E274" s="138"/>
      <c r="F274" s="138"/>
      <c r="G274" s="138"/>
      <c r="J274" s="138"/>
      <c r="K274" s="138"/>
      <c r="L274" s="138"/>
      <c r="M274" s="138"/>
      <c r="N274" s="139"/>
    </row>
    <row r="275" spans="2:14" s="130" customFormat="1" ht="15" x14ac:dyDescent="0.25">
      <c r="B275" s="136"/>
      <c r="C275" s="137"/>
      <c r="D275" s="138"/>
      <c r="E275" s="138"/>
      <c r="F275" s="138"/>
      <c r="G275" s="138"/>
      <c r="J275" s="138"/>
      <c r="K275" s="138"/>
      <c r="L275" s="138"/>
      <c r="M275" s="138"/>
      <c r="N275" s="139"/>
    </row>
    <row r="276" spans="2:14" s="130" customFormat="1" ht="38.25" x14ac:dyDescent="0.25">
      <c r="B276" s="136"/>
      <c r="C276" s="137" t="s">
        <v>912</v>
      </c>
      <c r="D276" s="138"/>
      <c r="E276" s="138"/>
      <c r="F276" s="138"/>
      <c r="G276" s="138"/>
      <c r="J276" s="138"/>
      <c r="K276" s="138"/>
      <c r="L276" s="138"/>
      <c r="M276" s="138"/>
      <c r="N276" s="139"/>
    </row>
    <row r="277" spans="2:14" s="130" customFormat="1" ht="15" x14ac:dyDescent="0.25">
      <c r="B277" s="136"/>
      <c r="C277" s="150" t="s">
        <v>425</v>
      </c>
      <c r="D277" s="138"/>
      <c r="E277" s="138"/>
      <c r="F277" s="138"/>
      <c r="G277" s="138"/>
      <c r="J277" s="138"/>
      <c r="K277" s="138"/>
      <c r="L277" s="138"/>
      <c r="M277" s="138"/>
      <c r="N277" s="139"/>
    </row>
    <row r="278" spans="2:14" s="130" customFormat="1" ht="15" x14ac:dyDescent="0.25">
      <c r="B278" s="136"/>
      <c r="C278" s="140"/>
      <c r="D278" s="138"/>
      <c r="E278" s="138"/>
      <c r="F278" s="138"/>
      <c r="G278" s="138"/>
      <c r="J278" s="138"/>
      <c r="K278" s="138"/>
      <c r="L278" s="138"/>
      <c r="M278" s="138"/>
      <c r="N278" s="139"/>
    </row>
    <row r="279" spans="2:14" s="130" customFormat="1" ht="15" x14ac:dyDescent="0.25">
      <c r="B279" s="136"/>
      <c r="C279" s="140"/>
      <c r="D279" s="138"/>
      <c r="E279" s="138"/>
      <c r="F279" s="138"/>
      <c r="G279" s="138"/>
      <c r="J279" s="138"/>
      <c r="K279" s="138"/>
      <c r="L279" s="138"/>
      <c r="M279" s="138"/>
      <c r="N279" s="139"/>
    </row>
    <row r="280" spans="2:14" s="130" customFormat="1" ht="15" x14ac:dyDescent="0.25">
      <c r="B280" s="136"/>
      <c r="C280" s="154" t="s">
        <v>424</v>
      </c>
      <c r="D280" s="138"/>
      <c r="E280" s="138"/>
      <c r="F280" s="138"/>
      <c r="G280" s="138"/>
      <c r="J280" s="138"/>
      <c r="K280" s="138"/>
      <c r="L280" s="138"/>
      <c r="M280" s="138"/>
      <c r="N280" s="139"/>
    </row>
    <row r="281" spans="2:14" s="130" customFormat="1" ht="15" x14ac:dyDescent="0.25">
      <c r="B281" s="136"/>
      <c r="C281" s="137"/>
      <c r="D281" s="138"/>
      <c r="E281" s="138"/>
      <c r="F281" s="138"/>
      <c r="G281" s="138"/>
      <c r="J281" s="138"/>
      <c r="K281" s="138"/>
      <c r="L281" s="138"/>
      <c r="M281" s="138"/>
      <c r="N281" s="139"/>
    </row>
    <row r="282" spans="2:14" s="130" customFormat="1" ht="63.75" x14ac:dyDescent="0.25">
      <c r="B282" s="136"/>
      <c r="C282" s="137" t="s">
        <v>913</v>
      </c>
      <c r="D282" s="138"/>
      <c r="E282" s="138"/>
      <c r="F282" s="138"/>
      <c r="G282" s="138"/>
      <c r="J282" s="138"/>
      <c r="K282" s="138"/>
      <c r="L282" s="138"/>
      <c r="M282" s="138"/>
      <c r="N282" s="139"/>
    </row>
    <row r="283" spans="2:14" s="130" customFormat="1" ht="15" x14ac:dyDescent="0.25">
      <c r="B283" s="136"/>
      <c r="C283" s="140"/>
      <c r="D283" s="138"/>
      <c r="E283" s="138"/>
      <c r="F283" s="138"/>
      <c r="G283" s="138"/>
      <c r="J283" s="138"/>
      <c r="K283" s="138"/>
      <c r="L283" s="138"/>
      <c r="M283" s="138"/>
      <c r="N283" s="139"/>
    </row>
    <row r="284" spans="2:14" s="130" customFormat="1" ht="51" x14ac:dyDescent="0.25">
      <c r="B284" s="136"/>
      <c r="C284" s="137" t="s">
        <v>446</v>
      </c>
      <c r="D284" s="138"/>
      <c r="E284" s="138"/>
      <c r="F284" s="138"/>
      <c r="G284" s="138"/>
      <c r="J284" s="138"/>
      <c r="K284" s="138"/>
      <c r="L284" s="138"/>
      <c r="M284" s="138"/>
      <c r="N284" s="139"/>
    </row>
    <row r="285" spans="2:14" s="130" customFormat="1" ht="15" x14ac:dyDescent="0.25">
      <c r="B285" s="136"/>
      <c r="C285" s="150" t="s">
        <v>425</v>
      </c>
      <c r="D285" s="138"/>
      <c r="E285" s="138"/>
      <c r="F285" s="138"/>
      <c r="G285" s="138"/>
      <c r="J285" s="138"/>
      <c r="K285" s="138"/>
      <c r="L285" s="138"/>
      <c r="M285" s="138"/>
      <c r="N285" s="139"/>
    </row>
    <row r="286" spans="2:14" s="130" customFormat="1" ht="15" x14ac:dyDescent="0.25">
      <c r="B286" s="136"/>
      <c r="C286" s="137"/>
      <c r="D286" s="138"/>
      <c r="E286" s="138"/>
      <c r="F286" s="138"/>
      <c r="G286" s="138"/>
      <c r="J286" s="138"/>
      <c r="K286" s="138"/>
      <c r="L286" s="138"/>
      <c r="M286" s="138"/>
      <c r="N286" s="139"/>
    </row>
    <row r="287" spans="2:14" s="130" customFormat="1" ht="15" x14ac:dyDescent="0.25">
      <c r="B287" s="136"/>
      <c r="C287" s="137"/>
      <c r="D287" s="138"/>
      <c r="E287" s="138"/>
      <c r="F287" s="138"/>
      <c r="G287" s="138"/>
      <c r="J287" s="138"/>
      <c r="K287" s="138"/>
      <c r="L287" s="138"/>
      <c r="M287" s="138"/>
      <c r="N287" s="139"/>
    </row>
    <row r="288" spans="2:14" s="130" customFormat="1" ht="15" x14ac:dyDescent="0.25">
      <c r="B288" s="136"/>
      <c r="C288" s="137"/>
      <c r="D288" s="138"/>
      <c r="E288" s="138"/>
      <c r="F288" s="138"/>
      <c r="G288" s="138"/>
      <c r="J288" s="138"/>
      <c r="K288" s="138"/>
      <c r="L288" s="138"/>
      <c r="M288" s="138"/>
      <c r="N288" s="139"/>
    </row>
    <row r="289" spans="2:14" s="130" customFormat="1" ht="15" x14ac:dyDescent="0.25">
      <c r="B289" s="136"/>
      <c r="C289" s="137"/>
      <c r="D289" s="138"/>
      <c r="E289" s="138"/>
      <c r="F289" s="138"/>
      <c r="G289" s="138"/>
      <c r="J289" s="138"/>
      <c r="K289" s="138"/>
      <c r="L289" s="138"/>
      <c r="M289" s="138"/>
      <c r="N289" s="139"/>
    </row>
    <row r="290" spans="2:14" s="130" customFormat="1" ht="15" x14ac:dyDescent="0.25">
      <c r="B290" s="136"/>
      <c r="C290" s="137"/>
      <c r="D290" s="138"/>
      <c r="E290" s="138"/>
      <c r="F290" s="138"/>
      <c r="G290" s="138"/>
      <c r="J290" s="138"/>
      <c r="K290" s="138"/>
      <c r="L290" s="138"/>
      <c r="M290" s="138"/>
      <c r="N290" s="139"/>
    </row>
    <row r="291" spans="2:14" s="130" customFormat="1" ht="15" x14ac:dyDescent="0.25">
      <c r="B291" s="136"/>
      <c r="C291" s="137"/>
      <c r="D291" s="138"/>
      <c r="E291" s="138"/>
      <c r="F291" s="138"/>
      <c r="G291" s="138"/>
      <c r="J291" s="138"/>
      <c r="K291" s="138"/>
      <c r="L291" s="138"/>
      <c r="M291" s="138"/>
      <c r="N291" s="139"/>
    </row>
    <row r="292" spans="2:14" s="130" customFormat="1" ht="15" x14ac:dyDescent="0.25">
      <c r="B292" s="136"/>
      <c r="C292" s="137"/>
      <c r="D292" s="138"/>
      <c r="E292" s="138"/>
      <c r="F292" s="138"/>
      <c r="G292" s="138"/>
      <c r="J292" s="138"/>
      <c r="K292" s="138"/>
      <c r="L292" s="138"/>
      <c r="M292" s="138"/>
      <c r="N292" s="139"/>
    </row>
    <row r="293" spans="2:14" s="130" customFormat="1" ht="15" x14ac:dyDescent="0.25">
      <c r="B293" s="136"/>
      <c r="C293" s="137"/>
      <c r="D293" s="138"/>
      <c r="E293" s="138"/>
      <c r="F293" s="138"/>
      <c r="G293" s="138"/>
      <c r="J293" s="138"/>
      <c r="K293" s="138"/>
      <c r="L293" s="138"/>
      <c r="M293" s="138"/>
      <c r="N293" s="139"/>
    </row>
    <row r="294" spans="2:14" s="130" customFormat="1" ht="15" x14ac:dyDescent="0.25">
      <c r="B294" s="136"/>
      <c r="C294" s="137"/>
      <c r="D294" s="138"/>
      <c r="E294" s="138"/>
      <c r="F294" s="138"/>
      <c r="G294" s="138"/>
      <c r="J294" s="138"/>
      <c r="K294" s="138"/>
      <c r="L294" s="138"/>
      <c r="M294" s="138"/>
      <c r="N294" s="139"/>
    </row>
    <row r="295" spans="2:14" s="130" customFormat="1" ht="15" x14ac:dyDescent="0.25">
      <c r="B295" s="136"/>
      <c r="C295" s="137"/>
      <c r="D295" s="138"/>
      <c r="E295" s="138"/>
      <c r="F295" s="138"/>
      <c r="G295" s="138"/>
      <c r="J295" s="138"/>
      <c r="K295" s="138"/>
      <c r="L295" s="138"/>
      <c r="M295" s="138"/>
      <c r="N295" s="139"/>
    </row>
    <row r="296" spans="2:14" s="130" customFormat="1" ht="15" x14ac:dyDescent="0.25">
      <c r="B296" s="136"/>
      <c r="C296" s="137"/>
      <c r="D296" s="138"/>
      <c r="E296" s="138"/>
      <c r="F296" s="138"/>
      <c r="G296" s="138"/>
      <c r="J296" s="138"/>
      <c r="K296" s="138"/>
      <c r="L296" s="138"/>
      <c r="M296" s="138"/>
      <c r="N296" s="139"/>
    </row>
    <row r="297" spans="2:14" s="130" customFormat="1" ht="15" x14ac:dyDescent="0.25">
      <c r="B297" s="136"/>
      <c r="C297" s="137"/>
      <c r="D297" s="138"/>
      <c r="E297" s="138"/>
      <c r="F297" s="138"/>
      <c r="G297" s="138"/>
      <c r="J297" s="138"/>
      <c r="K297" s="138"/>
      <c r="L297" s="138"/>
      <c r="M297" s="138"/>
      <c r="N297" s="139"/>
    </row>
    <row r="298" spans="2:14" ht="15" x14ac:dyDescent="0.25">
      <c r="B298" s="136"/>
      <c r="N298" s="139"/>
    </row>
    <row r="299" spans="2:14" ht="15" x14ac:dyDescent="0.25">
      <c r="B299" s="163"/>
      <c r="C299" s="164"/>
      <c r="D299" s="165"/>
      <c r="E299" s="165"/>
      <c r="F299" s="165"/>
      <c r="G299" s="165"/>
      <c r="H299" s="165"/>
      <c r="I299" s="166"/>
      <c r="J299" s="166"/>
      <c r="K299" s="166"/>
      <c r="L299" s="166"/>
      <c r="M299" s="166"/>
      <c r="N299" s="167"/>
    </row>
    <row r="300" spans="2:14" ht="15" x14ac:dyDescent="0.25">
      <c r="E300" s="130"/>
      <c r="F300" s="130"/>
      <c r="G300" s="130"/>
      <c r="H300" s="168"/>
      <c r="I300" s="168"/>
      <c r="J300" s="168"/>
      <c r="K300" s="168"/>
      <c r="L300" s="168"/>
    </row>
    <row r="301" spans="2:14" ht="15" x14ac:dyDescent="0.25">
      <c r="B301" s="160" t="s">
        <v>339</v>
      </c>
    </row>
    <row r="302" spans="2:14" ht="14.45" customHeight="1" x14ac:dyDescent="0.25"/>
    <row r="303" spans="2:14" ht="15" hidden="1" x14ac:dyDescent="0.25">
      <c r="E303" s="165" t="s">
        <v>447</v>
      </c>
      <c r="F303" s="165"/>
      <c r="G303" s="165"/>
      <c r="H303" s="165"/>
      <c r="I303" s="165"/>
      <c r="J303" s="165"/>
    </row>
    <row r="304" spans="2:14" ht="14.45" hidden="1" customHeight="1" x14ac:dyDescent="0.25"/>
    <row r="305" spans="3:13" ht="48" hidden="1" x14ac:dyDescent="0.25">
      <c r="F305" s="169" t="s">
        <v>448</v>
      </c>
      <c r="G305" s="170" t="s">
        <v>110</v>
      </c>
      <c r="H305" s="170" t="s">
        <v>248</v>
      </c>
      <c r="I305" s="170" t="s">
        <v>28</v>
      </c>
      <c r="J305" s="170" t="s">
        <v>449</v>
      </c>
      <c r="K305" s="170" t="s">
        <v>21</v>
      </c>
    </row>
    <row r="306" spans="3:13" ht="15" hidden="1" x14ac:dyDescent="0.25">
      <c r="C306" s="137" t="s">
        <v>450</v>
      </c>
      <c r="E306" s="138" t="str">
        <f>C204</f>
        <v>Havelte</v>
      </c>
      <c r="F306" s="138">
        <f>VLOOKUP($E306,$E$317:$M$361,4,FALSE)</f>
        <v>545</v>
      </c>
      <c r="G306" s="171">
        <f>VLOOKUP($E306,$E$317:$M$361,5,FALSE)</f>
        <v>0.81</v>
      </c>
      <c r="H306" s="171">
        <f>VLOOKUP($E306,$E$317:$M$361,6,FALSE)</f>
        <v>0.51</v>
      </c>
      <c r="I306" s="171">
        <f>VLOOKUP($E306,$E$317:$M$361,7,FALSE)</f>
        <v>0.62</v>
      </c>
      <c r="J306" s="171">
        <f>VLOOKUP($E306,$E$317:$M$361,8,FALSE)</f>
        <v>0.24</v>
      </c>
      <c r="K306" s="171">
        <f>VLOOKUP($E306,$E$317:$M$361,9,FALSE)</f>
        <v>0.27</v>
      </c>
    </row>
    <row r="307" spans="3:13" ht="15" hidden="1" x14ac:dyDescent="0.25">
      <c r="E307" s="138" t="s">
        <v>451</v>
      </c>
      <c r="F307" s="138">
        <v>3037</v>
      </c>
      <c r="G307" s="171">
        <v>0.78</v>
      </c>
      <c r="H307" s="171">
        <v>0.55000000000000004</v>
      </c>
      <c r="I307" s="171">
        <v>0.52</v>
      </c>
      <c r="J307" s="171">
        <v>0.28999999999999998</v>
      </c>
      <c r="K307" s="171">
        <v>0.26</v>
      </c>
    </row>
    <row r="308" spans="3:13" ht="15" hidden="1" x14ac:dyDescent="0.25">
      <c r="E308" s="138" t="s">
        <v>452</v>
      </c>
      <c r="F308" s="172">
        <f>ROUND(F306/F307*100,1)</f>
        <v>17.899999999999999</v>
      </c>
    </row>
    <row r="309" spans="3:13" ht="14.45" hidden="1" customHeight="1" x14ac:dyDescent="0.25"/>
    <row r="310" spans="3:13" ht="14.45" hidden="1" customHeight="1" x14ac:dyDescent="0.25"/>
    <row r="311" spans="3:13" ht="14.45" hidden="1" customHeight="1" x14ac:dyDescent="0.25"/>
    <row r="312" spans="3:13" ht="14.45" hidden="1" customHeight="1" x14ac:dyDescent="0.25"/>
    <row r="313" spans="3:13" ht="15" hidden="1" x14ac:dyDescent="0.25">
      <c r="E313" s="173" t="s">
        <v>453</v>
      </c>
      <c r="H313" s="165"/>
      <c r="I313" s="166"/>
      <c r="J313" s="166"/>
      <c r="K313" s="166"/>
      <c r="L313" s="166"/>
      <c r="M313" s="166"/>
    </row>
    <row r="314" spans="3:13" ht="15" hidden="1" x14ac:dyDescent="0.25">
      <c r="E314" s="174" t="s">
        <v>454</v>
      </c>
      <c r="F314" s="175"/>
      <c r="G314" s="175" t="s">
        <v>864</v>
      </c>
      <c r="H314" s="234" t="s">
        <v>448</v>
      </c>
      <c r="I314" s="176" t="s">
        <v>455</v>
      </c>
      <c r="J314" s="177"/>
      <c r="K314" s="177"/>
      <c r="L314" s="177"/>
      <c r="M314" s="177"/>
    </row>
    <row r="315" spans="3:13" ht="45" hidden="1" x14ac:dyDescent="0.25">
      <c r="E315" s="178"/>
      <c r="F315" s="179"/>
      <c r="G315" s="179"/>
      <c r="H315" s="235"/>
      <c r="I315" s="221" t="s">
        <v>110</v>
      </c>
      <c r="J315" s="221" t="s">
        <v>248</v>
      </c>
      <c r="K315" s="221" t="s">
        <v>28</v>
      </c>
      <c r="L315" s="221" t="s">
        <v>860</v>
      </c>
      <c r="M315" s="221" t="s">
        <v>21</v>
      </c>
    </row>
    <row r="316" spans="3:13" ht="15" hidden="1" x14ac:dyDescent="0.25">
      <c r="E316" s="180"/>
      <c r="H316" s="180"/>
      <c r="I316" s="181"/>
      <c r="J316" s="181"/>
      <c r="K316" s="181"/>
      <c r="L316" s="181"/>
      <c r="M316" s="181"/>
    </row>
    <row r="317" spans="3:13" ht="15" hidden="1" x14ac:dyDescent="0.25">
      <c r="E317" s="81" t="s">
        <v>456</v>
      </c>
      <c r="G317" s="81" t="s">
        <v>456</v>
      </c>
      <c r="H317" s="220">
        <v>105</v>
      </c>
      <c r="I317" s="220">
        <v>0.65</v>
      </c>
      <c r="J317" s="220">
        <v>0.53</v>
      </c>
      <c r="K317" s="220">
        <v>0.43</v>
      </c>
      <c r="L317" s="220">
        <v>0.38</v>
      </c>
      <c r="M317" s="220">
        <v>0.3</v>
      </c>
    </row>
    <row r="318" spans="3:13" ht="15" hidden="1" x14ac:dyDescent="0.25">
      <c r="E318" s="81" t="s">
        <v>281</v>
      </c>
      <c r="G318" s="81" t="s">
        <v>281</v>
      </c>
      <c r="H318" s="220">
        <v>425</v>
      </c>
      <c r="I318" s="220">
        <v>0.75</v>
      </c>
      <c r="J318" s="220">
        <v>0.57999999999999996</v>
      </c>
      <c r="K318" s="220">
        <v>0.55000000000000004</v>
      </c>
      <c r="L318" s="220">
        <v>0.26</v>
      </c>
      <c r="M318" s="220">
        <v>0.24</v>
      </c>
    </row>
    <row r="319" spans="3:13" ht="15" hidden="1" x14ac:dyDescent="0.25">
      <c r="E319" s="81" t="s">
        <v>288</v>
      </c>
      <c r="G319" s="81" t="s">
        <v>288</v>
      </c>
      <c r="H319" s="220">
        <v>55</v>
      </c>
      <c r="I319" s="220">
        <v>0.88</v>
      </c>
      <c r="J319" s="220">
        <v>0.55000000000000004</v>
      </c>
      <c r="K319" s="220">
        <v>0.3</v>
      </c>
      <c r="L319" s="220">
        <v>0.25</v>
      </c>
      <c r="M319" s="220">
        <v>0.39</v>
      </c>
    </row>
    <row r="320" spans="3:13" ht="15" hidden="1" x14ac:dyDescent="0.25">
      <c r="E320" s="81" t="s">
        <v>297</v>
      </c>
      <c r="G320" s="81" t="s">
        <v>297</v>
      </c>
      <c r="H320" s="220"/>
      <c r="I320" s="220" t="s">
        <v>852</v>
      </c>
      <c r="J320" s="220" t="s">
        <v>852</v>
      </c>
      <c r="K320" s="220" t="s">
        <v>852</v>
      </c>
      <c r="L320" s="220" t="s">
        <v>852</v>
      </c>
      <c r="M320" s="220" t="s">
        <v>852</v>
      </c>
    </row>
    <row r="321" spans="5:13" ht="15" hidden="1" x14ac:dyDescent="0.25">
      <c r="E321" s="81" t="s">
        <v>474</v>
      </c>
      <c r="G321" s="81" t="s">
        <v>474</v>
      </c>
      <c r="H321" s="220"/>
      <c r="I321" s="220" t="s">
        <v>852</v>
      </c>
      <c r="J321" s="220" t="s">
        <v>852</v>
      </c>
      <c r="K321" s="220" t="s">
        <v>852</v>
      </c>
      <c r="L321" s="220" t="s">
        <v>852</v>
      </c>
      <c r="M321" s="220" t="s">
        <v>852</v>
      </c>
    </row>
    <row r="322" spans="5:13" ht="15" hidden="1" x14ac:dyDescent="0.25">
      <c r="E322" s="81" t="s">
        <v>457</v>
      </c>
      <c r="G322" s="81" t="s">
        <v>457</v>
      </c>
      <c r="H322" s="220">
        <v>425</v>
      </c>
      <c r="I322" s="220">
        <v>0.77</v>
      </c>
      <c r="J322" s="220">
        <v>0.61</v>
      </c>
      <c r="K322" s="220">
        <v>0.57999999999999996</v>
      </c>
      <c r="L322" s="220">
        <v>0.27</v>
      </c>
      <c r="M322" s="220">
        <v>0.2</v>
      </c>
    </row>
    <row r="323" spans="5:13" ht="15" hidden="1" x14ac:dyDescent="0.25">
      <c r="E323" s="81" t="s">
        <v>286</v>
      </c>
      <c r="G323" s="81" t="s">
        <v>286</v>
      </c>
      <c r="H323" s="220">
        <v>15</v>
      </c>
      <c r="I323" s="220">
        <v>0.88</v>
      </c>
      <c r="J323" s="220">
        <v>0.41</v>
      </c>
      <c r="K323" s="220">
        <v>0.59</v>
      </c>
      <c r="L323" s="220">
        <v>0.28999999999999998</v>
      </c>
      <c r="M323" s="220">
        <v>0.28999999999999998</v>
      </c>
    </row>
    <row r="324" spans="5:13" ht="15" hidden="1" x14ac:dyDescent="0.25">
      <c r="E324" s="81" t="s">
        <v>293</v>
      </c>
      <c r="G324" s="81" t="s">
        <v>293</v>
      </c>
      <c r="H324" s="220">
        <v>35</v>
      </c>
      <c r="I324" s="220">
        <v>0.86</v>
      </c>
      <c r="J324" s="220">
        <v>0.51</v>
      </c>
      <c r="K324" s="220">
        <v>0.19</v>
      </c>
      <c r="L324" s="220">
        <v>0.51</v>
      </c>
      <c r="M324" s="220">
        <v>0.27</v>
      </c>
    </row>
    <row r="325" spans="5:13" ht="15" hidden="1" x14ac:dyDescent="0.25">
      <c r="E325" s="81" t="s">
        <v>287</v>
      </c>
      <c r="G325" s="81" t="s">
        <v>287</v>
      </c>
      <c r="H325" s="220">
        <v>30</v>
      </c>
      <c r="I325" s="220">
        <v>0.93</v>
      </c>
      <c r="J325" s="220">
        <v>0.56999999999999995</v>
      </c>
      <c r="K325" s="220">
        <v>0.25</v>
      </c>
      <c r="L325" s="220">
        <v>0.46</v>
      </c>
      <c r="M325" s="220">
        <v>0.21</v>
      </c>
    </row>
    <row r="326" spans="5:13" ht="15" hidden="1" x14ac:dyDescent="0.25">
      <c r="E326" s="81" t="s">
        <v>289</v>
      </c>
      <c r="G326" s="81" t="s">
        <v>289</v>
      </c>
      <c r="H326" s="220">
        <v>545</v>
      </c>
      <c r="I326" s="220">
        <v>0.81</v>
      </c>
      <c r="J326" s="220">
        <v>0.51</v>
      </c>
      <c r="K326" s="220">
        <v>0.62</v>
      </c>
      <c r="L326" s="220">
        <v>0.24</v>
      </c>
      <c r="M326" s="220">
        <v>0.27</v>
      </c>
    </row>
    <row r="327" spans="5:13" ht="15" hidden="1" x14ac:dyDescent="0.25">
      <c r="E327" s="81" t="s">
        <v>458</v>
      </c>
      <c r="G327" s="81" t="s">
        <v>458</v>
      </c>
      <c r="H327" s="220">
        <v>25</v>
      </c>
      <c r="I327" s="220">
        <v>0.8</v>
      </c>
      <c r="J327" s="220">
        <v>0.4</v>
      </c>
      <c r="K327" s="220">
        <v>0.4</v>
      </c>
      <c r="L327" s="220">
        <v>0.32</v>
      </c>
      <c r="M327" s="220">
        <v>0.32</v>
      </c>
    </row>
    <row r="328" spans="5:13" ht="15" hidden="1" x14ac:dyDescent="0.25">
      <c r="E328" s="81" t="s">
        <v>475</v>
      </c>
      <c r="G328" s="81" t="s">
        <v>475</v>
      </c>
      <c r="H328" s="220"/>
      <c r="I328" s="220" t="s">
        <v>852</v>
      </c>
      <c r="J328" s="220" t="s">
        <v>852</v>
      </c>
      <c r="K328" s="220" t="s">
        <v>852</v>
      </c>
      <c r="L328" s="220" t="s">
        <v>852</v>
      </c>
      <c r="M328" s="220" t="s">
        <v>852</v>
      </c>
    </row>
    <row r="329" spans="5:13" ht="15" hidden="1" x14ac:dyDescent="0.25">
      <c r="E329" s="81" t="s">
        <v>285</v>
      </c>
      <c r="G329" s="81" t="s">
        <v>285</v>
      </c>
      <c r="H329" s="220">
        <v>20</v>
      </c>
      <c r="I329" s="220">
        <v>0.86</v>
      </c>
      <c r="J329" s="220">
        <v>0.64</v>
      </c>
      <c r="K329" s="220">
        <v>0.55000000000000004</v>
      </c>
      <c r="L329" s="220">
        <v>0.27</v>
      </c>
      <c r="M329" s="220">
        <v>0.18</v>
      </c>
    </row>
    <row r="330" spans="5:13" ht="15" hidden="1" x14ac:dyDescent="0.25">
      <c r="E330" s="81" t="s">
        <v>476</v>
      </c>
      <c r="G330" s="81" t="s">
        <v>476</v>
      </c>
      <c r="H330" s="220"/>
      <c r="I330" s="220" t="s">
        <v>852</v>
      </c>
      <c r="J330" s="220" t="s">
        <v>852</v>
      </c>
      <c r="K330" s="220" t="s">
        <v>852</v>
      </c>
      <c r="L330" s="220" t="s">
        <v>852</v>
      </c>
      <c r="M330" s="220" t="s">
        <v>852</v>
      </c>
    </row>
    <row r="331" spans="5:13" ht="15" hidden="1" x14ac:dyDescent="0.25">
      <c r="E331" s="81" t="s">
        <v>294</v>
      </c>
      <c r="G331" s="81" t="s">
        <v>294</v>
      </c>
      <c r="H331" s="220">
        <v>50</v>
      </c>
      <c r="I331" s="220">
        <v>0.79</v>
      </c>
      <c r="J331" s="220">
        <v>0.5</v>
      </c>
      <c r="K331" s="220">
        <v>0.54</v>
      </c>
      <c r="L331" s="220">
        <v>0.4</v>
      </c>
      <c r="M331" s="220">
        <v>0.25</v>
      </c>
    </row>
    <row r="332" spans="5:13" ht="15" hidden="1" x14ac:dyDescent="0.25">
      <c r="E332" s="81" t="s">
        <v>477</v>
      </c>
      <c r="G332" s="81" t="s">
        <v>477</v>
      </c>
      <c r="H332" s="220"/>
      <c r="I332" s="220" t="s">
        <v>852</v>
      </c>
      <c r="J332" s="220" t="s">
        <v>852</v>
      </c>
      <c r="K332" s="220" t="s">
        <v>852</v>
      </c>
      <c r="L332" s="220" t="s">
        <v>852</v>
      </c>
      <c r="M332" s="220" t="s">
        <v>852</v>
      </c>
    </row>
    <row r="333" spans="5:13" ht="15" hidden="1" x14ac:dyDescent="0.25">
      <c r="E333" s="81" t="s">
        <v>290</v>
      </c>
      <c r="G333" s="81" t="s">
        <v>290</v>
      </c>
      <c r="H333" s="220">
        <v>155</v>
      </c>
      <c r="I333" s="220">
        <v>0.8</v>
      </c>
      <c r="J333" s="220">
        <v>0.57999999999999996</v>
      </c>
      <c r="K333" s="220">
        <v>0.54</v>
      </c>
      <c r="L333" s="220">
        <v>0.3</v>
      </c>
      <c r="M333" s="220">
        <v>0.25</v>
      </c>
    </row>
    <row r="334" spans="5:13" ht="15" hidden="1" x14ac:dyDescent="0.25">
      <c r="E334" s="81" t="s">
        <v>459</v>
      </c>
      <c r="G334" s="81" t="s">
        <v>459</v>
      </c>
      <c r="H334" s="220"/>
      <c r="I334" s="220" t="s">
        <v>852</v>
      </c>
      <c r="J334" s="220" t="s">
        <v>852</v>
      </c>
      <c r="K334" s="220" t="s">
        <v>852</v>
      </c>
      <c r="L334" s="220" t="s">
        <v>852</v>
      </c>
      <c r="M334" s="220" t="s">
        <v>852</v>
      </c>
    </row>
    <row r="335" spans="5:13" ht="15" hidden="1" x14ac:dyDescent="0.25">
      <c r="E335" s="81" t="s">
        <v>460</v>
      </c>
      <c r="G335" s="81" t="s">
        <v>460</v>
      </c>
      <c r="H335" s="220">
        <v>55</v>
      </c>
      <c r="I335" s="220">
        <v>0.77</v>
      </c>
      <c r="J335" s="220">
        <v>0.55000000000000004</v>
      </c>
      <c r="K335" s="220">
        <v>0.55000000000000004</v>
      </c>
      <c r="L335" s="220">
        <v>0.34</v>
      </c>
      <c r="M335" s="220">
        <v>0.32</v>
      </c>
    </row>
    <row r="336" spans="5:13" ht="15" hidden="1" x14ac:dyDescent="0.25">
      <c r="E336" s="81" t="s">
        <v>478</v>
      </c>
      <c r="G336" s="81" t="s">
        <v>478</v>
      </c>
      <c r="H336" s="220"/>
      <c r="I336" s="220" t="s">
        <v>852</v>
      </c>
      <c r="J336" s="220" t="s">
        <v>852</v>
      </c>
      <c r="K336" s="220" t="s">
        <v>852</v>
      </c>
      <c r="L336" s="220" t="s">
        <v>852</v>
      </c>
      <c r="M336" s="220" t="s">
        <v>852</v>
      </c>
    </row>
    <row r="337" spans="5:13" ht="15" hidden="1" x14ac:dyDescent="0.25">
      <c r="E337" s="81" t="s">
        <v>479</v>
      </c>
      <c r="G337" s="81" t="s">
        <v>479</v>
      </c>
      <c r="H337" s="220"/>
      <c r="I337" s="220" t="s">
        <v>852</v>
      </c>
      <c r="J337" s="220" t="s">
        <v>852</v>
      </c>
      <c r="K337" s="220" t="s">
        <v>852</v>
      </c>
      <c r="L337" s="220" t="s">
        <v>852</v>
      </c>
      <c r="M337" s="220" t="s">
        <v>852</v>
      </c>
    </row>
    <row r="338" spans="5:13" ht="15" hidden="1" x14ac:dyDescent="0.25">
      <c r="E338" s="81" t="s">
        <v>461</v>
      </c>
      <c r="G338" s="81" t="s">
        <v>461</v>
      </c>
      <c r="H338" s="220"/>
      <c r="I338" s="220" t="s">
        <v>852</v>
      </c>
      <c r="J338" s="220" t="s">
        <v>852</v>
      </c>
      <c r="K338" s="220" t="s">
        <v>852</v>
      </c>
      <c r="L338" s="220" t="s">
        <v>852</v>
      </c>
      <c r="M338" s="220" t="s">
        <v>852</v>
      </c>
    </row>
    <row r="339" spans="5:13" ht="15" hidden="1" x14ac:dyDescent="0.25">
      <c r="E339" s="81" t="s">
        <v>462</v>
      </c>
      <c r="G339" s="81" t="s">
        <v>462</v>
      </c>
      <c r="H339" s="220">
        <v>15</v>
      </c>
      <c r="I339" s="220">
        <v>0.71</v>
      </c>
      <c r="J339" s="220">
        <v>0.88</v>
      </c>
      <c r="K339" s="220">
        <v>0</v>
      </c>
      <c r="L339" s="220">
        <v>0.47</v>
      </c>
      <c r="M339" s="220">
        <v>0.28999999999999998</v>
      </c>
    </row>
    <row r="340" spans="5:13" ht="15" hidden="1" x14ac:dyDescent="0.25">
      <c r="E340" s="81" t="s">
        <v>463</v>
      </c>
      <c r="G340" s="81" t="s">
        <v>463</v>
      </c>
      <c r="H340" s="220">
        <v>25</v>
      </c>
      <c r="I340" s="220">
        <v>0.71</v>
      </c>
      <c r="J340" s="220">
        <v>0.57999999999999996</v>
      </c>
      <c r="K340" s="220">
        <v>0.42</v>
      </c>
      <c r="L340" s="220">
        <v>0.21</v>
      </c>
      <c r="M340" s="220">
        <v>0.42</v>
      </c>
    </row>
    <row r="341" spans="5:13" ht="15" hidden="1" x14ac:dyDescent="0.25">
      <c r="E341" s="81" t="s">
        <v>480</v>
      </c>
      <c r="G341" s="81" t="s">
        <v>480</v>
      </c>
      <c r="H341" s="220"/>
      <c r="I341" s="220" t="s">
        <v>852</v>
      </c>
      <c r="J341" s="220" t="s">
        <v>852</v>
      </c>
      <c r="K341" s="220" t="s">
        <v>852</v>
      </c>
      <c r="L341" s="220" t="s">
        <v>852</v>
      </c>
      <c r="M341" s="220" t="s">
        <v>852</v>
      </c>
    </row>
    <row r="342" spans="5:13" ht="15" hidden="1" x14ac:dyDescent="0.25">
      <c r="E342" s="81" t="s">
        <v>464</v>
      </c>
      <c r="G342" s="81" t="s">
        <v>464</v>
      </c>
      <c r="H342" s="220">
        <v>95</v>
      </c>
      <c r="I342" s="220">
        <v>0.77</v>
      </c>
      <c r="J342" s="220">
        <v>0.49</v>
      </c>
      <c r="K342" s="220">
        <v>0.52</v>
      </c>
      <c r="L342" s="220">
        <v>0.25</v>
      </c>
      <c r="M342" s="220">
        <v>0.4</v>
      </c>
    </row>
    <row r="343" spans="5:13" ht="15" hidden="1" x14ac:dyDescent="0.25">
      <c r="E343" s="81" t="s">
        <v>465</v>
      </c>
      <c r="G343" s="81" t="s">
        <v>465</v>
      </c>
      <c r="H343" s="220">
        <v>20</v>
      </c>
      <c r="I343" s="220">
        <v>0.79</v>
      </c>
      <c r="J343" s="220">
        <v>0.57999999999999996</v>
      </c>
      <c r="K343" s="220">
        <v>0.57999999999999996</v>
      </c>
      <c r="L343" s="220">
        <v>0.26</v>
      </c>
      <c r="M343" s="220">
        <v>0.26</v>
      </c>
    </row>
    <row r="344" spans="5:13" ht="15" hidden="1" x14ac:dyDescent="0.25">
      <c r="E344" s="81" t="s">
        <v>466</v>
      </c>
      <c r="G344" s="81" t="s">
        <v>466</v>
      </c>
      <c r="H344" s="220"/>
      <c r="I344" s="220" t="s">
        <v>852</v>
      </c>
      <c r="J344" s="220" t="s">
        <v>852</v>
      </c>
      <c r="K344" s="220" t="s">
        <v>852</v>
      </c>
      <c r="L344" s="220" t="s">
        <v>852</v>
      </c>
      <c r="M344" s="220" t="s">
        <v>852</v>
      </c>
    </row>
    <row r="345" spans="5:13" ht="15" hidden="1" x14ac:dyDescent="0.25">
      <c r="E345" s="81" t="s">
        <v>467</v>
      </c>
      <c r="G345" s="81" t="s">
        <v>467</v>
      </c>
      <c r="H345" s="220">
        <v>20</v>
      </c>
      <c r="I345" s="220">
        <v>0.95</v>
      </c>
      <c r="J345" s="220">
        <v>0.47</v>
      </c>
      <c r="K345" s="220">
        <v>0.37</v>
      </c>
      <c r="L345" s="220">
        <v>0.16</v>
      </c>
      <c r="M345" s="220">
        <v>0.42</v>
      </c>
    </row>
    <row r="346" spans="5:13" ht="15" hidden="1" x14ac:dyDescent="0.25">
      <c r="E346" s="81" t="s">
        <v>481</v>
      </c>
      <c r="G346" s="81" t="s">
        <v>481</v>
      </c>
      <c r="H346" s="220"/>
      <c r="I346" s="220" t="s">
        <v>852</v>
      </c>
      <c r="J346" s="220" t="s">
        <v>852</v>
      </c>
      <c r="K346" s="220" t="s">
        <v>852</v>
      </c>
      <c r="L346" s="220" t="s">
        <v>852</v>
      </c>
      <c r="M346" s="220" t="s">
        <v>852</v>
      </c>
    </row>
    <row r="347" spans="5:13" ht="15" hidden="1" x14ac:dyDescent="0.25">
      <c r="E347" s="81" t="s">
        <v>468</v>
      </c>
      <c r="G347" s="81" t="s">
        <v>468</v>
      </c>
      <c r="H347" s="220">
        <v>15</v>
      </c>
      <c r="I347" s="220">
        <v>1</v>
      </c>
      <c r="J347" s="220">
        <v>0.33</v>
      </c>
      <c r="K347" s="220">
        <v>0.6</v>
      </c>
      <c r="L347" s="220">
        <v>0.2</v>
      </c>
      <c r="M347" s="220">
        <v>0.33</v>
      </c>
    </row>
    <row r="348" spans="5:13" ht="15" hidden="1" x14ac:dyDescent="0.25">
      <c r="E348" s="81" t="s">
        <v>469</v>
      </c>
      <c r="G348" s="81" t="s">
        <v>469</v>
      </c>
      <c r="H348" s="220"/>
      <c r="I348" s="220" t="s">
        <v>852</v>
      </c>
      <c r="J348" s="220" t="s">
        <v>852</v>
      </c>
      <c r="K348" s="220" t="s">
        <v>852</v>
      </c>
      <c r="L348" s="220" t="s">
        <v>852</v>
      </c>
      <c r="M348" s="220" t="s">
        <v>852</v>
      </c>
    </row>
    <row r="349" spans="5:13" ht="15" hidden="1" x14ac:dyDescent="0.25">
      <c r="E349" s="81" t="s">
        <v>482</v>
      </c>
      <c r="G349" s="81" t="s">
        <v>482</v>
      </c>
      <c r="H349" s="220"/>
      <c r="I349" s="220" t="s">
        <v>852</v>
      </c>
      <c r="J349" s="220" t="s">
        <v>852</v>
      </c>
      <c r="K349" s="220" t="s">
        <v>852</v>
      </c>
      <c r="L349" s="220" t="s">
        <v>852</v>
      </c>
      <c r="M349" s="220" t="s">
        <v>852</v>
      </c>
    </row>
    <row r="350" spans="5:13" ht="15" hidden="1" x14ac:dyDescent="0.25">
      <c r="E350" s="81" t="s">
        <v>470</v>
      </c>
      <c r="G350" s="81" t="s">
        <v>470</v>
      </c>
      <c r="H350" s="220">
        <v>15</v>
      </c>
      <c r="I350" s="220">
        <v>0.73</v>
      </c>
      <c r="J350" s="220">
        <v>0.73</v>
      </c>
      <c r="K350" s="220">
        <v>0.33</v>
      </c>
      <c r="L350" s="220">
        <v>0.4</v>
      </c>
      <c r="M350" s="220">
        <v>0.27</v>
      </c>
    </row>
    <row r="351" spans="5:13" ht="15" hidden="1" x14ac:dyDescent="0.25">
      <c r="E351" s="81" t="s">
        <v>471</v>
      </c>
      <c r="G351" s="81" t="s">
        <v>471</v>
      </c>
      <c r="H351" s="220">
        <v>60</v>
      </c>
      <c r="I351" s="220">
        <v>0.87</v>
      </c>
      <c r="J351" s="220">
        <v>0.6</v>
      </c>
      <c r="K351" s="220">
        <v>0.52</v>
      </c>
      <c r="L351" s="220">
        <v>0.23</v>
      </c>
      <c r="M351" s="220">
        <v>0.4</v>
      </c>
    </row>
    <row r="352" spans="5:13" ht="15" hidden="1" x14ac:dyDescent="0.25">
      <c r="E352" s="81" t="s">
        <v>292</v>
      </c>
      <c r="G352" s="81" t="s">
        <v>292</v>
      </c>
      <c r="H352" s="220">
        <v>325</v>
      </c>
      <c r="I352" s="220">
        <v>0.81</v>
      </c>
      <c r="J352" s="220">
        <v>0.56000000000000005</v>
      </c>
      <c r="K352" s="220">
        <v>0.56999999999999995</v>
      </c>
      <c r="L352" s="220">
        <v>0.27</v>
      </c>
      <c r="M352" s="220">
        <v>0.2</v>
      </c>
    </row>
    <row r="353" spans="2:40" ht="15" hidden="1" x14ac:dyDescent="0.25">
      <c r="E353" s="81" t="s">
        <v>295</v>
      </c>
      <c r="G353" s="81" t="s">
        <v>295</v>
      </c>
      <c r="H353" s="220">
        <v>35</v>
      </c>
      <c r="I353" s="220">
        <v>0.8</v>
      </c>
      <c r="J353" s="220">
        <v>0.6</v>
      </c>
      <c r="K353" s="220">
        <v>0.69</v>
      </c>
      <c r="L353" s="220">
        <v>0.26</v>
      </c>
      <c r="M353" s="220">
        <v>0.26</v>
      </c>
    </row>
    <row r="354" spans="2:40" ht="15" hidden="1" x14ac:dyDescent="0.25">
      <c r="E354" s="81" t="s">
        <v>282</v>
      </c>
      <c r="G354" s="81" t="s">
        <v>282</v>
      </c>
      <c r="H354" s="220">
        <v>45</v>
      </c>
      <c r="I354" s="220">
        <v>0.8</v>
      </c>
      <c r="J354" s="220">
        <v>0.45</v>
      </c>
      <c r="K354" s="220">
        <v>0.66</v>
      </c>
      <c r="L354" s="220">
        <v>0.34</v>
      </c>
      <c r="M354" s="220">
        <v>0.32</v>
      </c>
    </row>
    <row r="355" spans="2:40" ht="15" hidden="1" x14ac:dyDescent="0.25">
      <c r="E355" s="81" t="s">
        <v>472</v>
      </c>
      <c r="G355" s="81" t="s">
        <v>472</v>
      </c>
      <c r="H355" s="220">
        <v>60</v>
      </c>
      <c r="I355" s="220">
        <v>0.74</v>
      </c>
      <c r="J355" s="220">
        <v>0.5</v>
      </c>
      <c r="K355" s="220">
        <v>0.4</v>
      </c>
      <c r="L355" s="220">
        <v>0.47</v>
      </c>
      <c r="M355" s="220">
        <v>0.38</v>
      </c>
    </row>
    <row r="356" spans="2:40" ht="15" hidden="1" x14ac:dyDescent="0.25">
      <c r="E356" s="81" t="s">
        <v>473</v>
      </c>
      <c r="G356" s="81" t="s">
        <v>473</v>
      </c>
      <c r="H356" s="220"/>
      <c r="I356" s="220" t="s">
        <v>852</v>
      </c>
      <c r="J356" s="220" t="s">
        <v>852</v>
      </c>
      <c r="K356" s="220" t="s">
        <v>852</v>
      </c>
      <c r="L356" s="220" t="s">
        <v>852</v>
      </c>
      <c r="M356" s="220" t="s">
        <v>852</v>
      </c>
    </row>
    <row r="357" spans="2:40" ht="15" hidden="1" x14ac:dyDescent="0.25">
      <c r="E357" s="81" t="s">
        <v>483</v>
      </c>
      <c r="G357" s="81" t="s">
        <v>483</v>
      </c>
      <c r="H357" s="220"/>
      <c r="I357" s="220" t="s">
        <v>852</v>
      </c>
      <c r="J357" s="220" t="s">
        <v>852</v>
      </c>
      <c r="K357" s="220" t="s">
        <v>852</v>
      </c>
      <c r="L357" s="220" t="s">
        <v>852</v>
      </c>
      <c r="M357" s="220" t="s">
        <v>852</v>
      </c>
    </row>
    <row r="358" spans="2:40" ht="15" hidden="1" x14ac:dyDescent="0.25">
      <c r="E358" s="81" t="s">
        <v>484</v>
      </c>
      <c r="G358" s="81" t="s">
        <v>484</v>
      </c>
      <c r="H358" s="220"/>
      <c r="I358" s="220" t="s">
        <v>852</v>
      </c>
      <c r="J358" s="220" t="s">
        <v>852</v>
      </c>
      <c r="K358" s="220" t="s">
        <v>852</v>
      </c>
      <c r="L358" s="220" t="s">
        <v>852</v>
      </c>
      <c r="M358" s="220" t="s">
        <v>852</v>
      </c>
    </row>
    <row r="359" spans="2:40" ht="15" hidden="1" x14ac:dyDescent="0.25">
      <c r="E359" s="81" t="s">
        <v>296</v>
      </c>
      <c r="G359" s="81" t="s">
        <v>296</v>
      </c>
      <c r="H359" s="220">
        <v>210</v>
      </c>
      <c r="I359" s="220">
        <v>0.72</v>
      </c>
      <c r="J359" s="220">
        <v>0.5</v>
      </c>
      <c r="K359" s="220">
        <v>0.28999999999999998</v>
      </c>
      <c r="L359" s="220">
        <v>0.33</v>
      </c>
      <c r="M359" s="220">
        <v>0.11</v>
      </c>
    </row>
    <row r="360" spans="2:40" ht="15" hidden="1" x14ac:dyDescent="0.25">
      <c r="E360" s="81" t="s">
        <v>485</v>
      </c>
      <c r="G360" s="81" t="s">
        <v>485</v>
      </c>
      <c r="H360" s="220"/>
      <c r="I360" s="220" t="s">
        <v>852</v>
      </c>
      <c r="J360" s="220" t="s">
        <v>852</v>
      </c>
      <c r="K360" s="220" t="s">
        <v>852</v>
      </c>
      <c r="L360" s="220" t="s">
        <v>852</v>
      </c>
      <c r="M360" s="220" t="s">
        <v>852</v>
      </c>
    </row>
    <row r="361" spans="2:40" ht="15" hidden="1" x14ac:dyDescent="0.25">
      <c r="E361" s="81" t="s">
        <v>283</v>
      </c>
      <c r="G361" s="81" t="s">
        <v>283</v>
      </c>
      <c r="H361" s="220">
        <v>20</v>
      </c>
      <c r="I361" s="220">
        <v>0.84</v>
      </c>
      <c r="J361" s="220">
        <v>0.57999999999999996</v>
      </c>
      <c r="K361" s="220">
        <v>0.57999999999999996</v>
      </c>
      <c r="L361" s="220">
        <v>0.26</v>
      </c>
      <c r="M361" s="220">
        <v>0.42</v>
      </c>
    </row>
    <row r="362" spans="2:40" ht="14.45" hidden="1" customHeight="1" x14ac:dyDescent="0.25"/>
    <row r="363" spans="2:40" ht="14.45" hidden="1" customHeight="1" x14ac:dyDescent="0.25"/>
    <row r="364" spans="2:40" ht="14.45" hidden="1" customHeight="1" x14ac:dyDescent="0.25"/>
    <row r="365" spans="2:40" ht="15" hidden="1" x14ac:dyDescent="0.25">
      <c r="B365" s="182" t="s">
        <v>14</v>
      </c>
      <c r="C365" s="183" t="s">
        <v>486</v>
      </c>
      <c r="D365" s="184"/>
      <c r="E365" s="184"/>
      <c r="F365" s="184"/>
      <c r="G365" s="184"/>
      <c r="H365" s="184"/>
      <c r="I365" s="184"/>
      <c r="J365" s="184"/>
      <c r="K365" s="182" t="s">
        <v>14</v>
      </c>
      <c r="L365" s="182" t="s">
        <v>487</v>
      </c>
      <c r="M365" s="185"/>
      <c r="N365" s="185"/>
      <c r="O365" s="185"/>
      <c r="P365" s="185"/>
      <c r="Q365" s="182" t="s">
        <v>14</v>
      </c>
      <c r="R365" s="182" t="s">
        <v>488</v>
      </c>
      <c r="S365" s="182"/>
      <c r="T365" s="182"/>
      <c r="U365" s="182"/>
      <c r="V365" s="182"/>
      <c r="W365" s="182"/>
      <c r="X365" s="182" t="s">
        <v>14</v>
      </c>
      <c r="Y365" s="182" t="s">
        <v>489</v>
      </c>
      <c r="Z365" s="182"/>
      <c r="AA365" s="182"/>
      <c r="AB365" s="182"/>
      <c r="AC365" s="182"/>
      <c r="AD365" s="182"/>
      <c r="AE365" s="182" t="s">
        <v>14</v>
      </c>
      <c r="AF365" s="182" t="s">
        <v>490</v>
      </c>
      <c r="AG365" s="182"/>
      <c r="AH365" s="182"/>
      <c r="AI365" s="182"/>
      <c r="AJ365" s="182"/>
      <c r="AK365" s="182"/>
      <c r="AL365" s="182"/>
      <c r="AM365" s="182"/>
      <c r="AN365" s="182"/>
    </row>
    <row r="366" spans="2:40" ht="15.75" hidden="1" thickBot="1" x14ac:dyDescent="0.3">
      <c r="B366" s="186"/>
      <c r="C366" s="187"/>
      <c r="D366" s="188"/>
      <c r="E366" s="188"/>
      <c r="F366" s="188"/>
      <c r="G366" s="188"/>
      <c r="H366" s="188"/>
      <c r="I366" s="188"/>
      <c r="J366" s="188"/>
      <c r="K366" s="186"/>
      <c r="L366" s="186"/>
      <c r="M366" s="189"/>
      <c r="N366" s="189"/>
      <c r="O366" s="189"/>
      <c r="P366" s="189"/>
      <c r="Q366" s="186"/>
      <c r="R366" s="186"/>
      <c r="S366" s="186"/>
      <c r="T366" s="186"/>
      <c r="U366" s="186"/>
      <c r="V366" s="186"/>
      <c r="W366" s="186"/>
      <c r="X366" s="186"/>
      <c r="Y366" s="186"/>
      <c r="Z366" s="186"/>
      <c r="AA366" s="186"/>
      <c r="AB366" s="186"/>
      <c r="AC366" s="186"/>
      <c r="AD366" s="186"/>
      <c r="AE366" s="186"/>
      <c r="AF366" s="186"/>
      <c r="AG366" s="186"/>
      <c r="AH366" s="186"/>
      <c r="AI366" s="186"/>
      <c r="AJ366" s="186"/>
      <c r="AK366" s="186"/>
      <c r="AL366" s="186"/>
      <c r="AM366" s="186"/>
      <c r="AN366" s="186"/>
    </row>
    <row r="367" spans="2:40" ht="15" hidden="1" x14ac:dyDescent="0.25">
      <c r="B367" s="186"/>
      <c r="C367" s="190" t="s">
        <v>491</v>
      </c>
      <c r="D367" s="191"/>
      <c r="E367" s="191"/>
      <c r="F367" s="191"/>
      <c r="G367" s="191"/>
      <c r="H367" s="191"/>
      <c r="I367" s="191"/>
      <c r="J367" s="192"/>
      <c r="K367" s="186"/>
      <c r="L367" s="186"/>
      <c r="M367" s="189"/>
      <c r="N367" s="189"/>
      <c r="O367" s="189"/>
      <c r="P367" s="189"/>
      <c r="Q367" s="186"/>
      <c r="R367" s="186"/>
      <c r="S367" s="186"/>
      <c r="T367" s="186"/>
      <c r="U367" s="186"/>
      <c r="V367" s="186"/>
      <c r="W367" s="186"/>
      <c r="X367" s="186"/>
      <c r="Y367" s="186"/>
      <c r="Z367" s="186"/>
      <c r="AA367" s="186"/>
      <c r="AB367" s="186"/>
      <c r="AC367" s="186"/>
      <c r="AD367" s="186"/>
      <c r="AE367" s="186"/>
      <c r="AF367" s="186"/>
      <c r="AG367" s="186"/>
      <c r="AH367" s="186"/>
      <c r="AI367" s="186"/>
      <c r="AJ367" s="186"/>
      <c r="AK367" s="186"/>
      <c r="AL367" s="186"/>
      <c r="AM367" s="186"/>
      <c r="AN367" s="186"/>
    </row>
    <row r="368" spans="2:40" ht="15" hidden="1" x14ac:dyDescent="0.25">
      <c r="B368" s="186"/>
      <c r="C368" s="193" t="s">
        <v>492</v>
      </c>
      <c r="D368" s="188" t="s">
        <v>493</v>
      </c>
      <c r="E368" s="188" t="s">
        <v>494</v>
      </c>
      <c r="F368" s="188" t="s">
        <v>495</v>
      </c>
      <c r="G368" s="188"/>
      <c r="H368" s="188" t="s">
        <v>496</v>
      </c>
      <c r="I368" s="188"/>
      <c r="J368" s="194"/>
      <c r="K368" s="186"/>
      <c r="L368" s="186"/>
      <c r="M368" s="189"/>
      <c r="N368" s="189"/>
      <c r="O368" s="189"/>
      <c r="P368" s="189"/>
      <c r="Q368" s="186"/>
      <c r="R368" s="186"/>
      <c r="S368" s="186"/>
      <c r="T368" s="186"/>
      <c r="U368" s="186"/>
      <c r="V368" s="186"/>
      <c r="W368" s="186"/>
      <c r="X368" s="186"/>
      <c r="Y368" s="186"/>
      <c r="Z368" s="186"/>
      <c r="AA368" s="186"/>
      <c r="AB368" s="186"/>
      <c r="AC368" s="186"/>
      <c r="AD368" s="186"/>
      <c r="AE368" s="186"/>
      <c r="AF368" s="186"/>
      <c r="AG368" s="186"/>
      <c r="AH368" s="186"/>
      <c r="AI368" s="186"/>
      <c r="AJ368" s="186"/>
      <c r="AK368" s="186"/>
      <c r="AL368" s="186"/>
      <c r="AM368" s="186"/>
      <c r="AN368" s="186"/>
    </row>
    <row r="369" spans="2:40" ht="15" hidden="1" x14ac:dyDescent="0.25">
      <c r="B369" s="186"/>
      <c r="C369" s="193"/>
      <c r="D369" s="188"/>
      <c r="E369" s="188"/>
      <c r="F369" s="188" t="s">
        <v>497</v>
      </c>
      <c r="G369" s="188" t="s">
        <v>498</v>
      </c>
      <c r="H369" s="188" t="s">
        <v>35</v>
      </c>
      <c r="I369" s="188" t="s">
        <v>499</v>
      </c>
      <c r="J369" s="194" t="s">
        <v>500</v>
      </c>
      <c r="K369" s="186"/>
      <c r="L369" s="186" t="s">
        <v>501</v>
      </c>
      <c r="M369" s="189" t="s">
        <v>502</v>
      </c>
      <c r="N369" s="186"/>
      <c r="O369" s="186"/>
      <c r="P369" s="186"/>
      <c r="Q369" s="186"/>
      <c r="R369" s="186"/>
      <c r="S369" s="186"/>
      <c r="T369" s="186"/>
      <c r="U369" s="186"/>
      <c r="V369" s="186"/>
      <c r="W369" s="186"/>
      <c r="X369" s="186"/>
      <c r="Y369" s="186"/>
      <c r="Z369" s="186"/>
      <c r="AA369" s="186"/>
      <c r="AB369" s="186"/>
      <c r="AC369" s="186"/>
      <c r="AD369" s="186"/>
      <c r="AE369" s="186"/>
      <c r="AF369" s="186"/>
      <c r="AG369" s="186"/>
      <c r="AH369" s="186"/>
      <c r="AI369" s="186"/>
      <c r="AJ369" s="186"/>
      <c r="AK369" s="186"/>
      <c r="AL369" s="186"/>
      <c r="AM369" s="186"/>
      <c r="AN369" s="186"/>
    </row>
    <row r="370" spans="2:40" ht="15" hidden="1" x14ac:dyDescent="0.25">
      <c r="B370" s="186"/>
      <c r="C370" s="193" t="s">
        <v>503</v>
      </c>
      <c r="D370" s="188">
        <v>2.8570000000000002</v>
      </c>
      <c r="E370" s="188">
        <v>0.1225</v>
      </c>
      <c r="F370" s="188">
        <v>2.617</v>
      </c>
      <c r="G370" s="188">
        <v>3.097</v>
      </c>
      <c r="H370" s="188">
        <v>544.404</v>
      </c>
      <c r="I370" s="188">
        <v>1</v>
      </c>
      <c r="J370" s="194">
        <v>0</v>
      </c>
      <c r="K370" s="186"/>
      <c r="L370" s="186"/>
      <c r="M370" s="189" t="s">
        <v>504</v>
      </c>
      <c r="N370" s="189" t="s">
        <v>505</v>
      </c>
      <c r="O370" s="189" t="s">
        <v>506</v>
      </c>
      <c r="P370" s="189" t="s">
        <v>507</v>
      </c>
      <c r="Q370" s="186"/>
      <c r="R370" s="186"/>
      <c r="S370" s="186"/>
      <c r="T370" s="186"/>
      <c r="U370" s="186"/>
      <c r="V370" s="186"/>
      <c r="W370" s="186"/>
      <c r="X370" s="186"/>
      <c r="Y370" s="186"/>
      <c r="Z370" s="186"/>
      <c r="AA370" s="186"/>
      <c r="AB370" s="186"/>
      <c r="AC370" s="186"/>
      <c r="AD370" s="186"/>
      <c r="AE370" s="186"/>
      <c r="AF370" s="186"/>
      <c r="AG370" s="186"/>
      <c r="AH370" s="186"/>
      <c r="AI370" s="186"/>
      <c r="AJ370" s="186"/>
      <c r="AK370" s="186"/>
      <c r="AL370" s="186"/>
      <c r="AM370" s="186"/>
      <c r="AN370" s="186"/>
    </row>
    <row r="371" spans="2:40" ht="15" hidden="1" x14ac:dyDescent="0.25">
      <c r="B371" s="186"/>
      <c r="C371" s="193" t="s">
        <v>508</v>
      </c>
      <c r="D371" s="188">
        <v>0.223</v>
      </c>
      <c r="E371" s="188">
        <v>6.7000000000000002E-3</v>
      </c>
      <c r="F371" s="188">
        <v>0.21</v>
      </c>
      <c r="G371" s="188">
        <v>0.23599999999999999</v>
      </c>
      <c r="H371" s="188">
        <v>1103.4349999999999</v>
      </c>
      <c r="I371" s="188">
        <v>1</v>
      </c>
      <c r="J371" s="194">
        <v>0</v>
      </c>
      <c r="K371" s="186"/>
      <c r="L371" s="186" t="s">
        <v>22</v>
      </c>
      <c r="M371" s="195">
        <v>1.2230000000000001</v>
      </c>
      <c r="N371" s="195">
        <v>0.96</v>
      </c>
      <c r="O371" s="195">
        <v>1.3220000000000001</v>
      </c>
      <c r="P371" s="195">
        <v>1.0328638497652582</v>
      </c>
      <c r="Q371" s="186"/>
      <c r="R371" s="186"/>
      <c r="S371" s="186"/>
      <c r="T371" s="186"/>
      <c r="U371" s="186"/>
      <c r="V371" s="186"/>
      <c r="W371" s="186"/>
      <c r="X371" s="186"/>
      <c r="Y371" s="186"/>
      <c r="Z371" s="186"/>
      <c r="AA371" s="186"/>
      <c r="AB371" s="186"/>
      <c r="AC371" s="186"/>
      <c r="AD371" s="186"/>
      <c r="AE371" s="186"/>
      <c r="AF371" s="186"/>
      <c r="AG371" s="186"/>
      <c r="AH371" s="186"/>
      <c r="AI371" s="186"/>
      <c r="AJ371" s="186"/>
      <c r="AK371" s="186"/>
      <c r="AL371" s="186"/>
      <c r="AM371" s="186"/>
      <c r="AN371" s="186"/>
    </row>
    <row r="372" spans="2:40" ht="15" hidden="1" x14ac:dyDescent="0.25">
      <c r="B372" s="186"/>
      <c r="C372" s="193" t="s">
        <v>509</v>
      </c>
      <c r="D372" s="188" t="s">
        <v>510</v>
      </c>
      <c r="E372" s="188" t="s">
        <v>14</v>
      </c>
      <c r="F372" s="188" t="s">
        <v>14</v>
      </c>
      <c r="G372" s="188" t="s">
        <v>14</v>
      </c>
      <c r="H372" s="188" t="s">
        <v>14</v>
      </c>
      <c r="I372" s="188" t="s">
        <v>14</v>
      </c>
      <c r="J372" s="194" t="s">
        <v>14</v>
      </c>
      <c r="K372" s="186"/>
      <c r="L372" s="186" t="s">
        <v>23</v>
      </c>
      <c r="M372" s="195">
        <v>1</v>
      </c>
      <c r="N372" s="195">
        <v>1</v>
      </c>
      <c r="O372" s="195">
        <v>1</v>
      </c>
      <c r="P372" s="195">
        <v>0.9859154929577465</v>
      </c>
      <c r="Q372" s="186"/>
      <c r="R372" s="186"/>
      <c r="S372" s="186"/>
      <c r="T372" s="186"/>
      <c r="U372" s="186"/>
      <c r="V372" s="186"/>
      <c r="W372" s="186"/>
      <c r="X372" s="186"/>
      <c r="Y372" s="186"/>
      <c r="Z372" s="186"/>
      <c r="AA372" s="186"/>
      <c r="AB372" s="186"/>
      <c r="AC372" s="186"/>
      <c r="AD372" s="186"/>
      <c r="AE372" s="186"/>
      <c r="AF372" s="186"/>
      <c r="AG372" s="186"/>
      <c r="AH372" s="186"/>
      <c r="AI372" s="186"/>
      <c r="AJ372" s="186"/>
      <c r="AK372" s="186"/>
      <c r="AL372" s="186"/>
      <c r="AM372" s="186"/>
      <c r="AN372" s="186"/>
    </row>
    <row r="373" spans="2:40" ht="15" hidden="1" x14ac:dyDescent="0.25">
      <c r="B373" s="186"/>
      <c r="C373" s="193" t="s">
        <v>511</v>
      </c>
      <c r="D373" s="188">
        <v>-0.26700000000000002</v>
      </c>
      <c r="E373" s="188">
        <v>1.15E-2</v>
      </c>
      <c r="F373" s="188">
        <v>-0.28899999999999998</v>
      </c>
      <c r="G373" s="188">
        <v>-0.24399999999999999</v>
      </c>
      <c r="H373" s="188">
        <v>539.58000000000004</v>
      </c>
      <c r="I373" s="188">
        <v>1</v>
      </c>
      <c r="J373" s="194">
        <v>0</v>
      </c>
      <c r="K373" s="186"/>
      <c r="L373" s="186" t="s">
        <v>398</v>
      </c>
      <c r="M373" s="195">
        <v>0.73299999999999998</v>
      </c>
      <c r="N373" s="195">
        <v>0.77800000000000002</v>
      </c>
      <c r="O373" s="195">
        <v>0.75800000000000001</v>
      </c>
      <c r="P373" s="195">
        <v>0.96244131455399062</v>
      </c>
      <c r="Q373" s="186"/>
      <c r="R373" s="186"/>
      <c r="S373" s="186"/>
      <c r="T373" s="186"/>
      <c r="U373" s="186"/>
      <c r="V373" s="186"/>
      <c r="W373" s="186"/>
      <c r="X373" s="186"/>
      <c r="Y373" s="186"/>
      <c r="Z373" s="186"/>
      <c r="AA373" s="186"/>
      <c r="AB373" s="186"/>
      <c r="AC373" s="186"/>
      <c r="AD373" s="186"/>
      <c r="AE373" s="186"/>
      <c r="AF373" s="186"/>
      <c r="AG373" s="186"/>
      <c r="AH373" s="186"/>
      <c r="AI373" s="186"/>
      <c r="AJ373" s="186"/>
      <c r="AK373" s="186"/>
      <c r="AL373" s="186"/>
      <c r="AM373" s="186"/>
      <c r="AN373" s="186"/>
    </row>
    <row r="374" spans="2:40" ht="15" hidden="1" x14ac:dyDescent="0.25">
      <c r="B374" s="186"/>
      <c r="C374" s="193" t="s">
        <v>512</v>
      </c>
      <c r="D374" s="188">
        <v>0.379</v>
      </c>
      <c r="E374" s="188">
        <v>2.0799999999999999E-2</v>
      </c>
      <c r="F374" s="188">
        <v>0.33800000000000002</v>
      </c>
      <c r="G374" s="188">
        <v>0.42</v>
      </c>
      <c r="H374" s="188">
        <v>330.28500000000003</v>
      </c>
      <c r="I374" s="188">
        <v>1</v>
      </c>
      <c r="J374" s="194">
        <v>0</v>
      </c>
      <c r="K374" s="186"/>
      <c r="L374" s="186" t="s">
        <v>400</v>
      </c>
      <c r="M374" s="195">
        <v>1.379</v>
      </c>
      <c r="N374" s="195">
        <v>1.401</v>
      </c>
      <c r="O374" s="195">
        <v>1.347</v>
      </c>
      <c r="P374" s="195">
        <v>1.4788732394366197</v>
      </c>
      <c r="Q374" s="186"/>
      <c r="R374" s="186"/>
      <c r="S374" s="186"/>
      <c r="T374" s="186"/>
      <c r="U374" s="186"/>
      <c r="V374" s="186"/>
      <c r="W374" s="186"/>
      <c r="X374" s="186"/>
      <c r="Y374" s="186"/>
      <c r="Z374" s="186"/>
      <c r="AA374" s="186"/>
      <c r="AB374" s="186"/>
      <c r="AC374" s="186"/>
      <c r="AD374" s="186"/>
      <c r="AE374" s="186"/>
      <c r="AF374" s="186"/>
      <c r="AG374" s="186"/>
      <c r="AH374" s="186"/>
      <c r="AI374" s="186"/>
      <c r="AJ374" s="186"/>
      <c r="AK374" s="186"/>
      <c r="AL374" s="186"/>
      <c r="AM374" s="186"/>
      <c r="AN374" s="186"/>
    </row>
    <row r="375" spans="2:40" ht="15" hidden="1" x14ac:dyDescent="0.25">
      <c r="B375" s="186"/>
      <c r="C375" s="193" t="s">
        <v>513</v>
      </c>
      <c r="D375" s="188" t="s">
        <v>510</v>
      </c>
      <c r="E375" s="188" t="s">
        <v>14</v>
      </c>
      <c r="F375" s="188" t="s">
        <v>14</v>
      </c>
      <c r="G375" s="188" t="s">
        <v>14</v>
      </c>
      <c r="H375" s="188" t="s">
        <v>14</v>
      </c>
      <c r="I375" s="188" t="s">
        <v>14</v>
      </c>
      <c r="J375" s="194" t="s">
        <v>14</v>
      </c>
      <c r="K375" s="186"/>
      <c r="L375" s="186" t="s">
        <v>399</v>
      </c>
      <c r="M375" s="195">
        <v>1</v>
      </c>
      <c r="N375" s="195">
        <v>1</v>
      </c>
      <c r="O375" s="195">
        <v>1</v>
      </c>
      <c r="P375" s="195">
        <v>1.1737089201877935</v>
      </c>
      <c r="Q375" s="186"/>
      <c r="R375" s="186"/>
      <c r="S375" s="186"/>
      <c r="T375" s="186"/>
      <c r="U375" s="186"/>
      <c r="V375" s="186"/>
      <c r="W375" s="186"/>
      <c r="X375" s="186"/>
      <c r="Y375" s="186"/>
      <c r="Z375" s="186"/>
      <c r="AA375" s="186"/>
      <c r="AB375" s="186"/>
      <c r="AC375" s="186"/>
      <c r="AD375" s="186"/>
      <c r="AE375" s="186"/>
      <c r="AF375" s="186"/>
      <c r="AG375" s="186"/>
      <c r="AH375" s="186"/>
      <c r="AI375" s="186"/>
      <c r="AJ375" s="186"/>
      <c r="AK375" s="186"/>
      <c r="AL375" s="186"/>
      <c r="AM375" s="186"/>
      <c r="AN375" s="186"/>
    </row>
    <row r="376" spans="2:40" ht="15" hidden="1" x14ac:dyDescent="0.25">
      <c r="B376" s="186"/>
      <c r="C376" s="193" t="s">
        <v>514</v>
      </c>
      <c r="D376" s="188">
        <v>-0.97199999999999998</v>
      </c>
      <c r="E376" s="188">
        <v>6.6600000000000006E-2</v>
      </c>
      <c r="F376" s="188">
        <v>-1.103</v>
      </c>
      <c r="G376" s="188">
        <v>-0.84099999999999997</v>
      </c>
      <c r="H376" s="188">
        <v>212.91</v>
      </c>
      <c r="I376" s="188">
        <v>1</v>
      </c>
      <c r="J376" s="194">
        <v>0</v>
      </c>
      <c r="K376" s="186"/>
      <c r="L376" s="196" t="s">
        <v>515</v>
      </c>
      <c r="M376" s="195">
        <v>2.8000000000000025E-2</v>
      </c>
      <c r="N376" s="195">
        <v>0.377</v>
      </c>
      <c r="O376" s="195">
        <v>0.28600000000000003</v>
      </c>
      <c r="P376" s="195">
        <v>0.86854460093896713</v>
      </c>
      <c r="Q376" s="186"/>
      <c r="R376" s="186"/>
      <c r="S376" s="186"/>
      <c r="T376" s="186"/>
      <c r="U376" s="186"/>
      <c r="V376" s="186"/>
      <c r="W376" s="186"/>
      <c r="X376" s="186"/>
      <c r="Y376" s="186"/>
      <c r="Z376" s="186"/>
      <c r="AA376" s="186"/>
      <c r="AB376" s="186"/>
      <c r="AC376" s="186"/>
      <c r="AD376" s="186"/>
      <c r="AE376" s="186"/>
      <c r="AF376" s="186"/>
      <c r="AG376" s="186"/>
      <c r="AH376" s="186"/>
      <c r="AI376" s="186"/>
      <c r="AJ376" s="186"/>
      <c r="AK376" s="186"/>
      <c r="AL376" s="186"/>
      <c r="AM376" s="186"/>
      <c r="AN376" s="186"/>
    </row>
    <row r="377" spans="2:40" ht="15" hidden="1" x14ac:dyDescent="0.25">
      <c r="B377" s="186"/>
      <c r="C377" s="193" t="s">
        <v>516</v>
      </c>
      <c r="D377" s="188">
        <v>-0.91700000000000004</v>
      </c>
      <c r="E377" s="188">
        <v>6.4699999999999994E-2</v>
      </c>
      <c r="F377" s="188">
        <v>-1.0429999999999999</v>
      </c>
      <c r="G377" s="188">
        <v>-0.79</v>
      </c>
      <c r="H377" s="188">
        <v>200.726</v>
      </c>
      <c r="I377" s="188">
        <v>1</v>
      </c>
      <c r="J377" s="194">
        <v>0</v>
      </c>
      <c r="K377" s="186"/>
      <c r="L377" s="196" t="s">
        <v>517</v>
      </c>
      <c r="M377" s="195">
        <v>8.2999999999999963E-2</v>
      </c>
      <c r="N377" s="195">
        <v>0.38300000000000001</v>
      </c>
      <c r="O377" s="195">
        <v>0.31399999999999995</v>
      </c>
      <c r="P377" s="195">
        <v>0.86854460093896713</v>
      </c>
      <c r="Q377" s="186"/>
      <c r="R377" s="186"/>
      <c r="S377" s="186"/>
      <c r="T377" s="186"/>
      <c r="U377" s="186"/>
      <c r="V377" s="186"/>
      <c r="W377" s="186"/>
      <c r="X377" s="186"/>
      <c r="Y377" s="186"/>
      <c r="Z377" s="186"/>
      <c r="AA377" s="186"/>
      <c r="AB377" s="186"/>
      <c r="AC377" s="186"/>
      <c r="AD377" s="186"/>
      <c r="AE377" s="186"/>
      <c r="AF377" s="186"/>
      <c r="AG377" s="186"/>
      <c r="AH377" s="186"/>
      <c r="AI377" s="186"/>
      <c r="AJ377" s="186"/>
      <c r="AK377" s="186"/>
      <c r="AL377" s="186"/>
      <c r="AM377" s="186"/>
      <c r="AN377" s="186"/>
    </row>
    <row r="378" spans="2:40" ht="15" hidden="1" x14ac:dyDescent="0.25">
      <c r="B378" s="186"/>
      <c r="C378" s="193" t="s">
        <v>518</v>
      </c>
      <c r="D378" s="188">
        <v>-0.84899999999999998</v>
      </c>
      <c r="E378" s="188">
        <v>6.3500000000000001E-2</v>
      </c>
      <c r="F378" s="188">
        <v>-0.97399999999999998</v>
      </c>
      <c r="G378" s="188">
        <v>-0.72499999999999998</v>
      </c>
      <c r="H378" s="188">
        <v>178.779</v>
      </c>
      <c r="I378" s="188">
        <v>1</v>
      </c>
      <c r="J378" s="194">
        <v>0</v>
      </c>
      <c r="K378" s="186"/>
      <c r="L378" s="196" t="s">
        <v>519</v>
      </c>
      <c r="M378" s="195">
        <v>0.15100000000000002</v>
      </c>
      <c r="N378" s="195">
        <v>0.43200000000000005</v>
      </c>
      <c r="O378" s="195">
        <v>0.38900000000000001</v>
      </c>
      <c r="P378" s="195">
        <v>0.892018779342723</v>
      </c>
      <c r="Q378" s="186"/>
      <c r="R378" s="186"/>
      <c r="S378" s="186"/>
      <c r="T378" s="186"/>
      <c r="U378" s="186"/>
      <c r="V378" s="186"/>
      <c r="W378" s="186"/>
      <c r="X378" s="186"/>
      <c r="Y378" s="186"/>
      <c r="Z378" s="186"/>
      <c r="AA378" s="186"/>
      <c r="AB378" s="186"/>
      <c r="AC378" s="186"/>
      <c r="AD378" s="186"/>
      <c r="AE378" s="186"/>
      <c r="AF378" s="186"/>
      <c r="AG378" s="186"/>
      <c r="AH378" s="186"/>
      <c r="AI378" s="186"/>
      <c r="AJ378" s="186"/>
      <c r="AK378" s="186"/>
      <c r="AL378" s="186"/>
      <c r="AM378" s="186"/>
      <c r="AN378" s="186"/>
    </row>
    <row r="379" spans="2:40" ht="15" hidden="1" x14ac:dyDescent="0.25">
      <c r="B379" s="186"/>
      <c r="C379" s="193" t="s">
        <v>520</v>
      </c>
      <c r="D379" s="188">
        <v>-0.89300000000000002</v>
      </c>
      <c r="E379" s="188">
        <v>6.1499999999999999E-2</v>
      </c>
      <c r="F379" s="188">
        <v>-1.014</v>
      </c>
      <c r="G379" s="188">
        <v>-0.77300000000000002</v>
      </c>
      <c r="H379" s="188">
        <v>211.07</v>
      </c>
      <c r="I379" s="188">
        <v>1</v>
      </c>
      <c r="J379" s="194">
        <v>0</v>
      </c>
      <c r="K379" s="186"/>
      <c r="L379" s="196" t="s">
        <v>521</v>
      </c>
      <c r="M379" s="195">
        <v>0.10699999999999998</v>
      </c>
      <c r="N379" s="195">
        <v>0.45199999999999996</v>
      </c>
      <c r="O379" s="195">
        <v>0.30500000000000005</v>
      </c>
      <c r="P379" s="195">
        <v>0.84507042253521125</v>
      </c>
      <c r="Q379" s="186"/>
      <c r="R379" s="186"/>
      <c r="S379" s="186"/>
      <c r="T379" s="186"/>
      <c r="U379" s="186"/>
      <c r="V379" s="186"/>
      <c r="W379" s="186"/>
      <c r="X379" s="186"/>
      <c r="Y379" s="186"/>
      <c r="Z379" s="186"/>
      <c r="AA379" s="186"/>
      <c r="AB379" s="186"/>
      <c r="AC379" s="186"/>
      <c r="AD379" s="186"/>
      <c r="AE379" s="186"/>
      <c r="AF379" s="186"/>
      <c r="AG379" s="186"/>
      <c r="AH379" s="186"/>
      <c r="AI379" s="186"/>
      <c r="AJ379" s="186"/>
      <c r="AK379" s="186"/>
      <c r="AL379" s="186"/>
      <c r="AM379" s="186"/>
      <c r="AN379" s="186"/>
    </row>
    <row r="380" spans="2:40" ht="15" hidden="1" x14ac:dyDescent="0.25">
      <c r="B380" s="186"/>
      <c r="C380" s="193" t="s">
        <v>522</v>
      </c>
      <c r="D380" s="188">
        <v>-0.83899999999999997</v>
      </c>
      <c r="E380" s="188">
        <v>5.9499999999999997E-2</v>
      </c>
      <c r="F380" s="188">
        <v>-0.95499999999999996</v>
      </c>
      <c r="G380" s="188">
        <v>-0.72199999999999998</v>
      </c>
      <c r="H380" s="188">
        <v>198.941</v>
      </c>
      <c r="I380" s="188">
        <v>1</v>
      </c>
      <c r="J380" s="194">
        <v>0</v>
      </c>
      <c r="K380" s="186"/>
      <c r="L380" s="196" t="s">
        <v>523</v>
      </c>
      <c r="M380" s="195">
        <v>0.16100000000000003</v>
      </c>
      <c r="N380" s="195">
        <v>0.49099999999999999</v>
      </c>
      <c r="O380" s="195">
        <v>0.40200000000000002</v>
      </c>
      <c r="P380" s="195">
        <v>0.86854460093896713</v>
      </c>
      <c r="Q380" s="186"/>
      <c r="R380" s="186"/>
      <c r="S380" s="186"/>
      <c r="T380" s="186"/>
      <c r="U380" s="186"/>
      <c r="V380" s="186"/>
      <c r="W380" s="186"/>
      <c r="X380" s="186"/>
      <c r="Y380" s="186"/>
      <c r="Z380" s="186"/>
      <c r="AA380" s="186"/>
      <c r="AB380" s="186"/>
      <c r="AC380" s="186"/>
      <c r="AD380" s="186"/>
      <c r="AE380" s="186"/>
      <c r="AF380" s="186"/>
      <c r="AG380" s="186"/>
      <c r="AH380" s="186"/>
      <c r="AI380" s="186"/>
      <c r="AJ380" s="186"/>
      <c r="AK380" s="186"/>
      <c r="AL380" s="186"/>
      <c r="AM380" s="186"/>
      <c r="AN380" s="186"/>
    </row>
    <row r="381" spans="2:40" ht="15" hidden="1" x14ac:dyDescent="0.25">
      <c r="B381" s="186"/>
      <c r="C381" s="193" t="s">
        <v>524</v>
      </c>
      <c r="D381" s="188">
        <v>-0.75900000000000001</v>
      </c>
      <c r="E381" s="188">
        <v>5.9499999999999997E-2</v>
      </c>
      <c r="F381" s="188">
        <v>-0.876</v>
      </c>
      <c r="G381" s="188">
        <v>-0.64300000000000002</v>
      </c>
      <c r="H381" s="188">
        <v>162.923</v>
      </c>
      <c r="I381" s="188">
        <v>1</v>
      </c>
      <c r="J381" s="194">
        <v>0</v>
      </c>
      <c r="K381" s="186"/>
      <c r="L381" s="196" t="s">
        <v>525</v>
      </c>
      <c r="M381" s="195">
        <v>0.24099999999999999</v>
      </c>
      <c r="N381" s="195">
        <v>0.52</v>
      </c>
      <c r="O381" s="195">
        <v>0.47299999999999998</v>
      </c>
      <c r="P381" s="195">
        <v>0.86854460093896713</v>
      </c>
      <c r="Q381" s="186"/>
      <c r="R381" s="186"/>
      <c r="S381" s="186"/>
      <c r="T381" s="186"/>
      <c r="U381" s="186"/>
      <c r="V381" s="186"/>
      <c r="W381" s="186"/>
      <c r="X381" s="186"/>
      <c r="Y381" s="186"/>
      <c r="Z381" s="186"/>
      <c r="AA381" s="186"/>
      <c r="AB381" s="186"/>
      <c r="AC381" s="186"/>
      <c r="AD381" s="186"/>
      <c r="AE381" s="186"/>
      <c r="AF381" s="186"/>
      <c r="AG381" s="186"/>
      <c r="AH381" s="186"/>
      <c r="AI381" s="186"/>
      <c r="AJ381" s="186"/>
      <c r="AK381" s="186"/>
      <c r="AL381" s="186"/>
      <c r="AM381" s="186"/>
      <c r="AN381" s="186"/>
    </row>
    <row r="382" spans="2:40" ht="15" hidden="1" x14ac:dyDescent="0.25">
      <c r="B382" s="186"/>
      <c r="C382" s="193" t="s">
        <v>526</v>
      </c>
      <c r="D382" s="188">
        <v>-0.65200000000000002</v>
      </c>
      <c r="E382" s="188">
        <v>5.8599999999999999E-2</v>
      </c>
      <c r="F382" s="188">
        <v>-0.76600000000000001</v>
      </c>
      <c r="G382" s="188">
        <v>-0.53700000000000003</v>
      </c>
      <c r="H382" s="188">
        <v>123.459</v>
      </c>
      <c r="I382" s="188">
        <v>1</v>
      </c>
      <c r="J382" s="194">
        <v>0</v>
      </c>
      <c r="K382" s="186"/>
      <c r="L382" s="196" t="s">
        <v>527</v>
      </c>
      <c r="M382" s="195">
        <v>0.34799999999999998</v>
      </c>
      <c r="N382" s="195">
        <v>0.61499999999999999</v>
      </c>
      <c r="O382" s="195">
        <v>0.51400000000000001</v>
      </c>
      <c r="P382" s="195">
        <v>0.91549295774647887</v>
      </c>
      <c r="Q382" s="186"/>
      <c r="R382" s="186"/>
      <c r="S382" s="186"/>
      <c r="T382" s="186"/>
      <c r="U382" s="186"/>
      <c r="V382" s="186"/>
      <c r="W382" s="186"/>
      <c r="X382" s="186"/>
      <c r="Y382" s="186"/>
      <c r="Z382" s="186"/>
      <c r="AA382" s="186"/>
      <c r="AB382" s="186"/>
      <c r="AC382" s="186"/>
      <c r="AD382" s="186"/>
      <c r="AE382" s="186"/>
      <c r="AF382" s="186"/>
      <c r="AG382" s="186"/>
      <c r="AH382" s="186"/>
      <c r="AI382" s="186"/>
      <c r="AJ382" s="186"/>
      <c r="AK382" s="186"/>
      <c r="AL382" s="186"/>
      <c r="AM382" s="186"/>
      <c r="AN382" s="186"/>
    </row>
    <row r="383" spans="2:40" ht="15" hidden="1" x14ac:dyDescent="0.25">
      <c r="B383" s="186"/>
      <c r="C383" s="193" t="s">
        <v>528</v>
      </c>
      <c r="D383" s="188">
        <v>-0.73699999999999999</v>
      </c>
      <c r="E383" s="188">
        <v>5.8799999999999998E-2</v>
      </c>
      <c r="F383" s="188">
        <v>-0.85199999999999998</v>
      </c>
      <c r="G383" s="188">
        <v>-0.621</v>
      </c>
      <c r="H383" s="188">
        <v>156.89500000000001</v>
      </c>
      <c r="I383" s="188">
        <v>1</v>
      </c>
      <c r="J383" s="194">
        <v>0</v>
      </c>
      <c r="K383" s="186"/>
      <c r="L383" s="196" t="s">
        <v>529</v>
      </c>
      <c r="M383" s="195">
        <v>0.26300000000000001</v>
      </c>
      <c r="N383" s="195">
        <v>0.54899999999999993</v>
      </c>
      <c r="O383" s="195">
        <v>0.48299999999999998</v>
      </c>
      <c r="P383" s="195">
        <v>0.84507042253521125</v>
      </c>
      <c r="Q383" s="186"/>
      <c r="R383" s="186"/>
      <c r="S383" s="186"/>
      <c r="T383" s="186"/>
      <c r="U383" s="186"/>
      <c r="V383" s="186"/>
      <c r="W383" s="186"/>
      <c r="X383" s="186"/>
      <c r="Y383" s="186"/>
      <c r="Z383" s="186"/>
      <c r="AA383" s="186"/>
      <c r="AB383" s="186"/>
      <c r="AC383" s="186"/>
      <c r="AD383" s="186"/>
      <c r="AE383" s="186"/>
      <c r="AF383" s="186"/>
      <c r="AG383" s="186"/>
      <c r="AH383" s="186"/>
      <c r="AI383" s="186"/>
      <c r="AJ383" s="186"/>
      <c r="AK383" s="186"/>
      <c r="AL383" s="186"/>
      <c r="AM383" s="186"/>
      <c r="AN383" s="186"/>
    </row>
    <row r="384" spans="2:40" ht="15" hidden="1" x14ac:dyDescent="0.25">
      <c r="B384" s="186"/>
      <c r="C384" s="193" t="s">
        <v>530</v>
      </c>
      <c r="D384" s="188">
        <v>-0.71399999999999997</v>
      </c>
      <c r="E384" s="188">
        <v>5.8400000000000001E-2</v>
      </c>
      <c r="F384" s="188">
        <v>-0.82799999999999996</v>
      </c>
      <c r="G384" s="188">
        <v>-0.59899999999999998</v>
      </c>
      <c r="H384" s="188">
        <v>149.602</v>
      </c>
      <c r="I384" s="188">
        <v>1</v>
      </c>
      <c r="J384" s="194">
        <v>0</v>
      </c>
      <c r="K384" s="186"/>
      <c r="L384" s="196" t="s">
        <v>531</v>
      </c>
      <c r="M384" s="195">
        <v>0.28600000000000003</v>
      </c>
      <c r="N384" s="195">
        <v>0.59699999999999998</v>
      </c>
      <c r="O384" s="195">
        <v>0.43999999999999995</v>
      </c>
      <c r="P384" s="195">
        <v>0.84507042253521125</v>
      </c>
      <c r="Q384" s="186"/>
      <c r="R384" s="186"/>
      <c r="S384" s="186"/>
      <c r="T384" s="186"/>
      <c r="U384" s="186"/>
      <c r="V384" s="186"/>
      <c r="W384" s="186"/>
      <c r="X384" s="186"/>
      <c r="Y384" s="186"/>
      <c r="Z384" s="186"/>
      <c r="AA384" s="186"/>
      <c r="AB384" s="186"/>
      <c r="AC384" s="186"/>
      <c r="AD384" s="186"/>
      <c r="AE384" s="186"/>
      <c r="AF384" s="186"/>
      <c r="AG384" s="186"/>
      <c r="AH384" s="186"/>
      <c r="AI384" s="186"/>
      <c r="AJ384" s="186"/>
      <c r="AK384" s="186"/>
      <c r="AL384" s="186"/>
      <c r="AM384" s="186"/>
      <c r="AN384" s="186"/>
    </row>
    <row r="385" spans="2:40" ht="15" hidden="1" x14ac:dyDescent="0.25">
      <c r="B385" s="186"/>
      <c r="C385" s="193" t="s">
        <v>532</v>
      </c>
      <c r="D385" s="188">
        <v>-0.67600000000000005</v>
      </c>
      <c r="E385" s="188">
        <v>5.8000000000000003E-2</v>
      </c>
      <c r="F385" s="188">
        <v>-0.79</v>
      </c>
      <c r="G385" s="188">
        <v>-0.56200000000000006</v>
      </c>
      <c r="H385" s="188">
        <v>135.56899999999999</v>
      </c>
      <c r="I385" s="188">
        <v>1</v>
      </c>
      <c r="J385" s="194">
        <v>0</v>
      </c>
      <c r="K385" s="186"/>
      <c r="L385" s="196" t="s">
        <v>533</v>
      </c>
      <c r="M385" s="195">
        <v>0.32399999999999995</v>
      </c>
      <c r="N385" s="195">
        <v>0.66799999999999993</v>
      </c>
      <c r="O385" s="195">
        <v>0.48299999999999998</v>
      </c>
      <c r="P385" s="195">
        <v>0.84507042253521125</v>
      </c>
      <c r="Q385" s="186"/>
      <c r="R385" s="186"/>
      <c r="S385" s="186"/>
      <c r="T385" s="186"/>
      <c r="U385" s="186"/>
      <c r="V385" s="186"/>
      <c r="W385" s="186"/>
      <c r="X385" s="186"/>
      <c r="Y385" s="186"/>
      <c r="Z385" s="186"/>
      <c r="AA385" s="186"/>
      <c r="AB385" s="186"/>
      <c r="AC385" s="186"/>
      <c r="AD385" s="186"/>
      <c r="AE385" s="186"/>
      <c r="AF385" s="186"/>
      <c r="AG385" s="186"/>
      <c r="AH385" s="186"/>
      <c r="AI385" s="186"/>
      <c r="AJ385" s="186"/>
      <c r="AK385" s="186"/>
      <c r="AL385" s="186"/>
      <c r="AM385" s="186"/>
      <c r="AN385" s="186"/>
    </row>
    <row r="386" spans="2:40" ht="15" hidden="1" x14ac:dyDescent="0.25">
      <c r="B386" s="186"/>
      <c r="C386" s="193" t="s">
        <v>534</v>
      </c>
      <c r="D386" s="188">
        <v>-0.70699999999999996</v>
      </c>
      <c r="E386" s="188">
        <v>5.7299999999999997E-2</v>
      </c>
      <c r="F386" s="188">
        <v>-0.81899999999999995</v>
      </c>
      <c r="G386" s="188">
        <v>-0.59399999999999997</v>
      </c>
      <c r="H386" s="188">
        <v>151.80099999999999</v>
      </c>
      <c r="I386" s="188">
        <v>1</v>
      </c>
      <c r="J386" s="194">
        <v>0</v>
      </c>
      <c r="K386" s="186"/>
      <c r="L386" s="196" t="s">
        <v>535</v>
      </c>
      <c r="M386" s="195">
        <v>0.29300000000000004</v>
      </c>
      <c r="N386" s="195">
        <v>0.61699999999999999</v>
      </c>
      <c r="O386" s="195">
        <v>0.504</v>
      </c>
      <c r="P386" s="195">
        <v>0.79812206572769961</v>
      </c>
      <c r="Q386" s="186"/>
      <c r="R386" s="186"/>
      <c r="S386" s="186"/>
      <c r="T386" s="186"/>
      <c r="U386" s="186"/>
      <c r="V386" s="186"/>
      <c r="W386" s="186"/>
      <c r="X386" s="186"/>
      <c r="Y386" s="186"/>
      <c r="Z386" s="186"/>
      <c r="AA386" s="186"/>
      <c r="AB386" s="186"/>
      <c r="AC386" s="186"/>
      <c r="AD386" s="186"/>
      <c r="AE386" s="186"/>
      <c r="AF386" s="186"/>
      <c r="AG386" s="186"/>
      <c r="AH386" s="186"/>
      <c r="AI386" s="186"/>
      <c r="AJ386" s="186"/>
      <c r="AK386" s="186"/>
      <c r="AL386" s="186"/>
      <c r="AM386" s="186"/>
      <c r="AN386" s="186"/>
    </row>
    <row r="387" spans="2:40" ht="15" hidden="1" x14ac:dyDescent="0.25">
      <c r="B387" s="186"/>
      <c r="C387" s="193" t="s">
        <v>536</v>
      </c>
      <c r="D387" s="188">
        <v>-0.68899999999999995</v>
      </c>
      <c r="E387" s="188">
        <v>5.6800000000000003E-2</v>
      </c>
      <c r="F387" s="188">
        <v>-0.8</v>
      </c>
      <c r="G387" s="188">
        <v>-0.57699999999999996</v>
      </c>
      <c r="H387" s="188">
        <v>147.07599999999999</v>
      </c>
      <c r="I387" s="188">
        <v>1</v>
      </c>
      <c r="J387" s="194">
        <v>0</v>
      </c>
      <c r="K387" s="186"/>
      <c r="L387" s="196" t="s">
        <v>537</v>
      </c>
      <c r="M387" s="195">
        <v>0.31100000000000005</v>
      </c>
      <c r="N387" s="195">
        <v>0.61699999999999999</v>
      </c>
      <c r="O387" s="195">
        <v>0.52200000000000002</v>
      </c>
      <c r="P387" s="195">
        <v>0.79812206572769961</v>
      </c>
      <c r="Q387" s="186"/>
      <c r="R387" s="186"/>
      <c r="S387" s="186"/>
      <c r="T387" s="186"/>
      <c r="U387" s="186"/>
      <c r="V387" s="186"/>
      <c r="W387" s="186"/>
      <c r="X387" s="186"/>
      <c r="Y387" s="186"/>
      <c r="Z387" s="186"/>
      <c r="AA387" s="186"/>
      <c r="AB387" s="186"/>
      <c r="AC387" s="186"/>
      <c r="AD387" s="186"/>
      <c r="AE387" s="186"/>
      <c r="AF387" s="186"/>
      <c r="AG387" s="186"/>
      <c r="AH387" s="186"/>
      <c r="AI387" s="186"/>
      <c r="AJ387" s="186"/>
      <c r="AK387" s="186"/>
      <c r="AL387" s="186"/>
      <c r="AM387" s="186"/>
      <c r="AN387" s="186"/>
    </row>
    <row r="388" spans="2:40" ht="15" hidden="1" x14ac:dyDescent="0.25">
      <c r="B388" s="186"/>
      <c r="C388" s="193" t="s">
        <v>538</v>
      </c>
      <c r="D388" s="188">
        <v>-0.69</v>
      </c>
      <c r="E388" s="188">
        <v>5.7700000000000001E-2</v>
      </c>
      <c r="F388" s="188">
        <v>-0.80300000000000005</v>
      </c>
      <c r="G388" s="188">
        <v>-0.57599999999999996</v>
      </c>
      <c r="H388" s="188">
        <v>142.739</v>
      </c>
      <c r="I388" s="188">
        <v>1</v>
      </c>
      <c r="J388" s="194">
        <v>0</v>
      </c>
      <c r="K388" s="186"/>
      <c r="L388" s="196" t="s">
        <v>539</v>
      </c>
      <c r="M388" s="195">
        <v>0.31000000000000005</v>
      </c>
      <c r="N388" s="195">
        <v>0.627</v>
      </c>
      <c r="O388" s="195">
        <v>0.51200000000000001</v>
      </c>
      <c r="P388" s="195">
        <v>0.79812206572769961</v>
      </c>
      <c r="Q388" s="186"/>
      <c r="R388" s="186"/>
      <c r="S388" s="186"/>
      <c r="T388" s="186"/>
      <c r="U388" s="186"/>
      <c r="V388" s="186"/>
      <c r="W388" s="186"/>
      <c r="X388" s="186"/>
      <c r="Y388" s="186"/>
      <c r="Z388" s="186"/>
      <c r="AA388" s="186"/>
      <c r="AB388" s="186"/>
      <c r="AC388" s="186"/>
      <c r="AD388" s="186"/>
      <c r="AE388" s="186"/>
      <c r="AF388" s="186"/>
      <c r="AG388" s="186"/>
      <c r="AH388" s="186"/>
      <c r="AI388" s="186"/>
      <c r="AJ388" s="186"/>
      <c r="AK388" s="186"/>
      <c r="AL388" s="186"/>
      <c r="AM388" s="186"/>
      <c r="AN388" s="186"/>
    </row>
    <row r="389" spans="2:40" ht="15" hidden="1" x14ac:dyDescent="0.25">
      <c r="B389" s="186"/>
      <c r="C389" s="193" t="s">
        <v>540</v>
      </c>
      <c r="D389" s="188">
        <v>-0.67500000000000004</v>
      </c>
      <c r="E389" s="188">
        <v>5.6800000000000003E-2</v>
      </c>
      <c r="F389" s="188">
        <v>-0.78600000000000003</v>
      </c>
      <c r="G389" s="188">
        <v>-0.56299999999999994</v>
      </c>
      <c r="H389" s="188">
        <v>141.059</v>
      </c>
      <c r="I389" s="188">
        <v>1</v>
      </c>
      <c r="J389" s="194">
        <v>0</v>
      </c>
      <c r="K389" s="186"/>
      <c r="L389" s="196" t="s">
        <v>541</v>
      </c>
      <c r="M389" s="195">
        <v>0.32499999999999996</v>
      </c>
      <c r="N389" s="195">
        <v>0.67999999999999994</v>
      </c>
      <c r="O389" s="195">
        <v>0.48399999999999999</v>
      </c>
      <c r="P389" s="195">
        <v>0.77464788732394374</v>
      </c>
      <c r="Q389" s="186"/>
      <c r="R389" s="186"/>
      <c r="S389" s="186"/>
      <c r="T389" s="186"/>
      <c r="U389" s="186"/>
      <c r="V389" s="186"/>
      <c r="W389" s="186"/>
      <c r="X389" s="186"/>
      <c r="Y389" s="186"/>
      <c r="Z389" s="186"/>
      <c r="AA389" s="186"/>
      <c r="AB389" s="186"/>
      <c r="AC389" s="186"/>
      <c r="AD389" s="186"/>
      <c r="AE389" s="186"/>
      <c r="AF389" s="186"/>
      <c r="AG389" s="186"/>
      <c r="AH389" s="186"/>
      <c r="AI389" s="186"/>
      <c r="AJ389" s="186"/>
      <c r="AK389" s="186"/>
      <c r="AL389" s="186"/>
      <c r="AM389" s="186"/>
      <c r="AN389" s="186"/>
    </row>
    <row r="390" spans="2:40" ht="15" hidden="1" x14ac:dyDescent="0.25">
      <c r="B390" s="186"/>
      <c r="C390" s="193" t="s">
        <v>542</v>
      </c>
      <c r="D390" s="188">
        <v>-0.55600000000000005</v>
      </c>
      <c r="E390" s="188">
        <v>5.7000000000000002E-2</v>
      </c>
      <c r="F390" s="188">
        <v>-0.66800000000000004</v>
      </c>
      <c r="G390" s="188">
        <v>-0.44400000000000001</v>
      </c>
      <c r="H390" s="188">
        <v>95.224000000000004</v>
      </c>
      <c r="I390" s="188">
        <v>1</v>
      </c>
      <c r="J390" s="194">
        <v>0</v>
      </c>
      <c r="K390" s="186"/>
      <c r="L390" s="196" t="s">
        <v>543</v>
      </c>
      <c r="M390" s="195">
        <v>0.44399999999999995</v>
      </c>
      <c r="N390" s="195">
        <v>0.67799999999999994</v>
      </c>
      <c r="O390" s="195">
        <v>0.61299999999999999</v>
      </c>
      <c r="P390" s="195">
        <v>0.84507042253521125</v>
      </c>
      <c r="Q390" s="186"/>
      <c r="R390" s="186"/>
      <c r="S390" s="186"/>
      <c r="T390" s="186"/>
      <c r="U390" s="186"/>
      <c r="V390" s="186"/>
      <c r="W390" s="186"/>
      <c r="X390" s="186"/>
      <c r="Y390" s="186"/>
      <c r="Z390" s="186"/>
      <c r="AA390" s="186"/>
      <c r="AB390" s="186"/>
      <c r="AC390" s="186"/>
      <c r="AD390" s="186"/>
      <c r="AE390" s="186"/>
      <c r="AF390" s="186"/>
      <c r="AG390" s="186"/>
      <c r="AH390" s="186"/>
      <c r="AI390" s="186"/>
      <c r="AJ390" s="186"/>
      <c r="AK390" s="186"/>
      <c r="AL390" s="186"/>
      <c r="AM390" s="186"/>
      <c r="AN390" s="186"/>
    </row>
    <row r="391" spans="2:40" ht="15" hidden="1" x14ac:dyDescent="0.25">
      <c r="B391" s="186"/>
      <c r="C391" s="193" t="s">
        <v>544</v>
      </c>
      <c r="D391" s="188">
        <v>-0.54300000000000004</v>
      </c>
      <c r="E391" s="188">
        <v>5.67E-2</v>
      </c>
      <c r="F391" s="188">
        <v>-0.65400000000000003</v>
      </c>
      <c r="G391" s="188">
        <v>-0.432</v>
      </c>
      <c r="H391" s="188">
        <v>91.671000000000006</v>
      </c>
      <c r="I391" s="188">
        <v>1</v>
      </c>
      <c r="J391" s="194">
        <v>0</v>
      </c>
      <c r="K391" s="186"/>
      <c r="L391" s="196" t="s">
        <v>545</v>
      </c>
      <c r="M391" s="195">
        <v>0.45699999999999996</v>
      </c>
      <c r="N391" s="195">
        <v>0.74399999999999999</v>
      </c>
      <c r="O391" s="195">
        <v>0.64800000000000002</v>
      </c>
      <c r="P391" s="195">
        <v>0.84507042253521125</v>
      </c>
      <c r="Q391" s="186"/>
      <c r="R391" s="186"/>
      <c r="S391" s="186"/>
      <c r="T391" s="186"/>
      <c r="U391" s="186"/>
      <c r="V391" s="186"/>
      <c r="W391" s="186"/>
      <c r="X391" s="186"/>
      <c r="Y391" s="186"/>
      <c r="Z391" s="186"/>
      <c r="AA391" s="186"/>
      <c r="AB391" s="186"/>
      <c r="AC391" s="186"/>
      <c r="AD391" s="186"/>
      <c r="AE391" s="186"/>
      <c r="AF391" s="186"/>
      <c r="AG391" s="186"/>
      <c r="AH391" s="186"/>
      <c r="AI391" s="186"/>
      <c r="AJ391" s="186"/>
      <c r="AK391" s="186"/>
      <c r="AL391" s="186"/>
      <c r="AM391" s="186"/>
      <c r="AN391" s="186"/>
    </row>
    <row r="392" spans="2:40" ht="15" hidden="1" x14ac:dyDescent="0.25">
      <c r="B392" s="186"/>
      <c r="C392" s="193" t="s">
        <v>546</v>
      </c>
      <c r="D392" s="188">
        <v>-0.60799999999999998</v>
      </c>
      <c r="E392" s="188">
        <v>5.6500000000000002E-2</v>
      </c>
      <c r="F392" s="188">
        <v>-0.71899999999999997</v>
      </c>
      <c r="G392" s="188">
        <v>-0.497</v>
      </c>
      <c r="H392" s="188">
        <v>115.559</v>
      </c>
      <c r="I392" s="188">
        <v>1</v>
      </c>
      <c r="J392" s="194">
        <v>0</v>
      </c>
      <c r="K392" s="186"/>
      <c r="L392" s="196" t="s">
        <v>547</v>
      </c>
      <c r="M392" s="195">
        <v>0.39200000000000002</v>
      </c>
      <c r="N392" s="195">
        <v>0.69700000000000006</v>
      </c>
      <c r="O392" s="195">
        <v>0.60299999999999998</v>
      </c>
      <c r="P392" s="195">
        <v>0.79812206572769961</v>
      </c>
      <c r="Q392" s="186"/>
      <c r="R392" s="186"/>
      <c r="S392" s="186"/>
      <c r="T392" s="186"/>
      <c r="U392" s="186"/>
      <c r="V392" s="186"/>
      <c r="W392" s="186"/>
      <c r="X392" s="186"/>
      <c r="Y392" s="186"/>
      <c r="Z392" s="186"/>
      <c r="AA392" s="186"/>
      <c r="AB392" s="186"/>
      <c r="AC392" s="186"/>
      <c r="AD392" s="186"/>
      <c r="AE392" s="186"/>
      <c r="AF392" s="186"/>
      <c r="AG392" s="186"/>
      <c r="AH392" s="186"/>
      <c r="AI392" s="186"/>
      <c r="AJ392" s="186"/>
      <c r="AK392" s="186"/>
      <c r="AL392" s="186"/>
      <c r="AM392" s="186"/>
      <c r="AN392" s="186"/>
    </row>
    <row r="393" spans="2:40" ht="15" hidden="1" x14ac:dyDescent="0.25">
      <c r="B393" s="186"/>
      <c r="C393" s="193" t="s">
        <v>548</v>
      </c>
      <c r="D393" s="188">
        <v>-0.53200000000000003</v>
      </c>
      <c r="E393" s="188">
        <v>5.6099999999999997E-2</v>
      </c>
      <c r="F393" s="188">
        <v>-0.64200000000000002</v>
      </c>
      <c r="G393" s="188">
        <v>-0.42199999999999999</v>
      </c>
      <c r="H393" s="188">
        <v>89.917000000000002</v>
      </c>
      <c r="I393" s="188">
        <v>1</v>
      </c>
      <c r="J393" s="194">
        <v>0</v>
      </c>
      <c r="K393" s="186"/>
      <c r="L393" s="196" t="s">
        <v>549</v>
      </c>
      <c r="M393" s="195">
        <v>0.46799999999999997</v>
      </c>
      <c r="N393" s="195">
        <v>0.74299999999999999</v>
      </c>
      <c r="O393" s="195">
        <v>0.70199999999999996</v>
      </c>
      <c r="P393" s="195">
        <v>0.84507042253521125</v>
      </c>
      <c r="Q393" s="186"/>
      <c r="R393" s="186"/>
      <c r="S393" s="186"/>
      <c r="T393" s="186"/>
      <c r="U393" s="186"/>
      <c r="V393" s="186"/>
      <c r="W393" s="186"/>
      <c r="X393" s="186"/>
      <c r="Y393" s="186"/>
      <c r="Z393" s="186"/>
      <c r="AA393" s="186"/>
      <c r="AB393" s="186"/>
      <c r="AC393" s="186"/>
      <c r="AD393" s="186"/>
      <c r="AE393" s="186"/>
      <c r="AF393" s="186"/>
      <c r="AG393" s="186"/>
      <c r="AH393" s="186"/>
      <c r="AI393" s="186"/>
      <c r="AJ393" s="186"/>
      <c r="AK393" s="186"/>
      <c r="AL393" s="186"/>
      <c r="AM393" s="186"/>
      <c r="AN393" s="186"/>
    </row>
    <row r="394" spans="2:40" ht="15" hidden="1" x14ac:dyDescent="0.25">
      <c r="B394" s="186"/>
      <c r="C394" s="193" t="s">
        <v>550</v>
      </c>
      <c r="D394" s="188">
        <v>-0.60199999999999998</v>
      </c>
      <c r="E394" s="188">
        <v>5.62E-2</v>
      </c>
      <c r="F394" s="188">
        <v>-0.71199999999999997</v>
      </c>
      <c r="G394" s="188">
        <v>-0.49099999999999999</v>
      </c>
      <c r="H394" s="188">
        <v>114.708</v>
      </c>
      <c r="I394" s="188">
        <v>1</v>
      </c>
      <c r="J394" s="194">
        <v>0</v>
      </c>
      <c r="K394" s="186"/>
      <c r="L394" s="196" t="s">
        <v>551</v>
      </c>
      <c r="M394" s="195">
        <v>0.39800000000000002</v>
      </c>
      <c r="N394" s="195">
        <v>0.65300000000000002</v>
      </c>
      <c r="O394" s="195">
        <v>0.60499999999999998</v>
      </c>
      <c r="P394" s="195">
        <v>0.79812206572769961</v>
      </c>
      <c r="Q394" s="186"/>
      <c r="R394" s="186"/>
      <c r="S394" s="186"/>
      <c r="T394" s="186"/>
      <c r="U394" s="186"/>
      <c r="V394" s="186"/>
      <c r="W394" s="186"/>
      <c r="X394" s="186"/>
      <c r="Y394" s="186"/>
      <c r="Z394" s="186"/>
      <c r="AA394" s="186"/>
      <c r="AB394" s="186"/>
      <c r="AC394" s="186"/>
      <c r="AD394" s="186"/>
      <c r="AE394" s="186"/>
      <c r="AF394" s="186"/>
      <c r="AG394" s="186"/>
      <c r="AH394" s="186"/>
      <c r="AI394" s="186"/>
      <c r="AJ394" s="186"/>
      <c r="AK394" s="186"/>
      <c r="AL394" s="186"/>
      <c r="AM394" s="186"/>
      <c r="AN394" s="186"/>
    </row>
    <row r="395" spans="2:40" ht="15" hidden="1" x14ac:dyDescent="0.25">
      <c r="B395" s="186"/>
      <c r="C395" s="193" t="s">
        <v>552</v>
      </c>
      <c r="D395" s="188">
        <v>-0.49</v>
      </c>
      <c r="E395" s="188">
        <v>5.5800000000000002E-2</v>
      </c>
      <c r="F395" s="188">
        <v>-0.59899999999999998</v>
      </c>
      <c r="G395" s="188">
        <v>-0.38100000000000001</v>
      </c>
      <c r="H395" s="188">
        <v>77.173000000000002</v>
      </c>
      <c r="I395" s="188">
        <v>1</v>
      </c>
      <c r="J395" s="194">
        <v>0</v>
      </c>
      <c r="K395" s="186"/>
      <c r="L395" s="196" t="s">
        <v>553</v>
      </c>
      <c r="M395" s="195">
        <v>0.51</v>
      </c>
      <c r="N395" s="195">
        <v>0.752</v>
      </c>
      <c r="O395" s="195">
        <v>0.78500000000000003</v>
      </c>
      <c r="P395" s="195">
        <v>0.84507042253521125</v>
      </c>
      <c r="Q395" s="186"/>
      <c r="R395" s="186"/>
      <c r="S395" s="186"/>
      <c r="T395" s="186"/>
      <c r="U395" s="186"/>
      <c r="V395" s="186"/>
      <c r="W395" s="186"/>
      <c r="X395" s="186"/>
      <c r="Y395" s="186"/>
      <c r="Z395" s="186"/>
      <c r="AA395" s="186"/>
      <c r="AB395" s="186"/>
      <c r="AC395" s="186"/>
      <c r="AD395" s="186"/>
      <c r="AE395" s="186"/>
      <c r="AF395" s="186"/>
      <c r="AG395" s="186"/>
      <c r="AH395" s="186"/>
      <c r="AI395" s="186"/>
      <c r="AJ395" s="186"/>
      <c r="AK395" s="186"/>
      <c r="AL395" s="186"/>
      <c r="AM395" s="186"/>
      <c r="AN395" s="186"/>
    </row>
    <row r="396" spans="2:40" ht="15" hidden="1" x14ac:dyDescent="0.25">
      <c r="B396" s="186"/>
      <c r="C396" s="193" t="s">
        <v>554</v>
      </c>
      <c r="D396" s="188">
        <v>-0.48099999999999998</v>
      </c>
      <c r="E396" s="188">
        <v>5.6000000000000001E-2</v>
      </c>
      <c r="F396" s="188">
        <v>-0.59099999999999997</v>
      </c>
      <c r="G396" s="188">
        <v>-0.371</v>
      </c>
      <c r="H396" s="188">
        <v>73.822999999999993</v>
      </c>
      <c r="I396" s="188">
        <v>1</v>
      </c>
      <c r="J396" s="194">
        <v>0</v>
      </c>
      <c r="K396" s="186"/>
      <c r="L396" s="196" t="s">
        <v>555</v>
      </c>
      <c r="M396" s="195">
        <v>0.51900000000000002</v>
      </c>
      <c r="N396" s="195">
        <v>0.69700000000000006</v>
      </c>
      <c r="O396" s="195">
        <v>0.80600000000000005</v>
      </c>
      <c r="P396" s="195">
        <v>0.84507042253521125</v>
      </c>
      <c r="Q396" s="186"/>
      <c r="R396" s="186"/>
      <c r="S396" s="186"/>
      <c r="T396" s="186"/>
      <c r="U396" s="186"/>
      <c r="V396" s="186"/>
      <c r="W396" s="186"/>
      <c r="X396" s="186"/>
      <c r="Y396" s="186"/>
      <c r="Z396" s="186"/>
      <c r="AA396" s="186"/>
      <c r="AB396" s="186"/>
      <c r="AC396" s="186"/>
      <c r="AD396" s="186"/>
      <c r="AE396" s="186"/>
      <c r="AF396" s="186"/>
      <c r="AG396" s="186"/>
      <c r="AH396" s="186"/>
      <c r="AI396" s="186"/>
      <c r="AJ396" s="186"/>
      <c r="AK396" s="186"/>
      <c r="AL396" s="186"/>
      <c r="AM396" s="186"/>
      <c r="AN396" s="186"/>
    </row>
    <row r="397" spans="2:40" ht="15" hidden="1" x14ac:dyDescent="0.25">
      <c r="B397" s="186"/>
      <c r="C397" s="193" t="s">
        <v>556</v>
      </c>
      <c r="D397" s="188">
        <v>-0.54200000000000004</v>
      </c>
      <c r="E397" s="188">
        <v>5.57E-2</v>
      </c>
      <c r="F397" s="188">
        <v>-0.65100000000000002</v>
      </c>
      <c r="G397" s="188">
        <v>-0.433</v>
      </c>
      <c r="H397" s="188">
        <v>94.724000000000004</v>
      </c>
      <c r="I397" s="188">
        <v>1</v>
      </c>
      <c r="J397" s="194">
        <v>0</v>
      </c>
      <c r="K397" s="186"/>
      <c r="L397" s="196" t="s">
        <v>557</v>
      </c>
      <c r="M397" s="195">
        <v>0.45799999999999996</v>
      </c>
      <c r="N397" s="195">
        <v>0.64400000000000002</v>
      </c>
      <c r="O397" s="195">
        <v>0.75600000000000001</v>
      </c>
      <c r="P397" s="195">
        <v>0.82159624413145538</v>
      </c>
      <c r="Q397" s="186"/>
      <c r="R397" s="186"/>
      <c r="S397" s="186"/>
      <c r="T397" s="186"/>
      <c r="U397" s="186"/>
      <c r="V397" s="186"/>
      <c r="W397" s="186"/>
      <c r="X397" s="186"/>
      <c r="Y397" s="186"/>
      <c r="Z397" s="186"/>
      <c r="AA397" s="186"/>
      <c r="AB397" s="186"/>
      <c r="AC397" s="186"/>
      <c r="AD397" s="186"/>
      <c r="AE397" s="186"/>
      <c r="AF397" s="186"/>
      <c r="AG397" s="186"/>
      <c r="AH397" s="186"/>
      <c r="AI397" s="186"/>
      <c r="AJ397" s="186"/>
      <c r="AK397" s="186"/>
      <c r="AL397" s="186"/>
      <c r="AM397" s="186"/>
      <c r="AN397" s="186"/>
    </row>
    <row r="398" spans="2:40" ht="15" hidden="1" x14ac:dyDescent="0.25">
      <c r="B398" s="186"/>
      <c r="C398" s="193" t="s">
        <v>558</v>
      </c>
      <c r="D398" s="188">
        <v>-0.49399999999999999</v>
      </c>
      <c r="E398" s="188">
        <v>5.4899999999999997E-2</v>
      </c>
      <c r="F398" s="188">
        <v>-0.60099999999999998</v>
      </c>
      <c r="G398" s="188">
        <v>-0.38600000000000001</v>
      </c>
      <c r="H398" s="188">
        <v>80.884</v>
      </c>
      <c r="I398" s="188">
        <v>1</v>
      </c>
      <c r="J398" s="194">
        <v>0</v>
      </c>
      <c r="K398" s="186"/>
      <c r="L398" s="196" t="s">
        <v>559</v>
      </c>
      <c r="M398" s="195">
        <v>0.50600000000000001</v>
      </c>
      <c r="N398" s="195">
        <v>0.72099999999999997</v>
      </c>
      <c r="O398" s="195">
        <v>0.873</v>
      </c>
      <c r="P398" s="195">
        <v>0.84507042253521125</v>
      </c>
      <c r="Q398" s="186"/>
      <c r="R398" s="186"/>
      <c r="S398" s="186"/>
      <c r="T398" s="186"/>
      <c r="U398" s="186"/>
      <c r="V398" s="186"/>
      <c r="W398" s="186"/>
      <c r="X398" s="186"/>
      <c r="Y398" s="186"/>
      <c r="Z398" s="186"/>
      <c r="AA398" s="186"/>
      <c r="AB398" s="186"/>
      <c r="AC398" s="186"/>
      <c r="AD398" s="186"/>
      <c r="AE398" s="186"/>
      <c r="AF398" s="186"/>
      <c r="AG398" s="186"/>
      <c r="AH398" s="186"/>
      <c r="AI398" s="186"/>
      <c r="AJ398" s="186"/>
      <c r="AK398" s="186"/>
      <c r="AL398" s="186"/>
      <c r="AM398" s="186"/>
      <c r="AN398" s="186"/>
    </row>
    <row r="399" spans="2:40" ht="15" hidden="1" x14ac:dyDescent="0.25">
      <c r="B399" s="186"/>
      <c r="C399" s="193" t="s">
        <v>560</v>
      </c>
      <c r="D399" s="188">
        <v>-0.435</v>
      </c>
      <c r="E399" s="188">
        <v>5.4300000000000001E-2</v>
      </c>
      <c r="F399" s="188">
        <v>-0.54200000000000004</v>
      </c>
      <c r="G399" s="188">
        <v>-0.32900000000000001</v>
      </c>
      <c r="H399" s="188">
        <v>64.296999999999997</v>
      </c>
      <c r="I399" s="188">
        <v>1</v>
      </c>
      <c r="J399" s="194">
        <v>0</v>
      </c>
      <c r="K399" s="186"/>
      <c r="L399" s="196" t="s">
        <v>561</v>
      </c>
      <c r="M399" s="195">
        <v>0.56499999999999995</v>
      </c>
      <c r="N399" s="195">
        <v>0.68100000000000005</v>
      </c>
      <c r="O399" s="195">
        <v>0.90800000000000003</v>
      </c>
      <c r="P399" s="195">
        <v>0.86854460093896713</v>
      </c>
      <c r="Q399" s="186"/>
      <c r="R399" s="186"/>
      <c r="S399" s="186"/>
      <c r="T399" s="186"/>
      <c r="U399" s="186"/>
      <c r="V399" s="186"/>
      <c r="W399" s="186"/>
      <c r="X399" s="186"/>
      <c r="Y399" s="186"/>
      <c r="Z399" s="186"/>
      <c r="AA399" s="186"/>
      <c r="AB399" s="186"/>
      <c r="AC399" s="186"/>
      <c r="AD399" s="186"/>
      <c r="AE399" s="186"/>
      <c r="AF399" s="186"/>
      <c r="AG399" s="186"/>
      <c r="AH399" s="186"/>
      <c r="AI399" s="186"/>
      <c r="AJ399" s="186"/>
      <c r="AK399" s="186"/>
      <c r="AL399" s="186"/>
      <c r="AM399" s="186"/>
      <c r="AN399" s="186"/>
    </row>
    <row r="400" spans="2:40" ht="15" hidden="1" x14ac:dyDescent="0.25">
      <c r="B400" s="186"/>
      <c r="C400" s="193" t="s">
        <v>562</v>
      </c>
      <c r="D400" s="188">
        <v>-0.38300000000000001</v>
      </c>
      <c r="E400" s="188">
        <v>5.3400000000000003E-2</v>
      </c>
      <c r="F400" s="188">
        <v>-0.48699999999999999</v>
      </c>
      <c r="G400" s="188">
        <v>-0.27800000000000002</v>
      </c>
      <c r="H400" s="188">
        <v>51.341999999999999</v>
      </c>
      <c r="I400" s="188">
        <v>1</v>
      </c>
      <c r="J400" s="194">
        <v>0</v>
      </c>
      <c r="K400" s="186"/>
      <c r="L400" s="196" t="s">
        <v>563</v>
      </c>
      <c r="M400" s="195">
        <v>0.61699999999999999</v>
      </c>
      <c r="N400" s="195">
        <v>0.72299999999999998</v>
      </c>
      <c r="O400" s="195">
        <v>0.96499999999999997</v>
      </c>
      <c r="P400" s="195">
        <v>0.892018779342723</v>
      </c>
      <c r="Q400" s="186"/>
      <c r="R400" s="186"/>
      <c r="S400" s="186"/>
      <c r="T400" s="186"/>
      <c r="U400" s="186"/>
      <c r="V400" s="186"/>
      <c r="W400" s="186"/>
      <c r="X400" s="186"/>
      <c r="Y400" s="186"/>
      <c r="Z400" s="186"/>
      <c r="AA400" s="186"/>
      <c r="AB400" s="186"/>
      <c r="AC400" s="186"/>
      <c r="AD400" s="186"/>
      <c r="AE400" s="186"/>
      <c r="AF400" s="186"/>
      <c r="AG400" s="186"/>
      <c r="AH400" s="186"/>
      <c r="AI400" s="186"/>
      <c r="AJ400" s="186"/>
      <c r="AK400" s="186"/>
      <c r="AL400" s="186"/>
      <c r="AM400" s="186"/>
      <c r="AN400" s="186"/>
    </row>
    <row r="401" spans="2:40" ht="15" hidden="1" x14ac:dyDescent="0.25">
      <c r="B401" s="186"/>
      <c r="C401" s="193" t="s">
        <v>564</v>
      </c>
      <c r="D401" s="188">
        <v>-0.36299999999999999</v>
      </c>
      <c r="E401" s="188">
        <v>5.1900000000000002E-2</v>
      </c>
      <c r="F401" s="188">
        <v>-0.46400000000000002</v>
      </c>
      <c r="G401" s="188">
        <v>-0.26100000000000001</v>
      </c>
      <c r="H401" s="188">
        <v>48.756</v>
      </c>
      <c r="I401" s="188">
        <v>1</v>
      </c>
      <c r="J401" s="194">
        <v>0</v>
      </c>
      <c r="K401" s="186"/>
      <c r="L401" s="196" t="s">
        <v>565</v>
      </c>
      <c r="M401" s="195">
        <v>0.63700000000000001</v>
      </c>
      <c r="N401" s="195">
        <v>0.70599999999999996</v>
      </c>
      <c r="O401" s="195">
        <v>0.97099999999999997</v>
      </c>
      <c r="P401" s="195">
        <v>0.892018779342723</v>
      </c>
      <c r="Q401" s="186"/>
      <c r="R401" s="186"/>
      <c r="S401" s="186"/>
      <c r="T401" s="186"/>
      <c r="U401" s="186"/>
      <c r="V401" s="186"/>
      <c r="W401" s="186"/>
      <c r="X401" s="186"/>
      <c r="Y401" s="186"/>
      <c r="Z401" s="186"/>
      <c r="AA401" s="186"/>
      <c r="AB401" s="186"/>
      <c r="AC401" s="186"/>
      <c r="AD401" s="186"/>
      <c r="AE401" s="186"/>
      <c r="AF401" s="186"/>
      <c r="AG401" s="186"/>
      <c r="AH401" s="186"/>
      <c r="AI401" s="186"/>
      <c r="AJ401" s="186"/>
      <c r="AK401" s="186"/>
      <c r="AL401" s="186"/>
      <c r="AM401" s="186"/>
      <c r="AN401" s="186"/>
    </row>
    <row r="402" spans="2:40" ht="15" hidden="1" x14ac:dyDescent="0.25">
      <c r="B402" s="186"/>
      <c r="C402" s="193" t="s">
        <v>566</v>
      </c>
      <c r="D402" s="188">
        <v>-0.33400000000000002</v>
      </c>
      <c r="E402" s="188">
        <v>5.1400000000000001E-2</v>
      </c>
      <c r="F402" s="188">
        <v>-0.434</v>
      </c>
      <c r="G402" s="188">
        <v>-0.23300000000000001</v>
      </c>
      <c r="H402" s="188">
        <v>42.097999999999999</v>
      </c>
      <c r="I402" s="188">
        <v>1</v>
      </c>
      <c r="J402" s="194">
        <v>0</v>
      </c>
      <c r="K402" s="186"/>
      <c r="L402" s="196" t="s">
        <v>567</v>
      </c>
      <c r="M402" s="195">
        <v>0.66599999999999993</v>
      </c>
      <c r="N402" s="195">
        <v>0.74299999999999999</v>
      </c>
      <c r="O402" s="195">
        <v>1</v>
      </c>
      <c r="P402" s="195">
        <v>0.91549295774647887</v>
      </c>
      <c r="Q402" s="186"/>
      <c r="R402" s="186"/>
      <c r="S402" s="186"/>
      <c r="T402" s="186"/>
      <c r="U402" s="186"/>
      <c r="V402" s="186"/>
      <c r="W402" s="186"/>
      <c r="X402" s="186"/>
      <c r="Y402" s="186"/>
      <c r="Z402" s="186"/>
      <c r="AA402" s="186"/>
      <c r="AB402" s="186"/>
      <c r="AC402" s="186"/>
      <c r="AD402" s="186"/>
      <c r="AE402" s="186"/>
      <c r="AF402" s="186"/>
      <c r="AG402" s="186"/>
      <c r="AH402" s="186"/>
      <c r="AI402" s="186"/>
      <c r="AJ402" s="186"/>
      <c r="AK402" s="186"/>
      <c r="AL402" s="186"/>
      <c r="AM402" s="186"/>
      <c r="AN402" s="186"/>
    </row>
    <row r="403" spans="2:40" ht="15" hidden="1" x14ac:dyDescent="0.25">
      <c r="B403" s="186"/>
      <c r="C403" s="193" t="s">
        <v>568</v>
      </c>
      <c r="D403" s="188">
        <v>-0.30599999999999999</v>
      </c>
      <c r="E403" s="188">
        <v>5.0599999999999999E-2</v>
      </c>
      <c r="F403" s="188">
        <v>-0.40600000000000003</v>
      </c>
      <c r="G403" s="188">
        <v>-0.20699999999999999</v>
      </c>
      <c r="H403" s="188">
        <v>36.728000000000002</v>
      </c>
      <c r="I403" s="188">
        <v>1</v>
      </c>
      <c r="J403" s="194">
        <v>0</v>
      </c>
      <c r="K403" s="186"/>
      <c r="L403" s="196" t="s">
        <v>569</v>
      </c>
      <c r="M403" s="195">
        <v>0.69399999999999995</v>
      </c>
      <c r="N403" s="195">
        <v>0.78100000000000003</v>
      </c>
      <c r="O403" s="195">
        <v>1.032</v>
      </c>
      <c r="P403" s="195">
        <v>0.91549295774647887</v>
      </c>
      <c r="Q403" s="186"/>
      <c r="R403" s="186"/>
      <c r="S403" s="186"/>
      <c r="T403" s="186"/>
      <c r="U403" s="186"/>
      <c r="V403" s="186"/>
      <c r="W403" s="186"/>
      <c r="X403" s="186"/>
      <c r="Y403" s="186"/>
      <c r="Z403" s="186"/>
      <c r="AA403" s="186"/>
      <c r="AB403" s="186"/>
      <c r="AC403" s="186"/>
      <c r="AD403" s="186"/>
      <c r="AE403" s="186"/>
      <c r="AF403" s="186"/>
      <c r="AG403" s="186"/>
      <c r="AH403" s="186"/>
      <c r="AI403" s="186"/>
      <c r="AJ403" s="186"/>
      <c r="AK403" s="186"/>
      <c r="AL403" s="186"/>
      <c r="AM403" s="186"/>
      <c r="AN403" s="186"/>
    </row>
    <row r="404" spans="2:40" ht="15" hidden="1" x14ac:dyDescent="0.25">
      <c r="B404" s="186"/>
      <c r="C404" s="193" t="s">
        <v>570</v>
      </c>
      <c r="D404" s="188">
        <v>-0.29399999999999998</v>
      </c>
      <c r="E404" s="188">
        <v>4.9799999999999997E-2</v>
      </c>
      <c r="F404" s="188">
        <v>-0.39200000000000002</v>
      </c>
      <c r="G404" s="188">
        <v>-0.19700000000000001</v>
      </c>
      <c r="H404" s="188">
        <v>34.866</v>
      </c>
      <c r="I404" s="188">
        <v>1</v>
      </c>
      <c r="J404" s="194">
        <v>0</v>
      </c>
      <c r="K404" s="186"/>
      <c r="L404" s="196" t="s">
        <v>571</v>
      </c>
      <c r="M404" s="195">
        <v>0.70599999999999996</v>
      </c>
      <c r="N404" s="195">
        <v>0.72399999999999998</v>
      </c>
      <c r="O404" s="195">
        <v>1.107</v>
      </c>
      <c r="P404" s="195">
        <v>0.93896713615023486</v>
      </c>
      <c r="Q404" s="186"/>
      <c r="R404" s="186"/>
      <c r="S404" s="186"/>
      <c r="T404" s="186"/>
      <c r="U404" s="186"/>
      <c r="V404" s="186"/>
      <c r="W404" s="186"/>
      <c r="X404" s="186"/>
      <c r="Y404" s="186"/>
      <c r="Z404" s="186"/>
      <c r="AA404" s="186"/>
      <c r="AB404" s="186"/>
      <c r="AC404" s="186"/>
      <c r="AD404" s="186"/>
      <c r="AE404" s="186"/>
      <c r="AF404" s="186"/>
      <c r="AG404" s="186"/>
      <c r="AH404" s="186"/>
      <c r="AI404" s="186"/>
      <c r="AJ404" s="186"/>
      <c r="AK404" s="186"/>
      <c r="AL404" s="186"/>
      <c r="AM404" s="186"/>
      <c r="AN404" s="186"/>
    </row>
    <row r="405" spans="2:40" ht="15" hidden="1" x14ac:dyDescent="0.25">
      <c r="B405" s="186"/>
      <c r="C405" s="193" t="s">
        <v>572</v>
      </c>
      <c r="D405" s="188">
        <v>-0.28999999999999998</v>
      </c>
      <c r="E405" s="188">
        <v>4.99E-2</v>
      </c>
      <c r="F405" s="188">
        <v>-0.38800000000000001</v>
      </c>
      <c r="G405" s="188">
        <v>-0.192</v>
      </c>
      <c r="H405" s="188">
        <v>33.820999999999998</v>
      </c>
      <c r="I405" s="188">
        <v>1</v>
      </c>
      <c r="J405" s="194">
        <v>0</v>
      </c>
      <c r="K405" s="186"/>
      <c r="L405" s="196" t="s">
        <v>573</v>
      </c>
      <c r="M405" s="195">
        <v>0.71</v>
      </c>
      <c r="N405" s="195">
        <v>0.66599999999999993</v>
      </c>
      <c r="O405" s="195">
        <v>1.093</v>
      </c>
      <c r="P405" s="195">
        <v>0.93896713615023486</v>
      </c>
      <c r="Q405" s="186"/>
      <c r="R405" s="186"/>
      <c r="S405" s="186"/>
      <c r="T405" s="186"/>
      <c r="U405" s="186"/>
      <c r="V405" s="186"/>
      <c r="W405" s="186"/>
      <c r="X405" s="186"/>
      <c r="Y405" s="186"/>
      <c r="Z405" s="186"/>
      <c r="AA405" s="186"/>
      <c r="AB405" s="186"/>
      <c r="AC405" s="186"/>
      <c r="AD405" s="186"/>
      <c r="AE405" s="186"/>
      <c r="AF405" s="186"/>
      <c r="AG405" s="186"/>
      <c r="AH405" s="186"/>
      <c r="AI405" s="186"/>
      <c r="AJ405" s="186"/>
      <c r="AK405" s="186"/>
      <c r="AL405" s="186"/>
      <c r="AM405" s="186"/>
      <c r="AN405" s="186"/>
    </row>
    <row r="406" spans="2:40" ht="15" hidden="1" x14ac:dyDescent="0.25">
      <c r="B406" s="186"/>
      <c r="C406" s="193" t="s">
        <v>574</v>
      </c>
      <c r="D406" s="188">
        <v>-0.33200000000000002</v>
      </c>
      <c r="E406" s="188">
        <v>4.9799999999999997E-2</v>
      </c>
      <c r="F406" s="188">
        <v>-0.42899999999999999</v>
      </c>
      <c r="G406" s="188">
        <v>-0.23400000000000001</v>
      </c>
      <c r="H406" s="188">
        <v>44.473999999999997</v>
      </c>
      <c r="I406" s="188">
        <v>1</v>
      </c>
      <c r="J406" s="194">
        <v>0</v>
      </c>
      <c r="K406" s="186"/>
      <c r="L406" s="196" t="s">
        <v>575</v>
      </c>
      <c r="M406" s="195">
        <v>0.66799999999999993</v>
      </c>
      <c r="N406" s="195">
        <v>0.60799999999999998</v>
      </c>
      <c r="O406" s="195">
        <v>1.0620000000000001</v>
      </c>
      <c r="P406" s="195">
        <v>0.91549295774647887</v>
      </c>
      <c r="Q406" s="186"/>
      <c r="R406" s="186"/>
      <c r="S406" s="186"/>
      <c r="T406" s="186"/>
      <c r="U406" s="186"/>
      <c r="V406" s="186"/>
      <c r="W406" s="186"/>
      <c r="X406" s="186"/>
      <c r="Y406" s="186"/>
      <c r="Z406" s="186"/>
      <c r="AA406" s="186"/>
      <c r="AB406" s="186"/>
      <c r="AC406" s="186"/>
      <c r="AD406" s="186"/>
      <c r="AE406" s="186"/>
      <c r="AF406" s="186"/>
      <c r="AG406" s="186"/>
      <c r="AH406" s="186"/>
      <c r="AI406" s="186"/>
      <c r="AJ406" s="186"/>
      <c r="AK406" s="186"/>
      <c r="AL406" s="186"/>
      <c r="AM406" s="186"/>
      <c r="AN406" s="186"/>
    </row>
    <row r="407" spans="2:40" ht="15" hidden="1" x14ac:dyDescent="0.25">
      <c r="B407" s="186"/>
      <c r="C407" s="193" t="s">
        <v>576</v>
      </c>
      <c r="D407" s="188">
        <v>-0.317</v>
      </c>
      <c r="E407" s="188">
        <v>4.9399999999999999E-2</v>
      </c>
      <c r="F407" s="188">
        <v>-0.41399999999999998</v>
      </c>
      <c r="G407" s="188">
        <v>-0.22</v>
      </c>
      <c r="H407" s="188">
        <v>41.146000000000001</v>
      </c>
      <c r="I407" s="188">
        <v>1</v>
      </c>
      <c r="J407" s="194">
        <v>0</v>
      </c>
      <c r="K407" s="186"/>
      <c r="L407" s="196" t="s">
        <v>577</v>
      </c>
      <c r="M407" s="195">
        <v>0.68300000000000005</v>
      </c>
      <c r="N407" s="195">
        <v>0.67700000000000005</v>
      </c>
      <c r="O407" s="195">
        <v>1.097</v>
      </c>
      <c r="P407" s="195">
        <v>0.91549295774647887</v>
      </c>
      <c r="Q407" s="186"/>
      <c r="R407" s="186"/>
      <c r="S407" s="186"/>
      <c r="T407" s="186"/>
      <c r="U407" s="186"/>
      <c r="V407" s="186"/>
      <c r="W407" s="186"/>
      <c r="X407" s="186"/>
      <c r="Y407" s="186"/>
      <c r="Z407" s="186"/>
      <c r="AA407" s="186"/>
      <c r="AB407" s="186"/>
      <c r="AC407" s="186"/>
      <c r="AD407" s="186"/>
      <c r="AE407" s="186"/>
      <c r="AF407" s="186"/>
      <c r="AG407" s="186"/>
      <c r="AH407" s="186"/>
      <c r="AI407" s="186"/>
      <c r="AJ407" s="186"/>
      <c r="AK407" s="186"/>
      <c r="AL407" s="186"/>
      <c r="AM407" s="186"/>
      <c r="AN407" s="186"/>
    </row>
    <row r="408" spans="2:40" ht="15" hidden="1" x14ac:dyDescent="0.25">
      <c r="B408" s="186"/>
      <c r="C408" s="193" t="s">
        <v>578</v>
      </c>
      <c r="D408" s="188">
        <v>-0.247</v>
      </c>
      <c r="E408" s="188">
        <v>4.9000000000000002E-2</v>
      </c>
      <c r="F408" s="188">
        <v>-0.34300000000000003</v>
      </c>
      <c r="G408" s="188">
        <v>-0.151</v>
      </c>
      <c r="H408" s="188">
        <v>25.369</v>
      </c>
      <c r="I408" s="188">
        <v>1</v>
      </c>
      <c r="J408" s="194">
        <v>0</v>
      </c>
      <c r="K408" s="186"/>
      <c r="L408" s="196" t="s">
        <v>579</v>
      </c>
      <c r="M408" s="195">
        <v>0.753</v>
      </c>
      <c r="N408" s="195">
        <v>0.67900000000000005</v>
      </c>
      <c r="O408" s="195">
        <v>1.177</v>
      </c>
      <c r="P408" s="195">
        <v>0.96244131455399062</v>
      </c>
      <c r="Q408" s="186"/>
      <c r="R408" s="186"/>
      <c r="S408" s="186"/>
      <c r="T408" s="186"/>
      <c r="U408" s="186"/>
      <c r="V408" s="186"/>
      <c r="W408" s="186"/>
      <c r="X408" s="186"/>
      <c r="Y408" s="186"/>
      <c r="Z408" s="186"/>
      <c r="AA408" s="186"/>
      <c r="AB408" s="186"/>
      <c r="AC408" s="186"/>
      <c r="AD408" s="186"/>
      <c r="AE408" s="186"/>
      <c r="AF408" s="186"/>
      <c r="AG408" s="186"/>
      <c r="AH408" s="186"/>
      <c r="AI408" s="186"/>
      <c r="AJ408" s="186"/>
      <c r="AK408" s="186"/>
      <c r="AL408" s="186"/>
      <c r="AM408" s="186"/>
      <c r="AN408" s="186"/>
    </row>
    <row r="409" spans="2:40" ht="15" hidden="1" x14ac:dyDescent="0.25">
      <c r="B409" s="186"/>
      <c r="C409" s="193" t="s">
        <v>580</v>
      </c>
      <c r="D409" s="188">
        <v>-0.251</v>
      </c>
      <c r="E409" s="188">
        <v>4.87E-2</v>
      </c>
      <c r="F409" s="188">
        <v>-0.34599999999999997</v>
      </c>
      <c r="G409" s="188">
        <v>-0.155</v>
      </c>
      <c r="H409" s="188">
        <v>26.536000000000001</v>
      </c>
      <c r="I409" s="188">
        <v>1</v>
      </c>
      <c r="J409" s="194">
        <v>0</v>
      </c>
      <c r="K409" s="186"/>
      <c r="L409" s="196" t="s">
        <v>581</v>
      </c>
      <c r="M409" s="195">
        <v>0.749</v>
      </c>
      <c r="N409" s="195">
        <v>0.64</v>
      </c>
      <c r="O409" s="195">
        <v>1.161</v>
      </c>
      <c r="P409" s="195">
        <v>0.96244131455399062</v>
      </c>
      <c r="Q409" s="186"/>
      <c r="R409" s="186"/>
      <c r="S409" s="186"/>
      <c r="T409" s="186"/>
      <c r="U409" s="186"/>
      <c r="V409" s="186"/>
      <c r="W409" s="186"/>
      <c r="X409" s="186"/>
      <c r="Y409" s="186"/>
      <c r="Z409" s="186"/>
      <c r="AA409" s="186"/>
      <c r="AB409" s="186"/>
      <c r="AC409" s="186"/>
      <c r="AD409" s="186"/>
      <c r="AE409" s="186"/>
      <c r="AF409" s="186"/>
      <c r="AG409" s="186"/>
      <c r="AH409" s="186"/>
      <c r="AI409" s="186"/>
      <c r="AJ409" s="186"/>
      <c r="AK409" s="186"/>
      <c r="AL409" s="186"/>
      <c r="AM409" s="186"/>
      <c r="AN409" s="186"/>
    </row>
    <row r="410" spans="2:40" ht="15" hidden="1" x14ac:dyDescent="0.25">
      <c r="B410" s="186"/>
      <c r="C410" s="193" t="s">
        <v>582</v>
      </c>
      <c r="D410" s="188">
        <v>-0.24299999999999999</v>
      </c>
      <c r="E410" s="188">
        <v>4.8099999999999997E-2</v>
      </c>
      <c r="F410" s="188">
        <v>-0.33700000000000002</v>
      </c>
      <c r="G410" s="188">
        <v>-0.14899999999999999</v>
      </c>
      <c r="H410" s="188">
        <v>25.495999999999999</v>
      </c>
      <c r="I410" s="188">
        <v>1</v>
      </c>
      <c r="J410" s="194">
        <v>0</v>
      </c>
      <c r="K410" s="186"/>
      <c r="L410" s="196" t="s">
        <v>583</v>
      </c>
      <c r="M410" s="195">
        <v>0.75700000000000001</v>
      </c>
      <c r="N410" s="195">
        <v>0.74299999999999999</v>
      </c>
      <c r="O410" s="195">
        <v>1.145</v>
      </c>
      <c r="P410" s="195">
        <v>0.96244131455399062</v>
      </c>
      <c r="Q410" s="186"/>
      <c r="R410" s="186"/>
      <c r="S410" s="186"/>
      <c r="T410" s="186"/>
      <c r="U410" s="186"/>
      <c r="V410" s="186"/>
      <c r="W410" s="186"/>
      <c r="X410" s="186"/>
      <c r="Y410" s="186"/>
      <c r="Z410" s="186"/>
      <c r="AA410" s="186"/>
      <c r="AB410" s="186"/>
      <c r="AC410" s="186"/>
      <c r="AD410" s="186"/>
      <c r="AE410" s="186"/>
      <c r="AF410" s="186"/>
      <c r="AG410" s="186"/>
      <c r="AH410" s="186"/>
      <c r="AI410" s="186"/>
      <c r="AJ410" s="186"/>
      <c r="AK410" s="186"/>
      <c r="AL410" s="186"/>
      <c r="AM410" s="186"/>
      <c r="AN410" s="186"/>
    </row>
    <row r="411" spans="2:40" ht="15" hidden="1" x14ac:dyDescent="0.25">
      <c r="B411" s="186"/>
      <c r="C411" s="193" t="s">
        <v>584</v>
      </c>
      <c r="D411" s="188">
        <v>-0.21099999999999999</v>
      </c>
      <c r="E411" s="188">
        <v>4.8000000000000001E-2</v>
      </c>
      <c r="F411" s="188">
        <v>-0.30499999999999999</v>
      </c>
      <c r="G411" s="188">
        <v>-0.11700000000000001</v>
      </c>
      <c r="H411" s="188">
        <v>19.239999999999998</v>
      </c>
      <c r="I411" s="188">
        <v>1</v>
      </c>
      <c r="J411" s="194">
        <v>0</v>
      </c>
      <c r="K411" s="186"/>
      <c r="L411" s="196" t="s">
        <v>585</v>
      </c>
      <c r="M411" s="195">
        <v>0.78900000000000003</v>
      </c>
      <c r="N411" s="195">
        <v>0.67799999999999994</v>
      </c>
      <c r="O411" s="195">
        <v>1.1970000000000001</v>
      </c>
      <c r="P411" s="195">
        <v>0.9859154929577465</v>
      </c>
      <c r="Q411" s="186"/>
      <c r="R411" s="186"/>
      <c r="S411" s="186"/>
      <c r="T411" s="186"/>
      <c r="U411" s="186"/>
      <c r="V411" s="186"/>
      <c r="W411" s="186"/>
      <c r="X411" s="186"/>
      <c r="Y411" s="186"/>
      <c r="Z411" s="186"/>
      <c r="AA411" s="186"/>
      <c r="AB411" s="186"/>
      <c r="AC411" s="186"/>
      <c r="AD411" s="186"/>
      <c r="AE411" s="186"/>
      <c r="AF411" s="186"/>
      <c r="AG411" s="186"/>
      <c r="AH411" s="186"/>
      <c r="AI411" s="186"/>
      <c r="AJ411" s="186"/>
      <c r="AK411" s="186"/>
      <c r="AL411" s="186"/>
      <c r="AM411" s="186"/>
      <c r="AN411" s="186"/>
    </row>
    <row r="412" spans="2:40" ht="15" hidden="1" x14ac:dyDescent="0.25">
      <c r="B412" s="186"/>
      <c r="C412" s="193" t="s">
        <v>586</v>
      </c>
      <c r="D412" s="188">
        <v>-0.29599999999999999</v>
      </c>
      <c r="E412" s="188">
        <v>4.8300000000000003E-2</v>
      </c>
      <c r="F412" s="188">
        <v>-0.39100000000000001</v>
      </c>
      <c r="G412" s="188">
        <v>-0.20100000000000001</v>
      </c>
      <c r="H412" s="188">
        <v>37.570999999999998</v>
      </c>
      <c r="I412" s="188">
        <v>1</v>
      </c>
      <c r="J412" s="194">
        <v>0</v>
      </c>
      <c r="K412" s="186"/>
      <c r="L412" s="196" t="s">
        <v>587</v>
      </c>
      <c r="M412" s="195">
        <v>0.70399999999999996</v>
      </c>
      <c r="N412" s="195">
        <v>0.64400000000000002</v>
      </c>
      <c r="O412" s="195">
        <v>1.105</v>
      </c>
      <c r="P412" s="195">
        <v>0.93896713615023486</v>
      </c>
      <c r="Q412" s="186"/>
      <c r="R412" s="186"/>
      <c r="S412" s="186"/>
      <c r="T412" s="186"/>
      <c r="U412" s="186"/>
      <c r="V412" s="186"/>
      <c r="W412" s="186"/>
      <c r="X412" s="186"/>
      <c r="Y412" s="186"/>
      <c r="Z412" s="186"/>
      <c r="AA412" s="186"/>
      <c r="AB412" s="186"/>
      <c r="AC412" s="186"/>
      <c r="AD412" s="186"/>
      <c r="AE412" s="186"/>
      <c r="AF412" s="186"/>
      <c r="AG412" s="186"/>
      <c r="AH412" s="186"/>
      <c r="AI412" s="186"/>
      <c r="AJ412" s="186"/>
      <c r="AK412" s="186"/>
      <c r="AL412" s="186"/>
      <c r="AM412" s="186"/>
      <c r="AN412" s="186"/>
    </row>
    <row r="413" spans="2:40" ht="15" hidden="1" x14ac:dyDescent="0.25">
      <c r="B413" s="186"/>
      <c r="C413" s="193" t="s">
        <v>588</v>
      </c>
      <c r="D413" s="188">
        <v>-0.23699999999999999</v>
      </c>
      <c r="E413" s="188">
        <v>4.8099999999999997E-2</v>
      </c>
      <c r="F413" s="188">
        <v>-0.33100000000000002</v>
      </c>
      <c r="G413" s="188">
        <v>-0.14299999999999999</v>
      </c>
      <c r="H413" s="188">
        <v>24.265000000000001</v>
      </c>
      <c r="I413" s="188">
        <v>1</v>
      </c>
      <c r="J413" s="194">
        <v>0</v>
      </c>
      <c r="K413" s="186"/>
      <c r="L413" s="196" t="s">
        <v>589</v>
      </c>
      <c r="M413" s="195">
        <v>0.76300000000000001</v>
      </c>
      <c r="N413" s="195">
        <v>0.64800000000000002</v>
      </c>
      <c r="O413" s="195">
        <v>1.1559999999999999</v>
      </c>
      <c r="P413" s="195">
        <v>0.9859154929577465</v>
      </c>
      <c r="Q413" s="186"/>
      <c r="R413" s="186"/>
      <c r="S413" s="186"/>
      <c r="T413" s="186"/>
      <c r="U413" s="186"/>
      <c r="V413" s="186"/>
      <c r="W413" s="186"/>
      <c r="X413" s="186"/>
      <c r="Y413" s="186"/>
      <c r="Z413" s="186"/>
      <c r="AA413" s="186"/>
      <c r="AB413" s="186"/>
      <c r="AC413" s="186"/>
      <c r="AD413" s="186"/>
      <c r="AE413" s="186"/>
      <c r="AF413" s="186"/>
      <c r="AG413" s="186"/>
      <c r="AH413" s="186"/>
      <c r="AI413" s="186"/>
      <c r="AJ413" s="186"/>
      <c r="AK413" s="186"/>
      <c r="AL413" s="186"/>
      <c r="AM413" s="186"/>
      <c r="AN413" s="186"/>
    </row>
    <row r="414" spans="2:40" ht="15" hidden="1" x14ac:dyDescent="0.25">
      <c r="B414" s="186"/>
      <c r="C414" s="193" t="s">
        <v>590</v>
      </c>
      <c r="D414" s="188">
        <v>-0.32500000000000001</v>
      </c>
      <c r="E414" s="188">
        <v>4.7600000000000003E-2</v>
      </c>
      <c r="F414" s="188">
        <v>-0.41799999999999998</v>
      </c>
      <c r="G414" s="188">
        <v>-0.23200000000000001</v>
      </c>
      <c r="H414" s="188">
        <v>46.61</v>
      </c>
      <c r="I414" s="188">
        <v>1</v>
      </c>
      <c r="J414" s="194">
        <v>0</v>
      </c>
      <c r="K414" s="186"/>
      <c r="L414" s="196" t="s">
        <v>591</v>
      </c>
      <c r="M414" s="195">
        <v>0.67500000000000004</v>
      </c>
      <c r="N414" s="195">
        <v>0.63700000000000001</v>
      </c>
      <c r="O414" s="195">
        <v>1.0840000000000001</v>
      </c>
      <c r="P414" s="195">
        <v>0.93896713615023486</v>
      </c>
      <c r="Q414" s="186"/>
      <c r="R414" s="186"/>
      <c r="S414" s="186"/>
      <c r="T414" s="186"/>
      <c r="U414" s="186"/>
      <c r="V414" s="186"/>
      <c r="W414" s="186"/>
      <c r="X414" s="186"/>
      <c r="Y414" s="186"/>
      <c r="Z414" s="186"/>
      <c r="AA414" s="186"/>
      <c r="AB414" s="186"/>
      <c r="AC414" s="186"/>
      <c r="AD414" s="186"/>
      <c r="AE414" s="186"/>
      <c r="AF414" s="186"/>
      <c r="AG414" s="186"/>
      <c r="AH414" s="186"/>
      <c r="AI414" s="186"/>
      <c r="AJ414" s="186"/>
      <c r="AK414" s="186"/>
      <c r="AL414" s="186"/>
      <c r="AM414" s="186"/>
      <c r="AN414" s="186"/>
    </row>
    <row r="415" spans="2:40" ht="15" hidden="1" x14ac:dyDescent="0.25">
      <c r="B415" s="186"/>
      <c r="C415" s="193" t="s">
        <v>592</v>
      </c>
      <c r="D415" s="188">
        <v>-0.23899999999999999</v>
      </c>
      <c r="E415" s="188">
        <v>4.7399999999999998E-2</v>
      </c>
      <c r="F415" s="188">
        <v>-0.33200000000000002</v>
      </c>
      <c r="G415" s="188">
        <v>-0.14599999999999999</v>
      </c>
      <c r="H415" s="188">
        <v>25.454999999999998</v>
      </c>
      <c r="I415" s="188">
        <v>1</v>
      </c>
      <c r="J415" s="194">
        <v>0</v>
      </c>
      <c r="K415" s="186"/>
      <c r="L415" s="196" t="s">
        <v>593</v>
      </c>
      <c r="M415" s="195">
        <v>0.76100000000000001</v>
      </c>
      <c r="N415" s="195">
        <v>0.65900000000000003</v>
      </c>
      <c r="O415" s="195">
        <v>1.113</v>
      </c>
      <c r="P415" s="195">
        <v>0.9859154929577465</v>
      </c>
      <c r="Q415" s="186"/>
      <c r="R415" s="186"/>
      <c r="S415" s="186"/>
      <c r="T415" s="186"/>
      <c r="U415" s="186"/>
      <c r="V415" s="186"/>
      <c r="W415" s="186"/>
      <c r="X415" s="186"/>
      <c r="Y415" s="186"/>
      <c r="Z415" s="186"/>
      <c r="AA415" s="186"/>
      <c r="AB415" s="186"/>
      <c r="AC415" s="186"/>
      <c r="AD415" s="186"/>
      <c r="AE415" s="186"/>
      <c r="AF415" s="186"/>
      <c r="AG415" s="186"/>
      <c r="AH415" s="186"/>
      <c r="AI415" s="186"/>
      <c r="AJ415" s="186"/>
      <c r="AK415" s="186"/>
      <c r="AL415" s="186"/>
      <c r="AM415" s="186"/>
      <c r="AN415" s="186"/>
    </row>
    <row r="416" spans="2:40" ht="15" hidden="1" x14ac:dyDescent="0.25">
      <c r="B416" s="186"/>
      <c r="C416" s="193" t="s">
        <v>594</v>
      </c>
      <c r="D416" s="188">
        <v>-0.315</v>
      </c>
      <c r="E416" s="188">
        <v>4.7300000000000002E-2</v>
      </c>
      <c r="F416" s="188">
        <v>-0.40799999999999997</v>
      </c>
      <c r="G416" s="188">
        <v>-0.223</v>
      </c>
      <c r="H416" s="188">
        <v>44.414999999999999</v>
      </c>
      <c r="I416" s="188">
        <v>1</v>
      </c>
      <c r="J416" s="194">
        <v>0</v>
      </c>
      <c r="K416" s="186"/>
      <c r="L416" s="196" t="s">
        <v>595</v>
      </c>
      <c r="M416" s="195">
        <v>0.68500000000000005</v>
      </c>
      <c r="N416" s="195">
        <v>0.58400000000000007</v>
      </c>
      <c r="O416" s="195">
        <v>1.085</v>
      </c>
      <c r="P416" s="195">
        <v>0.96244131455399062</v>
      </c>
      <c r="Q416" s="186"/>
      <c r="R416" s="186"/>
      <c r="S416" s="186"/>
      <c r="T416" s="186"/>
      <c r="U416" s="186"/>
      <c r="V416" s="186"/>
      <c r="W416" s="186"/>
      <c r="X416" s="186"/>
      <c r="Y416" s="186"/>
      <c r="Z416" s="186"/>
      <c r="AA416" s="186"/>
      <c r="AB416" s="186"/>
      <c r="AC416" s="186"/>
      <c r="AD416" s="186"/>
      <c r="AE416" s="186"/>
      <c r="AF416" s="186"/>
      <c r="AG416" s="186"/>
      <c r="AH416" s="186"/>
      <c r="AI416" s="186"/>
      <c r="AJ416" s="186"/>
      <c r="AK416" s="186"/>
      <c r="AL416" s="186"/>
      <c r="AM416" s="186"/>
      <c r="AN416" s="186"/>
    </row>
    <row r="417" spans="2:40" ht="15" hidden="1" x14ac:dyDescent="0.25">
      <c r="B417" s="186"/>
      <c r="C417" s="193" t="s">
        <v>596</v>
      </c>
      <c r="D417" s="188">
        <v>-0.32200000000000001</v>
      </c>
      <c r="E417" s="188">
        <v>4.6899999999999997E-2</v>
      </c>
      <c r="F417" s="188">
        <v>-0.41299999999999998</v>
      </c>
      <c r="G417" s="188">
        <v>-0.23</v>
      </c>
      <c r="H417" s="188">
        <v>47.078000000000003</v>
      </c>
      <c r="I417" s="188">
        <v>1</v>
      </c>
      <c r="J417" s="194">
        <v>0</v>
      </c>
      <c r="K417" s="186"/>
      <c r="L417" s="196" t="s">
        <v>597</v>
      </c>
      <c r="M417" s="195">
        <v>0.67799999999999994</v>
      </c>
      <c r="N417" s="195">
        <v>0.58899999999999997</v>
      </c>
      <c r="O417" s="195">
        <v>1.0880000000000001</v>
      </c>
      <c r="P417" s="195">
        <v>0.96244131455399062</v>
      </c>
      <c r="Q417" s="186"/>
      <c r="R417" s="186"/>
      <c r="S417" s="186"/>
      <c r="T417" s="186"/>
      <c r="U417" s="186"/>
      <c r="V417" s="186"/>
      <c r="W417" s="186"/>
      <c r="X417" s="186"/>
      <c r="Y417" s="186"/>
      <c r="Z417" s="186"/>
      <c r="AA417" s="186"/>
      <c r="AB417" s="186"/>
      <c r="AC417" s="186"/>
      <c r="AD417" s="186"/>
      <c r="AE417" s="186"/>
      <c r="AF417" s="186"/>
      <c r="AG417" s="186"/>
      <c r="AH417" s="186"/>
      <c r="AI417" s="186"/>
      <c r="AJ417" s="186"/>
      <c r="AK417" s="186"/>
      <c r="AL417" s="186"/>
      <c r="AM417" s="186"/>
      <c r="AN417" s="186"/>
    </row>
    <row r="418" spans="2:40" ht="15" hidden="1" x14ac:dyDescent="0.25">
      <c r="B418" s="186"/>
      <c r="C418" s="193" t="s">
        <v>598</v>
      </c>
      <c r="D418" s="188">
        <v>-0.36799999999999999</v>
      </c>
      <c r="E418" s="188">
        <v>4.6699999999999998E-2</v>
      </c>
      <c r="F418" s="188">
        <v>-0.45900000000000002</v>
      </c>
      <c r="G418" s="188">
        <v>-0.27600000000000002</v>
      </c>
      <c r="H418" s="188">
        <v>61.854999999999997</v>
      </c>
      <c r="I418" s="188">
        <v>1</v>
      </c>
      <c r="J418" s="194">
        <v>0</v>
      </c>
      <c r="K418" s="186"/>
      <c r="L418" s="196" t="s">
        <v>599</v>
      </c>
      <c r="M418" s="195">
        <v>0.63200000000000001</v>
      </c>
      <c r="N418" s="195">
        <v>0.50900000000000001</v>
      </c>
      <c r="O418" s="195">
        <v>1.0449999999999999</v>
      </c>
      <c r="P418" s="195">
        <v>0.93896713615023486</v>
      </c>
      <c r="Q418" s="186"/>
      <c r="R418" s="186"/>
      <c r="S418" s="186"/>
      <c r="T418" s="186"/>
      <c r="U418" s="186"/>
      <c r="V418" s="186"/>
      <c r="W418" s="186"/>
      <c r="X418" s="186"/>
      <c r="Y418" s="186"/>
      <c r="Z418" s="186"/>
      <c r="AA418" s="186"/>
      <c r="AB418" s="186"/>
      <c r="AC418" s="186"/>
      <c r="AD418" s="186"/>
      <c r="AE418" s="186"/>
      <c r="AF418" s="186"/>
      <c r="AG418" s="186"/>
      <c r="AH418" s="186"/>
      <c r="AI418" s="186"/>
      <c r="AJ418" s="186"/>
      <c r="AK418" s="186"/>
      <c r="AL418" s="186"/>
      <c r="AM418" s="186"/>
      <c r="AN418" s="186"/>
    </row>
    <row r="419" spans="2:40" ht="15" hidden="1" x14ac:dyDescent="0.25">
      <c r="B419" s="186"/>
      <c r="C419" s="193" t="s">
        <v>600</v>
      </c>
      <c r="D419" s="188">
        <v>-0.33</v>
      </c>
      <c r="E419" s="188">
        <v>4.6399999999999997E-2</v>
      </c>
      <c r="F419" s="188">
        <v>-0.42099999999999999</v>
      </c>
      <c r="G419" s="188">
        <v>-0.23899999999999999</v>
      </c>
      <c r="H419" s="188">
        <v>50.524000000000001</v>
      </c>
      <c r="I419" s="188">
        <v>1</v>
      </c>
      <c r="J419" s="194">
        <v>0</v>
      </c>
      <c r="K419" s="186"/>
      <c r="L419" s="196" t="s">
        <v>601</v>
      </c>
      <c r="M419" s="195">
        <v>0.66999999999999993</v>
      </c>
      <c r="N419" s="195">
        <v>0.50600000000000001</v>
      </c>
      <c r="O419" s="195">
        <v>1.0740000000000001</v>
      </c>
      <c r="P419" s="195">
        <v>0.9859154929577465</v>
      </c>
      <c r="Q419" s="186"/>
      <c r="R419" s="186"/>
      <c r="S419" s="186"/>
      <c r="T419" s="186"/>
      <c r="U419" s="186"/>
      <c r="V419" s="186"/>
      <c r="W419" s="186"/>
      <c r="X419" s="186"/>
      <c r="Y419" s="186"/>
      <c r="Z419" s="186"/>
      <c r="AA419" s="186"/>
      <c r="AB419" s="186"/>
      <c r="AC419" s="186"/>
      <c r="AD419" s="186"/>
      <c r="AE419" s="186"/>
      <c r="AF419" s="186"/>
      <c r="AG419" s="186"/>
      <c r="AH419" s="186"/>
      <c r="AI419" s="186"/>
      <c r="AJ419" s="186"/>
      <c r="AK419" s="186"/>
      <c r="AL419" s="186"/>
      <c r="AM419" s="186"/>
      <c r="AN419" s="186"/>
    </row>
    <row r="420" spans="2:40" ht="15" hidden="1" x14ac:dyDescent="0.25">
      <c r="B420" s="186"/>
      <c r="C420" s="193" t="s">
        <v>602</v>
      </c>
      <c r="D420" s="188">
        <v>-0.36299999999999999</v>
      </c>
      <c r="E420" s="188">
        <v>4.5499999999999999E-2</v>
      </c>
      <c r="F420" s="188">
        <v>-0.45200000000000001</v>
      </c>
      <c r="G420" s="188">
        <v>-0.27300000000000002</v>
      </c>
      <c r="H420" s="188">
        <v>63.405000000000001</v>
      </c>
      <c r="I420" s="188">
        <v>1</v>
      </c>
      <c r="J420" s="194">
        <v>0</v>
      </c>
      <c r="K420" s="186"/>
      <c r="L420" s="196" t="s">
        <v>603</v>
      </c>
      <c r="M420" s="195">
        <v>0.63700000000000001</v>
      </c>
      <c r="N420" s="195">
        <v>0.51</v>
      </c>
      <c r="O420" s="195">
        <v>1.0529999999999999</v>
      </c>
      <c r="P420" s="195">
        <v>0.9859154929577465</v>
      </c>
      <c r="Q420" s="186"/>
      <c r="R420" s="186"/>
      <c r="S420" s="186"/>
      <c r="T420" s="186"/>
      <c r="U420" s="186"/>
      <c r="V420" s="186"/>
      <c r="W420" s="186"/>
      <c r="X420" s="186"/>
      <c r="Y420" s="186"/>
      <c r="Z420" s="186"/>
      <c r="AA420" s="186"/>
      <c r="AB420" s="186"/>
      <c r="AC420" s="186"/>
      <c r="AD420" s="186"/>
      <c r="AE420" s="186"/>
      <c r="AF420" s="186"/>
      <c r="AG420" s="186"/>
      <c r="AH420" s="186"/>
      <c r="AI420" s="186"/>
      <c r="AJ420" s="186"/>
      <c r="AK420" s="186"/>
      <c r="AL420" s="186"/>
      <c r="AM420" s="186"/>
      <c r="AN420" s="186"/>
    </row>
    <row r="421" spans="2:40" ht="15" hidden="1" x14ac:dyDescent="0.25">
      <c r="B421" s="186"/>
      <c r="C421" s="193" t="s">
        <v>604</v>
      </c>
      <c r="D421" s="188">
        <v>-0.41299999999999998</v>
      </c>
      <c r="E421" s="188">
        <v>4.5100000000000001E-2</v>
      </c>
      <c r="F421" s="188">
        <v>-0.501</v>
      </c>
      <c r="G421" s="188">
        <v>-0.32400000000000001</v>
      </c>
      <c r="H421" s="188">
        <v>83.891000000000005</v>
      </c>
      <c r="I421" s="188">
        <v>1</v>
      </c>
      <c r="J421" s="194">
        <v>0</v>
      </c>
      <c r="K421" s="186"/>
      <c r="L421" s="196" t="s">
        <v>605</v>
      </c>
      <c r="M421" s="195">
        <v>0.58699999999999997</v>
      </c>
      <c r="N421" s="195">
        <v>0.38700000000000001</v>
      </c>
      <c r="O421" s="195">
        <v>0.99199999999999999</v>
      </c>
      <c r="P421" s="195">
        <v>0.96244131455399062</v>
      </c>
      <c r="Q421" s="186"/>
      <c r="R421" s="186"/>
      <c r="S421" s="186"/>
      <c r="T421" s="186"/>
      <c r="U421" s="186"/>
      <c r="V421" s="186"/>
      <c r="W421" s="186"/>
      <c r="X421" s="186"/>
      <c r="Y421" s="186"/>
      <c r="Z421" s="186"/>
      <c r="AA421" s="186"/>
      <c r="AB421" s="186"/>
      <c r="AC421" s="186"/>
      <c r="AD421" s="186"/>
      <c r="AE421" s="186"/>
      <c r="AF421" s="186"/>
      <c r="AG421" s="186"/>
      <c r="AH421" s="186"/>
      <c r="AI421" s="186"/>
      <c r="AJ421" s="186"/>
      <c r="AK421" s="186"/>
      <c r="AL421" s="186"/>
      <c r="AM421" s="186"/>
      <c r="AN421" s="186"/>
    </row>
    <row r="422" spans="2:40" ht="15" hidden="1" x14ac:dyDescent="0.25">
      <c r="B422" s="186"/>
      <c r="C422" s="193" t="s">
        <v>606</v>
      </c>
      <c r="D422" s="188">
        <v>-0.48899999999999999</v>
      </c>
      <c r="E422" s="188">
        <v>4.0099999999999997E-2</v>
      </c>
      <c r="F422" s="188">
        <v>-0.56799999999999995</v>
      </c>
      <c r="G422" s="188">
        <v>-0.41099999999999998</v>
      </c>
      <c r="H422" s="188">
        <v>148.64500000000001</v>
      </c>
      <c r="I422" s="188">
        <v>1</v>
      </c>
      <c r="J422" s="194">
        <v>0</v>
      </c>
      <c r="K422" s="186"/>
      <c r="L422" s="196" t="s">
        <v>607</v>
      </c>
      <c r="M422" s="195">
        <v>0.51100000000000001</v>
      </c>
      <c r="N422" s="195">
        <v>0.36099999999999999</v>
      </c>
      <c r="O422" s="195">
        <v>0.94599999999999995</v>
      </c>
      <c r="P422" s="195">
        <v>0.91549295774647887</v>
      </c>
      <c r="Q422" s="186"/>
      <c r="R422" s="186"/>
      <c r="S422" s="186"/>
      <c r="T422" s="186"/>
      <c r="U422" s="186"/>
      <c r="V422" s="186"/>
      <c r="W422" s="186"/>
      <c r="X422" s="186"/>
      <c r="Y422" s="186"/>
      <c r="Z422" s="186"/>
      <c r="AA422" s="186"/>
      <c r="AB422" s="186"/>
      <c r="AC422" s="186"/>
      <c r="AD422" s="186"/>
      <c r="AE422" s="186"/>
      <c r="AF422" s="186"/>
      <c r="AG422" s="186"/>
      <c r="AH422" s="186"/>
      <c r="AI422" s="186"/>
      <c r="AJ422" s="186"/>
      <c r="AK422" s="186"/>
      <c r="AL422" s="186"/>
      <c r="AM422" s="186"/>
      <c r="AN422" s="186"/>
    </row>
    <row r="423" spans="2:40" ht="15" hidden="1" x14ac:dyDescent="0.25">
      <c r="B423" s="186"/>
      <c r="C423" s="193" t="s">
        <v>608</v>
      </c>
      <c r="D423" s="188">
        <v>-0.373</v>
      </c>
      <c r="E423" s="188">
        <v>3.9199999999999999E-2</v>
      </c>
      <c r="F423" s="188">
        <v>-0.44900000000000001</v>
      </c>
      <c r="G423" s="188">
        <v>-0.29599999999999999</v>
      </c>
      <c r="H423" s="188">
        <v>90.454999999999998</v>
      </c>
      <c r="I423" s="188">
        <v>1</v>
      </c>
      <c r="J423" s="194">
        <v>0</v>
      </c>
      <c r="K423" s="186"/>
      <c r="L423" s="196" t="s">
        <v>609</v>
      </c>
      <c r="M423" s="195">
        <v>0.627</v>
      </c>
      <c r="N423" s="195">
        <v>0.48699999999999999</v>
      </c>
      <c r="O423" s="195">
        <v>1.0389999999999999</v>
      </c>
      <c r="P423" s="195">
        <v>0.96244131455399062</v>
      </c>
      <c r="Q423" s="186"/>
      <c r="R423" s="186"/>
      <c r="S423" s="186"/>
      <c r="T423" s="186"/>
      <c r="U423" s="186"/>
      <c r="V423" s="186"/>
      <c r="W423" s="186"/>
      <c r="X423" s="186"/>
      <c r="Y423" s="186"/>
      <c r="Z423" s="186"/>
      <c r="AA423" s="186"/>
      <c r="AB423" s="186"/>
      <c r="AC423" s="186"/>
      <c r="AD423" s="186"/>
      <c r="AE423" s="186"/>
      <c r="AF423" s="186"/>
      <c r="AG423" s="186"/>
      <c r="AH423" s="186"/>
      <c r="AI423" s="186"/>
      <c r="AJ423" s="186"/>
      <c r="AK423" s="186"/>
      <c r="AL423" s="186"/>
      <c r="AM423" s="186"/>
      <c r="AN423" s="186"/>
    </row>
    <row r="424" spans="2:40" ht="15" hidden="1" x14ac:dyDescent="0.25">
      <c r="B424" s="186"/>
      <c r="C424" s="193" t="s">
        <v>610</v>
      </c>
      <c r="D424" s="188">
        <v>-0.35299999999999998</v>
      </c>
      <c r="E424" s="188">
        <v>3.9E-2</v>
      </c>
      <c r="F424" s="188">
        <v>-0.43</v>
      </c>
      <c r="G424" s="188">
        <v>-0.27700000000000002</v>
      </c>
      <c r="H424" s="188">
        <v>81.986999999999995</v>
      </c>
      <c r="I424" s="188">
        <v>1</v>
      </c>
      <c r="J424" s="194">
        <v>0</v>
      </c>
      <c r="K424" s="186"/>
      <c r="L424" s="196" t="s">
        <v>611</v>
      </c>
      <c r="M424" s="195">
        <v>0.64700000000000002</v>
      </c>
      <c r="N424" s="195">
        <v>0.42100000000000004</v>
      </c>
      <c r="O424" s="195">
        <v>1.073</v>
      </c>
      <c r="P424" s="195">
        <v>0.96244131455399062</v>
      </c>
      <c r="Q424" s="186"/>
      <c r="R424" s="186"/>
      <c r="S424" s="186"/>
      <c r="T424" s="186"/>
      <c r="U424" s="186"/>
      <c r="V424" s="186"/>
      <c r="W424" s="186"/>
      <c r="X424" s="186"/>
      <c r="Y424" s="186"/>
      <c r="Z424" s="186"/>
      <c r="AA424" s="186"/>
      <c r="AB424" s="186"/>
      <c r="AC424" s="186"/>
      <c r="AD424" s="186"/>
      <c r="AE424" s="186"/>
      <c r="AF424" s="186"/>
      <c r="AG424" s="186"/>
      <c r="AH424" s="186"/>
      <c r="AI424" s="186"/>
      <c r="AJ424" s="186"/>
      <c r="AK424" s="186"/>
      <c r="AL424" s="186"/>
      <c r="AM424" s="186"/>
      <c r="AN424" s="186"/>
    </row>
    <row r="425" spans="2:40" ht="15" hidden="1" x14ac:dyDescent="0.25">
      <c r="B425" s="186"/>
      <c r="C425" s="193" t="s">
        <v>612</v>
      </c>
      <c r="D425" s="188">
        <v>-0.38800000000000001</v>
      </c>
      <c r="E425" s="188">
        <v>3.9E-2</v>
      </c>
      <c r="F425" s="188">
        <v>-0.46400000000000002</v>
      </c>
      <c r="G425" s="188">
        <v>-0.312</v>
      </c>
      <c r="H425" s="188">
        <v>99.144999999999996</v>
      </c>
      <c r="I425" s="188">
        <v>1</v>
      </c>
      <c r="J425" s="194">
        <v>0</v>
      </c>
      <c r="K425" s="186"/>
      <c r="L425" s="196" t="s">
        <v>613</v>
      </c>
      <c r="M425" s="195">
        <v>0.61199999999999999</v>
      </c>
      <c r="N425" s="195">
        <v>0.39700000000000002</v>
      </c>
      <c r="O425" s="195">
        <v>1.056</v>
      </c>
      <c r="P425" s="195">
        <v>0.96244131455399062</v>
      </c>
      <c r="Q425" s="186"/>
      <c r="R425" s="186"/>
      <c r="S425" s="186"/>
      <c r="T425" s="186"/>
      <c r="U425" s="186"/>
      <c r="V425" s="186"/>
      <c r="W425" s="186"/>
      <c r="X425" s="186"/>
      <c r="Y425" s="186"/>
      <c r="Z425" s="186"/>
      <c r="AA425" s="186"/>
      <c r="AB425" s="186"/>
      <c r="AC425" s="186"/>
      <c r="AD425" s="186"/>
      <c r="AE425" s="186"/>
      <c r="AF425" s="186"/>
      <c r="AG425" s="186"/>
      <c r="AH425" s="186"/>
      <c r="AI425" s="186"/>
      <c r="AJ425" s="186"/>
      <c r="AK425" s="186"/>
      <c r="AL425" s="186"/>
      <c r="AM425" s="186"/>
      <c r="AN425" s="186"/>
    </row>
    <row r="426" spans="2:40" ht="15" hidden="1" x14ac:dyDescent="0.25">
      <c r="B426" s="186"/>
      <c r="C426" s="193" t="s">
        <v>614</v>
      </c>
      <c r="D426" s="188">
        <v>-0.35299999999999998</v>
      </c>
      <c r="E426" s="188">
        <v>3.8699999999999998E-2</v>
      </c>
      <c r="F426" s="188">
        <v>-0.42899999999999999</v>
      </c>
      <c r="G426" s="188">
        <v>-0.27700000000000002</v>
      </c>
      <c r="H426" s="188">
        <v>83.021000000000001</v>
      </c>
      <c r="I426" s="188">
        <v>1</v>
      </c>
      <c r="J426" s="194">
        <v>0</v>
      </c>
      <c r="K426" s="186"/>
      <c r="L426" s="196" t="s">
        <v>615</v>
      </c>
      <c r="M426" s="195">
        <v>0.64700000000000002</v>
      </c>
      <c r="N426" s="195">
        <v>0.42900000000000005</v>
      </c>
      <c r="O426" s="195">
        <v>1.087</v>
      </c>
      <c r="P426" s="195">
        <v>0.9859154929577465</v>
      </c>
      <c r="Q426" s="186"/>
      <c r="R426" s="186"/>
      <c r="S426" s="186"/>
      <c r="T426" s="186"/>
      <c r="U426" s="186"/>
      <c r="V426" s="186"/>
      <c r="W426" s="186"/>
      <c r="X426" s="186"/>
      <c r="Y426" s="186"/>
      <c r="Z426" s="186"/>
      <c r="AA426" s="186"/>
      <c r="AB426" s="186"/>
      <c r="AC426" s="186"/>
      <c r="AD426" s="186"/>
      <c r="AE426" s="186"/>
      <c r="AF426" s="186"/>
      <c r="AG426" s="186"/>
      <c r="AH426" s="186"/>
      <c r="AI426" s="186"/>
      <c r="AJ426" s="186"/>
      <c r="AK426" s="186"/>
      <c r="AL426" s="186"/>
      <c r="AM426" s="186"/>
      <c r="AN426" s="186"/>
    </row>
    <row r="427" spans="2:40" ht="15" hidden="1" x14ac:dyDescent="0.25">
      <c r="B427" s="186"/>
      <c r="C427" s="193" t="s">
        <v>616</v>
      </c>
      <c r="D427" s="188">
        <v>-0.34300000000000003</v>
      </c>
      <c r="E427" s="188">
        <v>3.9E-2</v>
      </c>
      <c r="F427" s="188">
        <v>-0.41899999999999998</v>
      </c>
      <c r="G427" s="188">
        <v>-0.26600000000000001</v>
      </c>
      <c r="H427" s="188">
        <v>77.253</v>
      </c>
      <c r="I427" s="188">
        <v>1</v>
      </c>
      <c r="J427" s="194">
        <v>0</v>
      </c>
      <c r="K427" s="186"/>
      <c r="L427" s="196" t="s">
        <v>617</v>
      </c>
      <c r="M427" s="195">
        <v>0.65700000000000003</v>
      </c>
      <c r="N427" s="195">
        <v>0.44199999999999995</v>
      </c>
      <c r="O427" s="195">
        <v>1.103</v>
      </c>
      <c r="P427" s="195">
        <v>0.9859154929577465</v>
      </c>
      <c r="Q427" s="186"/>
      <c r="R427" s="186"/>
      <c r="S427" s="186"/>
      <c r="T427" s="186"/>
      <c r="U427" s="186"/>
      <c r="V427" s="186"/>
      <c r="W427" s="186"/>
      <c r="X427" s="186"/>
      <c r="Y427" s="186"/>
      <c r="Z427" s="186"/>
      <c r="AA427" s="186"/>
      <c r="AB427" s="186"/>
      <c r="AC427" s="186"/>
      <c r="AD427" s="186"/>
      <c r="AE427" s="186"/>
      <c r="AF427" s="186"/>
      <c r="AG427" s="186"/>
      <c r="AH427" s="186"/>
      <c r="AI427" s="186"/>
      <c r="AJ427" s="186"/>
      <c r="AK427" s="186"/>
      <c r="AL427" s="186"/>
      <c r="AM427" s="186"/>
      <c r="AN427" s="186"/>
    </row>
    <row r="428" spans="2:40" ht="15" hidden="1" x14ac:dyDescent="0.25">
      <c r="B428" s="186"/>
      <c r="C428" s="193" t="s">
        <v>618</v>
      </c>
      <c r="D428" s="188">
        <v>-0.26900000000000002</v>
      </c>
      <c r="E428" s="188">
        <v>3.9800000000000002E-2</v>
      </c>
      <c r="F428" s="188">
        <v>-0.34699999999999998</v>
      </c>
      <c r="G428" s="188">
        <v>-0.191</v>
      </c>
      <c r="H428" s="188">
        <v>45.677999999999997</v>
      </c>
      <c r="I428" s="188">
        <v>1</v>
      </c>
      <c r="J428" s="194">
        <v>0</v>
      </c>
      <c r="K428" s="186"/>
      <c r="L428" s="196" t="s">
        <v>619</v>
      </c>
      <c r="M428" s="195">
        <v>0.73099999999999998</v>
      </c>
      <c r="N428" s="195">
        <v>0.44899999999999995</v>
      </c>
      <c r="O428" s="195">
        <v>1.1599999999999999</v>
      </c>
      <c r="P428" s="195">
        <v>1.0563380281690142</v>
      </c>
      <c r="Q428" s="186"/>
      <c r="R428" s="186"/>
      <c r="S428" s="186"/>
      <c r="T428" s="186"/>
      <c r="U428" s="186"/>
      <c r="V428" s="186"/>
      <c r="W428" s="186"/>
      <c r="X428" s="186"/>
      <c r="Y428" s="186"/>
      <c r="Z428" s="186"/>
      <c r="AA428" s="186"/>
      <c r="AB428" s="186"/>
      <c r="AC428" s="186"/>
      <c r="AD428" s="186"/>
      <c r="AE428" s="186"/>
      <c r="AF428" s="186"/>
      <c r="AG428" s="186"/>
      <c r="AH428" s="186"/>
      <c r="AI428" s="186"/>
      <c r="AJ428" s="186"/>
      <c r="AK428" s="186"/>
      <c r="AL428" s="186"/>
      <c r="AM428" s="186"/>
      <c r="AN428" s="186"/>
    </row>
    <row r="429" spans="2:40" ht="15" hidden="1" x14ac:dyDescent="0.25">
      <c r="B429" s="186"/>
      <c r="C429" s="193" t="s">
        <v>620</v>
      </c>
      <c r="D429" s="188">
        <v>-0.24199999999999999</v>
      </c>
      <c r="E429" s="188">
        <v>3.9800000000000002E-2</v>
      </c>
      <c r="F429" s="188">
        <v>-0.32</v>
      </c>
      <c r="G429" s="188">
        <v>-0.16400000000000001</v>
      </c>
      <c r="H429" s="188">
        <v>37.036000000000001</v>
      </c>
      <c r="I429" s="188">
        <v>1</v>
      </c>
      <c r="J429" s="194">
        <v>0</v>
      </c>
      <c r="K429" s="186"/>
      <c r="L429" s="196" t="s">
        <v>621</v>
      </c>
      <c r="M429" s="195">
        <v>0.75800000000000001</v>
      </c>
      <c r="N429" s="195">
        <v>0.501</v>
      </c>
      <c r="O429" s="195">
        <v>1.1659999999999999</v>
      </c>
      <c r="P429" s="195">
        <v>1.0563380281690142</v>
      </c>
      <c r="Q429" s="186"/>
      <c r="R429" s="186"/>
      <c r="S429" s="186"/>
      <c r="T429" s="186"/>
      <c r="U429" s="186"/>
      <c r="V429" s="186"/>
      <c r="W429" s="186"/>
      <c r="X429" s="186"/>
      <c r="Y429" s="186"/>
      <c r="Z429" s="186"/>
      <c r="AA429" s="186"/>
      <c r="AB429" s="186"/>
      <c r="AC429" s="186"/>
      <c r="AD429" s="186"/>
      <c r="AE429" s="186"/>
      <c r="AF429" s="186"/>
      <c r="AG429" s="186"/>
      <c r="AH429" s="186"/>
      <c r="AI429" s="186"/>
      <c r="AJ429" s="186"/>
      <c r="AK429" s="186"/>
      <c r="AL429" s="186"/>
      <c r="AM429" s="186"/>
      <c r="AN429" s="186"/>
    </row>
    <row r="430" spans="2:40" ht="15" hidden="1" x14ac:dyDescent="0.25">
      <c r="B430" s="186"/>
      <c r="C430" s="193" t="s">
        <v>622</v>
      </c>
      <c r="D430" s="188">
        <v>-0.23400000000000001</v>
      </c>
      <c r="E430" s="188">
        <v>4.0399999999999998E-2</v>
      </c>
      <c r="F430" s="188">
        <v>-0.313</v>
      </c>
      <c r="G430" s="188">
        <v>-0.155</v>
      </c>
      <c r="H430" s="188">
        <v>33.57</v>
      </c>
      <c r="I430" s="188">
        <v>1</v>
      </c>
      <c r="J430" s="194">
        <v>0</v>
      </c>
      <c r="K430" s="186"/>
      <c r="L430" s="196" t="s">
        <v>623</v>
      </c>
      <c r="M430" s="195">
        <v>0.76600000000000001</v>
      </c>
      <c r="N430" s="195">
        <v>0.54600000000000004</v>
      </c>
      <c r="O430" s="195">
        <v>1.1850000000000001</v>
      </c>
      <c r="P430" s="195">
        <v>1.07981220657277</v>
      </c>
      <c r="Q430" s="186"/>
      <c r="R430" s="186"/>
      <c r="S430" s="186"/>
      <c r="T430" s="186"/>
      <c r="U430" s="186"/>
      <c r="V430" s="186"/>
      <c r="W430" s="186"/>
      <c r="X430" s="186"/>
      <c r="Y430" s="186"/>
      <c r="Z430" s="186"/>
      <c r="AA430" s="186"/>
      <c r="AB430" s="186"/>
      <c r="AC430" s="186"/>
      <c r="AD430" s="186"/>
      <c r="AE430" s="186"/>
      <c r="AF430" s="186"/>
      <c r="AG430" s="186"/>
      <c r="AH430" s="186"/>
      <c r="AI430" s="186"/>
      <c r="AJ430" s="186"/>
      <c r="AK430" s="186"/>
      <c r="AL430" s="186"/>
      <c r="AM430" s="186"/>
      <c r="AN430" s="186"/>
    </row>
    <row r="431" spans="2:40" ht="15" hidden="1" x14ac:dyDescent="0.25">
      <c r="B431" s="186"/>
      <c r="C431" s="193" t="s">
        <v>624</v>
      </c>
      <c r="D431" s="188">
        <v>-0.20599999999999999</v>
      </c>
      <c r="E431" s="188">
        <v>4.0800000000000003E-2</v>
      </c>
      <c r="F431" s="188">
        <v>-0.28599999999999998</v>
      </c>
      <c r="G431" s="188">
        <v>-0.127</v>
      </c>
      <c r="H431" s="188">
        <v>25.614999999999998</v>
      </c>
      <c r="I431" s="188">
        <v>1</v>
      </c>
      <c r="J431" s="194">
        <v>0</v>
      </c>
      <c r="K431" s="186"/>
      <c r="L431" s="196" t="s">
        <v>625</v>
      </c>
      <c r="M431" s="195">
        <v>0.79400000000000004</v>
      </c>
      <c r="N431" s="195">
        <v>0.52500000000000002</v>
      </c>
      <c r="O431" s="195">
        <v>1.1990000000000001</v>
      </c>
      <c r="P431" s="195">
        <v>1.1032863849765258</v>
      </c>
      <c r="Q431" s="186"/>
      <c r="R431" s="186"/>
      <c r="S431" s="186"/>
      <c r="T431" s="186"/>
      <c r="U431" s="186"/>
      <c r="V431" s="186"/>
      <c r="W431" s="186"/>
      <c r="X431" s="186"/>
      <c r="Y431" s="186"/>
      <c r="Z431" s="186"/>
      <c r="AA431" s="186"/>
      <c r="AB431" s="186"/>
      <c r="AC431" s="186"/>
      <c r="AD431" s="186"/>
      <c r="AE431" s="186"/>
      <c r="AF431" s="186"/>
      <c r="AG431" s="186"/>
      <c r="AH431" s="186"/>
      <c r="AI431" s="186"/>
      <c r="AJ431" s="186"/>
      <c r="AK431" s="186"/>
      <c r="AL431" s="186"/>
      <c r="AM431" s="186"/>
      <c r="AN431" s="186"/>
    </row>
    <row r="432" spans="2:40" ht="15" hidden="1" x14ac:dyDescent="0.25">
      <c r="B432" s="186"/>
      <c r="C432" s="193" t="s">
        <v>626</v>
      </c>
      <c r="D432" s="188">
        <v>-0.19600000000000001</v>
      </c>
      <c r="E432" s="188">
        <v>4.0599999999999997E-2</v>
      </c>
      <c r="F432" s="188">
        <v>-0.27600000000000002</v>
      </c>
      <c r="G432" s="188">
        <v>-0.11700000000000001</v>
      </c>
      <c r="H432" s="188">
        <v>23.343</v>
      </c>
      <c r="I432" s="188">
        <v>1</v>
      </c>
      <c r="J432" s="194">
        <v>0</v>
      </c>
      <c r="K432" s="186"/>
      <c r="L432" s="196" t="s">
        <v>627</v>
      </c>
      <c r="M432" s="195">
        <v>0.80400000000000005</v>
      </c>
      <c r="N432" s="195">
        <v>0.62</v>
      </c>
      <c r="O432" s="195">
        <v>1.157</v>
      </c>
      <c r="P432" s="195">
        <v>1.1267605633802817</v>
      </c>
      <c r="Q432" s="186"/>
      <c r="R432" s="186"/>
      <c r="S432" s="186"/>
      <c r="T432" s="186"/>
      <c r="U432" s="186"/>
      <c r="V432" s="186"/>
      <c r="W432" s="186"/>
      <c r="X432" s="186"/>
      <c r="Y432" s="186"/>
      <c r="Z432" s="186"/>
      <c r="AA432" s="186"/>
      <c r="AB432" s="186"/>
      <c r="AC432" s="186"/>
      <c r="AD432" s="186"/>
      <c r="AE432" s="186"/>
      <c r="AF432" s="186"/>
      <c r="AG432" s="186"/>
      <c r="AH432" s="186"/>
      <c r="AI432" s="186"/>
      <c r="AJ432" s="186"/>
      <c r="AK432" s="186"/>
      <c r="AL432" s="186"/>
      <c r="AM432" s="186"/>
      <c r="AN432" s="186"/>
    </row>
    <row r="433" spans="2:40" ht="15" hidden="1" x14ac:dyDescent="0.25">
      <c r="B433" s="186"/>
      <c r="C433" s="193" t="s">
        <v>628</v>
      </c>
      <c r="D433" s="188">
        <v>-0.20100000000000001</v>
      </c>
      <c r="E433" s="188">
        <v>4.0800000000000003E-2</v>
      </c>
      <c r="F433" s="188">
        <v>-0.28100000000000003</v>
      </c>
      <c r="G433" s="188">
        <v>-0.121</v>
      </c>
      <c r="H433" s="188">
        <v>24.266999999999999</v>
      </c>
      <c r="I433" s="188">
        <v>1</v>
      </c>
      <c r="J433" s="194">
        <v>0</v>
      </c>
      <c r="K433" s="186"/>
      <c r="L433" s="196" t="s">
        <v>629</v>
      </c>
      <c r="M433" s="195">
        <v>0.79899999999999993</v>
      </c>
      <c r="N433" s="195">
        <v>0.61499999999999999</v>
      </c>
      <c r="O433" s="195">
        <v>1.137</v>
      </c>
      <c r="P433" s="195">
        <v>1.1267605633802817</v>
      </c>
      <c r="Q433" s="186"/>
      <c r="R433" s="186"/>
      <c r="S433" s="186"/>
      <c r="T433" s="186"/>
      <c r="U433" s="186"/>
      <c r="V433" s="186"/>
      <c r="W433" s="186"/>
      <c r="X433" s="186"/>
      <c r="Y433" s="186"/>
      <c r="Z433" s="186"/>
      <c r="AA433" s="186"/>
      <c r="AB433" s="186"/>
      <c r="AC433" s="186"/>
      <c r="AD433" s="186"/>
      <c r="AE433" s="186"/>
      <c r="AF433" s="186"/>
      <c r="AG433" s="186"/>
      <c r="AH433" s="186"/>
      <c r="AI433" s="186"/>
      <c r="AJ433" s="186"/>
      <c r="AK433" s="186"/>
      <c r="AL433" s="186"/>
      <c r="AM433" s="186"/>
      <c r="AN433" s="186"/>
    </row>
    <row r="434" spans="2:40" ht="15" hidden="1" x14ac:dyDescent="0.25">
      <c r="B434" s="186"/>
      <c r="C434" s="193" t="s">
        <v>630</v>
      </c>
      <c r="D434" s="188">
        <v>-0.16600000000000001</v>
      </c>
      <c r="E434" s="188">
        <v>4.1300000000000003E-2</v>
      </c>
      <c r="F434" s="188">
        <v>-0.247</v>
      </c>
      <c r="G434" s="188">
        <v>-8.5999999999999993E-2</v>
      </c>
      <c r="H434" s="188">
        <v>16.29</v>
      </c>
      <c r="I434" s="188">
        <v>1</v>
      </c>
      <c r="J434" s="194">
        <v>0</v>
      </c>
      <c r="K434" s="186"/>
      <c r="L434" s="196" t="s">
        <v>631</v>
      </c>
      <c r="M434" s="195">
        <v>0.83399999999999996</v>
      </c>
      <c r="N434" s="195">
        <v>0.67999999999999994</v>
      </c>
      <c r="O434" s="195">
        <v>1.1400000000000001</v>
      </c>
      <c r="P434" s="195">
        <v>1.1737089201877935</v>
      </c>
      <c r="Q434" s="186"/>
      <c r="R434" s="186"/>
      <c r="S434" s="186"/>
      <c r="T434" s="186"/>
      <c r="U434" s="186"/>
      <c r="V434" s="186"/>
      <c r="W434" s="186"/>
      <c r="X434" s="186"/>
      <c r="Y434" s="186"/>
      <c r="Z434" s="186"/>
      <c r="AA434" s="186"/>
      <c r="AB434" s="186"/>
      <c r="AC434" s="186"/>
      <c r="AD434" s="186"/>
      <c r="AE434" s="186"/>
      <c r="AF434" s="186"/>
      <c r="AG434" s="186"/>
      <c r="AH434" s="186"/>
      <c r="AI434" s="186"/>
      <c r="AJ434" s="186"/>
      <c r="AK434" s="186"/>
      <c r="AL434" s="186"/>
      <c r="AM434" s="186"/>
      <c r="AN434" s="186"/>
    </row>
    <row r="435" spans="2:40" ht="15" hidden="1" x14ac:dyDescent="0.25">
      <c r="B435" s="186"/>
      <c r="C435" s="193" t="s">
        <v>632</v>
      </c>
      <c r="D435" s="188">
        <v>-0.16600000000000001</v>
      </c>
      <c r="E435" s="188">
        <v>4.1700000000000001E-2</v>
      </c>
      <c r="F435" s="188">
        <v>-0.248</v>
      </c>
      <c r="G435" s="188">
        <v>-8.4000000000000005E-2</v>
      </c>
      <c r="H435" s="188">
        <v>15.842000000000001</v>
      </c>
      <c r="I435" s="188">
        <v>1</v>
      </c>
      <c r="J435" s="194">
        <v>0</v>
      </c>
      <c r="K435" s="186"/>
      <c r="L435" s="196" t="s">
        <v>633</v>
      </c>
      <c r="M435" s="195">
        <v>0.83399999999999996</v>
      </c>
      <c r="N435" s="195">
        <v>0.68100000000000005</v>
      </c>
      <c r="O435" s="195">
        <v>1.139</v>
      </c>
      <c r="P435" s="195">
        <v>1.1737089201877935</v>
      </c>
      <c r="Q435" s="186"/>
      <c r="R435" s="186"/>
      <c r="S435" s="186"/>
      <c r="T435" s="186"/>
      <c r="U435" s="186"/>
      <c r="V435" s="186"/>
      <c r="W435" s="186"/>
      <c r="X435" s="186"/>
      <c r="Y435" s="186"/>
      <c r="Z435" s="186"/>
      <c r="AA435" s="186"/>
      <c r="AB435" s="186"/>
      <c r="AC435" s="186"/>
      <c r="AD435" s="186"/>
      <c r="AE435" s="186"/>
      <c r="AF435" s="186"/>
      <c r="AG435" s="186"/>
      <c r="AH435" s="186"/>
      <c r="AI435" s="186"/>
      <c r="AJ435" s="186"/>
      <c r="AK435" s="186"/>
      <c r="AL435" s="186"/>
      <c r="AM435" s="186"/>
      <c r="AN435" s="186"/>
    </row>
    <row r="436" spans="2:40" ht="15" hidden="1" x14ac:dyDescent="0.25">
      <c r="B436" s="186"/>
      <c r="C436" s="193" t="s">
        <v>634</v>
      </c>
      <c r="D436" s="188">
        <v>-0.17100000000000001</v>
      </c>
      <c r="E436" s="188">
        <v>4.2599999999999999E-2</v>
      </c>
      <c r="F436" s="188">
        <v>-0.255</v>
      </c>
      <c r="G436" s="188">
        <v>-8.7999999999999995E-2</v>
      </c>
      <c r="H436" s="188">
        <v>16.155999999999999</v>
      </c>
      <c r="I436" s="188">
        <v>1</v>
      </c>
      <c r="J436" s="194">
        <v>0</v>
      </c>
      <c r="K436" s="186"/>
      <c r="L436" s="196" t="s">
        <v>635</v>
      </c>
      <c r="M436" s="195">
        <v>0.82899999999999996</v>
      </c>
      <c r="N436" s="195">
        <v>0.73799999999999999</v>
      </c>
      <c r="O436" s="195">
        <v>1.1160000000000001</v>
      </c>
      <c r="P436" s="195">
        <v>1.1971830985915493</v>
      </c>
      <c r="Q436" s="186"/>
      <c r="R436" s="186"/>
      <c r="S436" s="186"/>
      <c r="T436" s="186"/>
      <c r="U436" s="186"/>
      <c r="V436" s="186"/>
      <c r="W436" s="186"/>
      <c r="X436" s="186"/>
      <c r="Y436" s="186"/>
      <c r="Z436" s="186"/>
      <c r="AA436" s="186"/>
      <c r="AB436" s="186"/>
      <c r="AC436" s="186"/>
      <c r="AD436" s="186"/>
      <c r="AE436" s="186"/>
      <c r="AF436" s="186"/>
      <c r="AG436" s="186"/>
      <c r="AH436" s="186"/>
      <c r="AI436" s="186"/>
      <c r="AJ436" s="186"/>
      <c r="AK436" s="186"/>
      <c r="AL436" s="186"/>
      <c r="AM436" s="186"/>
      <c r="AN436" s="186"/>
    </row>
    <row r="437" spans="2:40" ht="15" hidden="1" x14ac:dyDescent="0.25">
      <c r="B437" s="186"/>
      <c r="C437" s="193" t="s">
        <v>636</v>
      </c>
      <c r="D437" s="188">
        <v>-0.13400000000000001</v>
      </c>
      <c r="E437" s="188">
        <v>4.3299999999999998E-2</v>
      </c>
      <c r="F437" s="188">
        <v>-0.219</v>
      </c>
      <c r="G437" s="188">
        <v>-4.9000000000000002E-2</v>
      </c>
      <c r="H437" s="188">
        <v>9.532</v>
      </c>
      <c r="I437" s="188">
        <v>1</v>
      </c>
      <c r="J437" s="194">
        <v>2E-3</v>
      </c>
      <c r="K437" s="186"/>
      <c r="L437" s="196" t="s">
        <v>637</v>
      </c>
      <c r="M437" s="195">
        <v>0.86599999999999999</v>
      </c>
      <c r="N437" s="195">
        <v>0.76900000000000002</v>
      </c>
      <c r="O437" s="195">
        <v>1.1200000000000001</v>
      </c>
      <c r="P437" s="195">
        <v>1.2206572769953052</v>
      </c>
      <c r="Q437" s="186"/>
      <c r="R437" s="186"/>
      <c r="S437" s="186"/>
      <c r="T437" s="186"/>
      <c r="U437" s="186"/>
      <c r="V437" s="186"/>
      <c r="W437" s="186"/>
      <c r="X437" s="186"/>
      <c r="Y437" s="186"/>
      <c r="Z437" s="186"/>
      <c r="AA437" s="186"/>
      <c r="AB437" s="186"/>
      <c r="AC437" s="186"/>
      <c r="AD437" s="186"/>
      <c r="AE437" s="186"/>
      <c r="AF437" s="186"/>
      <c r="AG437" s="186"/>
      <c r="AH437" s="186"/>
      <c r="AI437" s="186"/>
      <c r="AJ437" s="186"/>
      <c r="AK437" s="186"/>
      <c r="AL437" s="186"/>
      <c r="AM437" s="186"/>
      <c r="AN437" s="186"/>
    </row>
    <row r="438" spans="2:40" ht="15" hidden="1" x14ac:dyDescent="0.25">
      <c r="B438" s="186"/>
      <c r="C438" s="193" t="s">
        <v>638</v>
      </c>
      <c r="D438" s="188">
        <v>-0.13300000000000001</v>
      </c>
      <c r="E438" s="188">
        <v>4.3999999999999997E-2</v>
      </c>
      <c r="F438" s="188">
        <v>-0.219</v>
      </c>
      <c r="G438" s="188">
        <v>-4.5999999999999999E-2</v>
      </c>
      <c r="H438" s="188">
        <v>9.0790000000000006</v>
      </c>
      <c r="I438" s="188">
        <v>1</v>
      </c>
      <c r="J438" s="194">
        <v>3.0000000000000001E-3</v>
      </c>
      <c r="K438" s="186"/>
      <c r="L438" s="196" t="s">
        <v>639</v>
      </c>
      <c r="M438" s="195">
        <v>0.86699999999999999</v>
      </c>
      <c r="N438" s="195">
        <v>0.77600000000000002</v>
      </c>
      <c r="O438" s="195">
        <v>1.0820000000000001</v>
      </c>
      <c r="P438" s="195">
        <v>1.2441314553990612</v>
      </c>
      <c r="Q438" s="186"/>
      <c r="R438" s="186"/>
      <c r="S438" s="186"/>
      <c r="T438" s="186"/>
      <c r="U438" s="186"/>
      <c r="V438" s="186"/>
      <c r="W438" s="186"/>
      <c r="X438" s="186"/>
      <c r="Y438" s="186"/>
      <c r="Z438" s="186"/>
      <c r="AA438" s="186"/>
      <c r="AB438" s="186"/>
      <c r="AC438" s="186"/>
      <c r="AD438" s="186"/>
      <c r="AE438" s="186"/>
      <c r="AF438" s="186"/>
      <c r="AG438" s="186"/>
      <c r="AH438" s="186"/>
      <c r="AI438" s="186"/>
      <c r="AJ438" s="186"/>
      <c r="AK438" s="186"/>
      <c r="AL438" s="186"/>
      <c r="AM438" s="186"/>
      <c r="AN438" s="186"/>
    </row>
    <row r="439" spans="2:40" ht="15" hidden="1" x14ac:dyDescent="0.25">
      <c r="B439" s="186"/>
      <c r="C439" s="193" t="s">
        <v>640</v>
      </c>
      <c r="D439" s="188">
        <v>-0.10100000000000001</v>
      </c>
      <c r="E439" s="188">
        <v>4.5100000000000001E-2</v>
      </c>
      <c r="F439" s="188">
        <v>-0.189</v>
      </c>
      <c r="G439" s="188">
        <v>-1.2E-2</v>
      </c>
      <c r="H439" s="188">
        <v>4.9809999999999999</v>
      </c>
      <c r="I439" s="188">
        <v>1</v>
      </c>
      <c r="J439" s="194">
        <v>2.5999999999999999E-2</v>
      </c>
      <c r="K439" s="186"/>
      <c r="L439" s="196" t="s">
        <v>641</v>
      </c>
      <c r="M439" s="195">
        <v>0.89900000000000002</v>
      </c>
      <c r="N439" s="195">
        <v>0.84599999999999997</v>
      </c>
      <c r="O439" s="195">
        <v>1.1060000000000001</v>
      </c>
      <c r="P439" s="195">
        <v>1.291079812206573</v>
      </c>
      <c r="Q439" s="186"/>
      <c r="R439" s="186"/>
      <c r="S439" s="186"/>
      <c r="T439" s="186"/>
      <c r="U439" s="186"/>
      <c r="V439" s="186"/>
      <c r="W439" s="186"/>
      <c r="X439" s="186"/>
      <c r="Y439" s="186"/>
      <c r="Z439" s="186"/>
      <c r="AA439" s="186"/>
      <c r="AB439" s="186"/>
      <c r="AC439" s="186"/>
      <c r="AD439" s="186"/>
      <c r="AE439" s="186"/>
      <c r="AF439" s="186"/>
      <c r="AG439" s="186"/>
      <c r="AH439" s="186"/>
      <c r="AI439" s="186"/>
      <c r="AJ439" s="186"/>
      <c r="AK439" s="186"/>
      <c r="AL439" s="186"/>
      <c r="AM439" s="186"/>
      <c r="AN439" s="186"/>
    </row>
    <row r="440" spans="2:40" ht="15" hidden="1" x14ac:dyDescent="0.25">
      <c r="B440" s="186"/>
      <c r="C440" s="193" t="s">
        <v>642</v>
      </c>
      <c r="D440" s="188">
        <v>-0.11799999999999999</v>
      </c>
      <c r="E440" s="188">
        <v>4.6399999999999997E-2</v>
      </c>
      <c r="F440" s="188">
        <v>-0.20899999999999999</v>
      </c>
      <c r="G440" s="188">
        <v>-2.7E-2</v>
      </c>
      <c r="H440" s="188">
        <v>6.4690000000000003</v>
      </c>
      <c r="I440" s="188">
        <v>1</v>
      </c>
      <c r="J440" s="194">
        <v>1.0999999999999999E-2</v>
      </c>
      <c r="K440" s="186"/>
      <c r="L440" s="196" t="s">
        <v>643</v>
      </c>
      <c r="M440" s="195">
        <v>0.88200000000000001</v>
      </c>
      <c r="N440" s="195">
        <v>0.84199999999999997</v>
      </c>
      <c r="O440" s="195">
        <v>1.069</v>
      </c>
      <c r="P440" s="195">
        <v>1.291079812206573</v>
      </c>
      <c r="Q440" s="186"/>
      <c r="R440" s="186"/>
      <c r="S440" s="186"/>
      <c r="T440" s="186"/>
      <c r="U440" s="186"/>
      <c r="V440" s="186"/>
      <c r="W440" s="186"/>
      <c r="X440" s="186"/>
      <c r="Y440" s="186"/>
      <c r="Z440" s="186"/>
      <c r="AA440" s="186"/>
      <c r="AB440" s="186"/>
      <c r="AC440" s="186"/>
      <c r="AD440" s="186"/>
      <c r="AE440" s="186"/>
      <c r="AF440" s="186"/>
      <c r="AG440" s="186"/>
      <c r="AH440" s="186"/>
      <c r="AI440" s="186"/>
      <c r="AJ440" s="186"/>
      <c r="AK440" s="186"/>
      <c r="AL440" s="186"/>
      <c r="AM440" s="186"/>
      <c r="AN440" s="186"/>
    </row>
    <row r="441" spans="2:40" ht="15" hidden="1" x14ac:dyDescent="0.25">
      <c r="B441" s="186"/>
      <c r="C441" s="193" t="s">
        <v>644</v>
      </c>
      <c r="D441" s="188">
        <v>-9.6000000000000002E-2</v>
      </c>
      <c r="E441" s="188">
        <v>4.7699999999999999E-2</v>
      </c>
      <c r="F441" s="188">
        <v>-0.189</v>
      </c>
      <c r="G441" s="188">
        <v>-2E-3</v>
      </c>
      <c r="H441" s="188">
        <v>4.0469999999999997</v>
      </c>
      <c r="I441" s="188">
        <v>1</v>
      </c>
      <c r="J441" s="194">
        <v>4.3999999999999997E-2</v>
      </c>
      <c r="K441" s="186"/>
      <c r="L441" s="196" t="s">
        <v>645</v>
      </c>
      <c r="M441" s="195">
        <v>0.90400000000000003</v>
      </c>
      <c r="N441" s="195">
        <v>0.90100000000000002</v>
      </c>
      <c r="O441" s="195">
        <v>1.111</v>
      </c>
      <c r="P441" s="195">
        <v>1.3380281690140845</v>
      </c>
      <c r="Q441" s="186"/>
      <c r="R441" s="186"/>
      <c r="S441" s="186"/>
      <c r="T441" s="186"/>
      <c r="U441" s="186"/>
      <c r="V441" s="186"/>
      <c r="W441" s="186"/>
      <c r="X441" s="186"/>
      <c r="Y441" s="186"/>
      <c r="Z441" s="186"/>
      <c r="AA441" s="186"/>
      <c r="AB441" s="186"/>
      <c r="AC441" s="186"/>
      <c r="AD441" s="186"/>
      <c r="AE441" s="186"/>
      <c r="AF441" s="186"/>
      <c r="AG441" s="186"/>
      <c r="AH441" s="186"/>
      <c r="AI441" s="186"/>
      <c r="AJ441" s="186"/>
      <c r="AK441" s="186"/>
      <c r="AL441" s="186"/>
      <c r="AM441" s="186"/>
      <c r="AN441" s="186"/>
    </row>
    <row r="442" spans="2:40" ht="15" hidden="1" x14ac:dyDescent="0.25">
      <c r="B442" s="186"/>
      <c r="C442" s="193" t="s">
        <v>646</v>
      </c>
      <c r="D442" s="188">
        <v>-7.1999999999999995E-2</v>
      </c>
      <c r="E442" s="188">
        <v>4.9599999999999998E-2</v>
      </c>
      <c r="F442" s="188">
        <v>-0.16900000000000001</v>
      </c>
      <c r="G442" s="188">
        <v>2.5999999999999999E-2</v>
      </c>
      <c r="H442" s="188">
        <v>2.089</v>
      </c>
      <c r="I442" s="188">
        <v>1</v>
      </c>
      <c r="J442" s="194">
        <v>0.14799999999999999</v>
      </c>
      <c r="K442" s="186"/>
      <c r="L442" s="196" t="s">
        <v>647</v>
      </c>
      <c r="M442" s="195">
        <v>0.92800000000000005</v>
      </c>
      <c r="N442" s="195">
        <v>0.96099999999999997</v>
      </c>
      <c r="O442" s="195">
        <v>1.077</v>
      </c>
      <c r="P442" s="195">
        <v>1.3615023474178403</v>
      </c>
      <c r="Q442" s="186"/>
      <c r="R442" s="186"/>
      <c r="S442" s="186"/>
      <c r="T442" s="186"/>
      <c r="U442" s="186"/>
      <c r="V442" s="186"/>
      <c r="W442" s="186"/>
      <c r="X442" s="186"/>
      <c r="Y442" s="186"/>
      <c r="Z442" s="186"/>
      <c r="AA442" s="186"/>
      <c r="AB442" s="186"/>
      <c r="AC442" s="186"/>
      <c r="AD442" s="186"/>
      <c r="AE442" s="186"/>
      <c r="AF442" s="186"/>
      <c r="AG442" s="186"/>
      <c r="AH442" s="186"/>
      <c r="AI442" s="186"/>
      <c r="AJ442" s="186"/>
      <c r="AK442" s="186"/>
      <c r="AL442" s="186"/>
      <c r="AM442" s="186"/>
      <c r="AN442" s="186"/>
    </row>
    <row r="443" spans="2:40" ht="15" hidden="1" x14ac:dyDescent="0.25">
      <c r="B443" s="186"/>
      <c r="C443" s="193" t="s">
        <v>648</v>
      </c>
      <c r="D443" s="188">
        <v>-0.03</v>
      </c>
      <c r="E443" s="188">
        <v>5.2400000000000002E-2</v>
      </c>
      <c r="F443" s="188">
        <v>-0.13300000000000001</v>
      </c>
      <c r="G443" s="188">
        <v>7.2999999999999995E-2</v>
      </c>
      <c r="H443" s="188">
        <v>0.32700000000000001</v>
      </c>
      <c r="I443" s="188">
        <v>1</v>
      </c>
      <c r="J443" s="194">
        <v>0.56799999999999995</v>
      </c>
      <c r="K443" s="186"/>
      <c r="L443" s="196" t="s">
        <v>649</v>
      </c>
      <c r="M443" s="195">
        <v>0.97</v>
      </c>
      <c r="N443" s="195">
        <v>0.98199999999999998</v>
      </c>
      <c r="O443" s="195">
        <v>1.0920000000000001</v>
      </c>
      <c r="P443" s="195">
        <v>1.408450704225352</v>
      </c>
      <c r="Q443" s="186"/>
      <c r="R443" s="186"/>
      <c r="S443" s="186"/>
      <c r="T443" s="186"/>
      <c r="U443" s="186"/>
      <c r="V443" s="186"/>
      <c r="W443" s="186"/>
      <c r="X443" s="186"/>
      <c r="Y443" s="186"/>
      <c r="Z443" s="186"/>
      <c r="AA443" s="186"/>
      <c r="AB443" s="186"/>
      <c r="AC443" s="186"/>
      <c r="AD443" s="186"/>
      <c r="AE443" s="186"/>
      <c r="AF443" s="186"/>
      <c r="AG443" s="186"/>
      <c r="AH443" s="186"/>
      <c r="AI443" s="186"/>
      <c r="AJ443" s="186"/>
      <c r="AK443" s="186"/>
      <c r="AL443" s="186"/>
      <c r="AM443" s="186"/>
      <c r="AN443" s="186"/>
    </row>
    <row r="444" spans="2:40" ht="15" hidden="1" x14ac:dyDescent="0.25">
      <c r="B444" s="186"/>
      <c r="C444" s="193" t="s">
        <v>650</v>
      </c>
      <c r="D444" s="188">
        <v>-4.1000000000000002E-2</v>
      </c>
      <c r="E444" s="188">
        <v>5.5399999999999998E-2</v>
      </c>
      <c r="F444" s="188">
        <v>-0.15</v>
      </c>
      <c r="G444" s="188">
        <v>6.8000000000000005E-2</v>
      </c>
      <c r="H444" s="188">
        <v>0.54400000000000004</v>
      </c>
      <c r="I444" s="188">
        <v>1</v>
      </c>
      <c r="J444" s="194">
        <v>0.46100000000000002</v>
      </c>
      <c r="K444" s="186"/>
      <c r="L444" s="196" t="s">
        <v>651</v>
      </c>
      <c r="M444" s="195">
        <v>0.95899999999999996</v>
      </c>
      <c r="N444" s="195">
        <v>0.94899999999999995</v>
      </c>
      <c r="O444" s="195">
        <v>1.0649999999999999</v>
      </c>
      <c r="P444" s="195">
        <v>1.408450704225352</v>
      </c>
      <c r="Q444" s="186"/>
      <c r="R444" s="186"/>
      <c r="S444" s="186"/>
      <c r="T444" s="186"/>
      <c r="U444" s="186"/>
      <c r="V444" s="186"/>
      <c r="W444" s="186"/>
      <c r="X444" s="186"/>
      <c r="Y444" s="186"/>
      <c r="Z444" s="186"/>
      <c r="AA444" s="186"/>
      <c r="AB444" s="186"/>
      <c r="AC444" s="186"/>
      <c r="AD444" s="186"/>
      <c r="AE444" s="186"/>
      <c r="AF444" s="186"/>
      <c r="AG444" s="186"/>
      <c r="AH444" s="186"/>
      <c r="AI444" s="186"/>
      <c r="AJ444" s="186"/>
      <c r="AK444" s="186"/>
      <c r="AL444" s="186"/>
      <c r="AM444" s="186"/>
      <c r="AN444" s="186"/>
    </row>
    <row r="445" spans="2:40" ht="15" hidden="1" x14ac:dyDescent="0.25">
      <c r="B445" s="186"/>
      <c r="C445" s="193" t="s">
        <v>652</v>
      </c>
      <c r="D445" s="188">
        <v>-2.3E-2</v>
      </c>
      <c r="E445" s="188">
        <v>0.06</v>
      </c>
      <c r="F445" s="188">
        <v>-0.14099999999999999</v>
      </c>
      <c r="G445" s="188">
        <v>9.5000000000000001E-2</v>
      </c>
      <c r="H445" s="188">
        <v>0.14699999999999999</v>
      </c>
      <c r="I445" s="188">
        <v>1</v>
      </c>
      <c r="J445" s="194">
        <v>0.70099999999999996</v>
      </c>
      <c r="K445" s="186"/>
      <c r="L445" s="196" t="s">
        <v>653</v>
      </c>
      <c r="M445" s="195">
        <v>0.97699999999999998</v>
      </c>
      <c r="N445" s="195">
        <v>1.0149999999999999</v>
      </c>
      <c r="O445" s="195">
        <v>1.095</v>
      </c>
      <c r="P445" s="195">
        <v>1.455399061032864</v>
      </c>
      <c r="Q445" s="186"/>
      <c r="R445" s="186"/>
      <c r="S445" s="186"/>
      <c r="T445" s="186"/>
      <c r="U445" s="186"/>
      <c r="V445" s="186"/>
      <c r="W445" s="186"/>
      <c r="X445" s="186"/>
      <c r="Y445" s="186"/>
      <c r="Z445" s="186"/>
      <c r="AA445" s="186"/>
      <c r="AB445" s="186"/>
      <c r="AC445" s="186"/>
      <c r="AD445" s="186"/>
      <c r="AE445" s="186"/>
      <c r="AF445" s="186"/>
      <c r="AG445" s="186"/>
      <c r="AH445" s="186"/>
      <c r="AI445" s="186"/>
      <c r="AJ445" s="186"/>
      <c r="AK445" s="186"/>
      <c r="AL445" s="186"/>
      <c r="AM445" s="186"/>
      <c r="AN445" s="186"/>
    </row>
    <row r="446" spans="2:40" ht="15" hidden="1" x14ac:dyDescent="0.25">
      <c r="B446" s="186"/>
      <c r="C446" s="193" t="s">
        <v>654</v>
      </c>
      <c r="D446" s="188">
        <v>-2.9000000000000001E-2</v>
      </c>
      <c r="E446" s="188">
        <v>6.5100000000000005E-2</v>
      </c>
      <c r="F446" s="188">
        <v>-0.156</v>
      </c>
      <c r="G446" s="188">
        <v>9.9000000000000005E-2</v>
      </c>
      <c r="H446" s="188">
        <v>0.192</v>
      </c>
      <c r="I446" s="188">
        <v>1</v>
      </c>
      <c r="J446" s="194">
        <v>0.66100000000000003</v>
      </c>
      <c r="K446" s="186"/>
      <c r="L446" s="196" t="s">
        <v>655</v>
      </c>
      <c r="M446" s="195">
        <v>0.97099999999999997</v>
      </c>
      <c r="N446" s="195">
        <v>1.026</v>
      </c>
      <c r="O446" s="195">
        <v>1.0009999999999999</v>
      </c>
      <c r="P446" s="195">
        <v>1.4788732394366197</v>
      </c>
      <c r="Q446" s="186"/>
      <c r="R446" s="186"/>
      <c r="S446" s="186"/>
      <c r="T446" s="186"/>
      <c r="U446" s="186"/>
      <c r="V446" s="186"/>
      <c r="W446" s="186"/>
      <c r="X446" s="186"/>
      <c r="Y446" s="186"/>
      <c r="Z446" s="186"/>
      <c r="AA446" s="186"/>
      <c r="AB446" s="186"/>
      <c r="AC446" s="186"/>
      <c r="AD446" s="186"/>
      <c r="AE446" s="186"/>
      <c r="AF446" s="186"/>
      <c r="AG446" s="186"/>
      <c r="AH446" s="186"/>
      <c r="AI446" s="186"/>
      <c r="AJ446" s="186"/>
      <c r="AK446" s="186"/>
      <c r="AL446" s="186"/>
      <c r="AM446" s="186"/>
      <c r="AN446" s="186"/>
    </row>
    <row r="447" spans="2:40" ht="15" hidden="1" x14ac:dyDescent="0.25">
      <c r="B447" s="186"/>
      <c r="C447" s="193" t="s">
        <v>656</v>
      </c>
      <c r="D447" s="188" t="s">
        <v>510</v>
      </c>
      <c r="E447" s="188" t="s">
        <v>14</v>
      </c>
      <c r="F447" s="188" t="s">
        <v>14</v>
      </c>
      <c r="G447" s="188" t="s">
        <v>14</v>
      </c>
      <c r="H447" s="188" t="s">
        <v>14</v>
      </c>
      <c r="I447" s="188" t="s">
        <v>14</v>
      </c>
      <c r="J447" s="194" t="s">
        <v>14</v>
      </c>
      <c r="K447" s="186"/>
      <c r="L447" s="196" t="s">
        <v>657</v>
      </c>
      <c r="M447" s="195">
        <v>1</v>
      </c>
      <c r="N447" s="195">
        <v>1</v>
      </c>
      <c r="O447" s="195">
        <v>1</v>
      </c>
      <c r="P447" s="195">
        <v>1.5492957746478875</v>
      </c>
      <c r="Q447" s="186"/>
      <c r="R447" s="186"/>
      <c r="S447" s="186"/>
      <c r="T447" s="186"/>
      <c r="U447" s="186"/>
      <c r="V447" s="186"/>
      <c r="W447" s="186"/>
      <c r="X447" s="186"/>
      <c r="Y447" s="186"/>
      <c r="Z447" s="186"/>
      <c r="AA447" s="186"/>
      <c r="AB447" s="186"/>
      <c r="AC447" s="186"/>
      <c r="AD447" s="186"/>
      <c r="AE447" s="186"/>
      <c r="AF447" s="186"/>
      <c r="AG447" s="186"/>
      <c r="AH447" s="186"/>
      <c r="AI447" s="186"/>
      <c r="AJ447" s="186"/>
      <c r="AK447" s="186"/>
      <c r="AL447" s="186"/>
      <c r="AM447" s="186"/>
      <c r="AN447" s="186"/>
    </row>
    <row r="448" spans="2:40" ht="15" hidden="1" x14ac:dyDescent="0.25">
      <c r="B448" s="186"/>
      <c r="C448" s="193" t="s">
        <v>658</v>
      </c>
      <c r="D448" s="188">
        <v>0.46500000000000002</v>
      </c>
      <c r="E448" s="188">
        <v>4.3499999999999997E-2</v>
      </c>
      <c r="F448" s="188">
        <v>0.38</v>
      </c>
      <c r="G448" s="188">
        <v>0.55100000000000005</v>
      </c>
      <c r="H448" s="188">
        <v>114.566</v>
      </c>
      <c r="I448" s="188">
        <v>1</v>
      </c>
      <c r="J448" s="194">
        <v>0</v>
      </c>
      <c r="K448" s="186"/>
      <c r="L448" s="197" t="s">
        <v>111</v>
      </c>
      <c r="M448" s="195">
        <v>1.4650000000000001</v>
      </c>
      <c r="N448" s="195">
        <v>1.3860000000000001</v>
      </c>
      <c r="O448" s="195">
        <v>1.429</v>
      </c>
      <c r="P448" s="195">
        <v>0.93896713615023486</v>
      </c>
      <c r="Q448" s="186"/>
      <c r="R448" s="186"/>
      <c r="S448" s="186"/>
      <c r="T448" s="186"/>
      <c r="U448" s="186"/>
      <c r="V448" s="186"/>
      <c r="W448" s="186"/>
      <c r="X448" s="186"/>
      <c r="Y448" s="186"/>
      <c r="Z448" s="186"/>
      <c r="AA448" s="186"/>
      <c r="AB448" s="186"/>
      <c r="AC448" s="186"/>
      <c r="AD448" s="186"/>
      <c r="AE448" s="186"/>
      <c r="AF448" s="186"/>
      <c r="AG448" s="186"/>
      <c r="AH448" s="186"/>
      <c r="AI448" s="186"/>
      <c r="AJ448" s="186"/>
      <c r="AK448" s="186"/>
      <c r="AL448" s="186"/>
      <c r="AM448" s="186"/>
      <c r="AN448" s="186"/>
    </row>
    <row r="449" spans="2:40" ht="15" hidden="1" x14ac:dyDescent="0.25">
      <c r="B449" s="186"/>
      <c r="C449" s="193" t="s">
        <v>659</v>
      </c>
      <c r="D449" s="188">
        <v>0.59499999999999997</v>
      </c>
      <c r="E449" s="188">
        <v>3.6799999999999999E-2</v>
      </c>
      <c r="F449" s="188">
        <v>0.52300000000000002</v>
      </c>
      <c r="G449" s="188">
        <v>0.66800000000000004</v>
      </c>
      <c r="H449" s="188">
        <v>261.23</v>
      </c>
      <c r="I449" s="188">
        <v>1</v>
      </c>
      <c r="J449" s="194">
        <v>0</v>
      </c>
      <c r="K449" s="186"/>
      <c r="L449" s="198" t="s">
        <v>112</v>
      </c>
      <c r="M449" s="195">
        <v>1.595</v>
      </c>
      <c r="N449" s="195">
        <v>1.6830000000000001</v>
      </c>
      <c r="O449" s="195">
        <v>1.377</v>
      </c>
      <c r="P449" s="195">
        <v>1.408450704225352</v>
      </c>
      <c r="Q449" s="186"/>
      <c r="R449" s="186"/>
      <c r="S449" s="186"/>
      <c r="T449" s="186"/>
      <c r="U449" s="186"/>
      <c r="V449" s="186"/>
      <c r="W449" s="186"/>
      <c r="X449" s="186"/>
      <c r="Y449" s="186"/>
      <c r="Z449" s="186"/>
      <c r="AA449" s="186"/>
      <c r="AB449" s="186"/>
      <c r="AC449" s="186"/>
      <c r="AD449" s="186"/>
      <c r="AE449" s="186"/>
      <c r="AF449" s="186"/>
      <c r="AG449" s="186"/>
      <c r="AH449" s="186"/>
      <c r="AI449" s="186"/>
      <c r="AJ449" s="186"/>
      <c r="AK449" s="186"/>
      <c r="AL449" s="186"/>
      <c r="AM449" s="186"/>
      <c r="AN449" s="186"/>
    </row>
    <row r="450" spans="2:40" ht="15" hidden="1" x14ac:dyDescent="0.25">
      <c r="B450" s="186"/>
      <c r="C450" s="193" t="s">
        <v>660</v>
      </c>
      <c r="D450" s="188">
        <v>7.4999999999999997E-2</v>
      </c>
      <c r="E450" s="188">
        <v>3.8699999999999998E-2</v>
      </c>
      <c r="F450" s="188">
        <v>-1E-3</v>
      </c>
      <c r="G450" s="188">
        <v>0.151</v>
      </c>
      <c r="H450" s="188">
        <v>3.7469999999999999</v>
      </c>
      <c r="I450" s="188">
        <v>1</v>
      </c>
      <c r="J450" s="194">
        <v>5.2999999999999999E-2</v>
      </c>
      <c r="K450" s="186"/>
      <c r="L450" s="198" t="s">
        <v>401</v>
      </c>
      <c r="M450" s="195">
        <v>1.075</v>
      </c>
      <c r="N450" s="195">
        <v>0.90100000000000002</v>
      </c>
      <c r="O450" s="195">
        <v>1.1559999999999999</v>
      </c>
      <c r="P450" s="195">
        <v>0.892018779342723</v>
      </c>
      <c r="Q450" s="186"/>
      <c r="R450" s="186"/>
      <c r="S450" s="186"/>
      <c r="T450" s="186"/>
      <c r="U450" s="186"/>
      <c r="V450" s="186"/>
      <c r="W450" s="186"/>
      <c r="X450" s="186"/>
      <c r="Y450" s="186"/>
      <c r="Z450" s="186"/>
      <c r="AA450" s="186"/>
      <c r="AB450" s="186"/>
      <c r="AC450" s="186"/>
      <c r="AD450" s="186"/>
      <c r="AE450" s="186"/>
      <c r="AF450" s="186"/>
      <c r="AG450" s="186"/>
      <c r="AH450" s="186"/>
      <c r="AI450" s="186"/>
      <c r="AJ450" s="186"/>
      <c r="AK450" s="186"/>
      <c r="AL450" s="186"/>
      <c r="AM450" s="186"/>
      <c r="AN450" s="186"/>
    </row>
    <row r="451" spans="2:40" ht="15" hidden="1" x14ac:dyDescent="0.25">
      <c r="B451" s="186"/>
      <c r="C451" s="193" t="s">
        <v>661</v>
      </c>
      <c r="D451" s="188">
        <v>-0.127</v>
      </c>
      <c r="E451" s="188">
        <v>3.6499999999999998E-2</v>
      </c>
      <c r="F451" s="188">
        <v>-0.19900000000000001</v>
      </c>
      <c r="G451" s="188">
        <v>-5.6000000000000001E-2</v>
      </c>
      <c r="H451" s="188">
        <v>12.167999999999999</v>
      </c>
      <c r="I451" s="188">
        <v>1</v>
      </c>
      <c r="J451" s="194">
        <v>0</v>
      </c>
      <c r="K451" s="186"/>
      <c r="L451" s="198" t="s">
        <v>114</v>
      </c>
      <c r="M451" s="195">
        <v>0.873</v>
      </c>
      <c r="N451" s="195">
        <v>0.59499999999999997</v>
      </c>
      <c r="O451" s="195">
        <v>1.0309999999999999</v>
      </c>
      <c r="P451" s="195">
        <v>0.91549295774647887</v>
      </c>
      <c r="Q451" s="186"/>
      <c r="R451" s="186"/>
      <c r="S451" s="186"/>
      <c r="T451" s="186"/>
      <c r="U451" s="186"/>
      <c r="V451" s="186"/>
      <c r="W451" s="186"/>
      <c r="X451" s="186"/>
      <c r="Y451" s="186"/>
      <c r="Z451" s="186"/>
      <c r="AA451" s="186"/>
      <c r="AB451" s="186"/>
      <c r="AC451" s="186"/>
      <c r="AD451" s="186"/>
      <c r="AE451" s="186"/>
      <c r="AF451" s="186"/>
      <c r="AG451" s="186"/>
      <c r="AH451" s="186"/>
      <c r="AI451" s="186"/>
      <c r="AJ451" s="186"/>
      <c r="AK451" s="186"/>
      <c r="AL451" s="186"/>
      <c r="AM451" s="186"/>
      <c r="AN451" s="186"/>
    </row>
    <row r="452" spans="2:40" ht="15" hidden="1" x14ac:dyDescent="0.25">
      <c r="B452" s="186"/>
      <c r="C452" s="193" t="s">
        <v>662</v>
      </c>
      <c r="D452" s="188">
        <v>-0.106</v>
      </c>
      <c r="E452" s="188">
        <v>4.1000000000000002E-2</v>
      </c>
      <c r="F452" s="188">
        <v>-0.187</v>
      </c>
      <c r="G452" s="188">
        <v>-2.5999999999999999E-2</v>
      </c>
      <c r="H452" s="188">
        <v>6.7190000000000003</v>
      </c>
      <c r="I452" s="188">
        <v>1</v>
      </c>
      <c r="J452" s="194">
        <v>0.01</v>
      </c>
      <c r="K452" s="186"/>
      <c r="L452" s="198" t="s">
        <v>402</v>
      </c>
      <c r="M452" s="195">
        <v>0.89400000000000002</v>
      </c>
      <c r="N452" s="195">
        <v>0.69300000000000006</v>
      </c>
      <c r="O452" s="195">
        <v>0.998</v>
      </c>
      <c r="P452" s="195">
        <v>0.79812206572769961</v>
      </c>
      <c r="Q452" s="186"/>
      <c r="R452" s="186"/>
      <c r="S452" s="186"/>
      <c r="T452" s="186"/>
      <c r="U452" s="186"/>
      <c r="V452" s="186"/>
      <c r="W452" s="186"/>
      <c r="X452" s="186"/>
      <c r="Y452" s="186"/>
      <c r="Z452" s="186"/>
      <c r="AA452" s="186"/>
      <c r="AB452" s="186"/>
      <c r="AC452" s="186"/>
      <c r="AD452" s="186"/>
      <c r="AE452" s="186"/>
      <c r="AF452" s="186"/>
      <c r="AG452" s="186"/>
      <c r="AH452" s="186"/>
      <c r="AI452" s="186"/>
      <c r="AJ452" s="186"/>
      <c r="AK452" s="186"/>
      <c r="AL452" s="186"/>
      <c r="AM452" s="186"/>
      <c r="AN452" s="186"/>
    </row>
    <row r="453" spans="2:40" ht="15" hidden="1" x14ac:dyDescent="0.25">
      <c r="B453" s="186"/>
      <c r="C453" s="193" t="s">
        <v>663</v>
      </c>
      <c r="D453" s="188">
        <v>-0.187</v>
      </c>
      <c r="E453" s="188">
        <v>3.7499999999999999E-2</v>
      </c>
      <c r="F453" s="188">
        <v>-0.26</v>
      </c>
      <c r="G453" s="188">
        <v>-0.113</v>
      </c>
      <c r="H453" s="188">
        <v>24.861999999999998</v>
      </c>
      <c r="I453" s="188">
        <v>1</v>
      </c>
      <c r="J453" s="194">
        <v>0</v>
      </c>
      <c r="K453" s="186"/>
      <c r="L453" s="198" t="s">
        <v>116</v>
      </c>
      <c r="M453" s="195">
        <v>0.81299999999999994</v>
      </c>
      <c r="N453" s="195">
        <v>0.59099999999999997</v>
      </c>
      <c r="O453" s="195">
        <v>0.94499999999999995</v>
      </c>
      <c r="P453" s="195">
        <v>0.77464788732394374</v>
      </c>
      <c r="Q453" s="186"/>
      <c r="R453" s="186"/>
      <c r="S453" s="186"/>
      <c r="T453" s="186"/>
      <c r="U453" s="186"/>
      <c r="V453" s="186"/>
      <c r="W453" s="186"/>
      <c r="X453" s="186"/>
      <c r="Y453" s="186"/>
      <c r="Z453" s="186"/>
      <c r="AA453" s="186"/>
      <c r="AB453" s="186"/>
      <c r="AC453" s="186"/>
      <c r="AD453" s="186"/>
      <c r="AE453" s="186"/>
      <c r="AF453" s="186"/>
      <c r="AG453" s="186"/>
      <c r="AH453" s="186"/>
      <c r="AI453" s="186"/>
      <c r="AJ453" s="186"/>
      <c r="AK453" s="186"/>
      <c r="AL453" s="186"/>
      <c r="AM453" s="186"/>
      <c r="AN453" s="186"/>
    </row>
    <row r="454" spans="2:40" ht="15" hidden="1" x14ac:dyDescent="0.25">
      <c r="B454" s="186"/>
      <c r="C454" s="193" t="s">
        <v>664</v>
      </c>
      <c r="D454" s="188">
        <v>0.36099999999999999</v>
      </c>
      <c r="E454" s="188">
        <v>4.1799999999999997E-2</v>
      </c>
      <c r="F454" s="188">
        <v>0.27900000000000003</v>
      </c>
      <c r="G454" s="188">
        <v>0.443</v>
      </c>
      <c r="H454" s="188">
        <v>74.710999999999999</v>
      </c>
      <c r="I454" s="188">
        <v>1</v>
      </c>
      <c r="J454" s="194">
        <v>0</v>
      </c>
      <c r="K454" s="186"/>
      <c r="L454" s="198" t="s">
        <v>403</v>
      </c>
      <c r="M454" s="195">
        <v>1.361</v>
      </c>
      <c r="N454" s="195">
        <v>1.383</v>
      </c>
      <c r="O454" s="195">
        <v>1.2730000000000001</v>
      </c>
      <c r="P454" s="195">
        <v>1.2441314553990612</v>
      </c>
      <c r="Q454" s="186"/>
      <c r="R454" s="186"/>
      <c r="S454" s="186"/>
      <c r="T454" s="186"/>
      <c r="U454" s="186"/>
      <c r="V454" s="186"/>
      <c r="W454" s="186"/>
      <c r="X454" s="186"/>
      <c r="Y454" s="186"/>
      <c r="Z454" s="186"/>
      <c r="AA454" s="186"/>
      <c r="AB454" s="186"/>
      <c r="AC454" s="186"/>
      <c r="AD454" s="186"/>
      <c r="AE454" s="186"/>
      <c r="AF454" s="186"/>
      <c r="AG454" s="186"/>
      <c r="AH454" s="186"/>
      <c r="AI454" s="186"/>
      <c r="AJ454" s="186"/>
      <c r="AK454" s="186"/>
      <c r="AL454" s="186"/>
      <c r="AM454" s="186"/>
      <c r="AN454" s="186"/>
    </row>
    <row r="455" spans="2:40" ht="15" hidden="1" x14ac:dyDescent="0.25">
      <c r="B455" s="186"/>
      <c r="C455" s="193" t="s">
        <v>665</v>
      </c>
      <c r="D455" s="188">
        <v>0.19900000000000001</v>
      </c>
      <c r="E455" s="188">
        <v>0.09</v>
      </c>
      <c r="F455" s="188">
        <v>2.3E-2</v>
      </c>
      <c r="G455" s="188">
        <v>0.376</v>
      </c>
      <c r="H455" s="188">
        <v>4.899</v>
      </c>
      <c r="I455" s="188">
        <v>1</v>
      </c>
      <c r="J455" s="194">
        <v>2.7E-2</v>
      </c>
      <c r="K455" s="186"/>
      <c r="L455" s="198" t="s">
        <v>404</v>
      </c>
      <c r="M455" s="195">
        <v>1.1990000000000001</v>
      </c>
      <c r="N455" s="195">
        <v>1.07</v>
      </c>
      <c r="O455" s="195">
        <v>1.179</v>
      </c>
      <c r="P455" s="195">
        <v>1.1032863849765258</v>
      </c>
      <c r="Q455" s="186"/>
      <c r="R455" s="186"/>
      <c r="S455" s="186"/>
      <c r="T455" s="186"/>
      <c r="U455" s="186"/>
      <c r="V455" s="186"/>
      <c r="W455" s="186"/>
      <c r="X455" s="186"/>
      <c r="Y455" s="186"/>
      <c r="Z455" s="186"/>
      <c r="AA455" s="186"/>
      <c r="AB455" s="186"/>
      <c r="AC455" s="186"/>
      <c r="AD455" s="186"/>
      <c r="AE455" s="186"/>
      <c r="AF455" s="186"/>
      <c r="AG455" s="186"/>
      <c r="AH455" s="186"/>
      <c r="AI455" s="186"/>
      <c r="AJ455" s="186"/>
      <c r="AK455" s="186"/>
      <c r="AL455" s="186"/>
      <c r="AM455" s="186"/>
      <c r="AN455" s="186"/>
    </row>
    <row r="456" spans="2:40" ht="15" hidden="1" x14ac:dyDescent="0.25">
      <c r="B456" s="186"/>
      <c r="C456" s="193" t="s">
        <v>666</v>
      </c>
      <c r="D456" s="188" t="s">
        <v>510</v>
      </c>
      <c r="E456" s="188" t="s">
        <v>14</v>
      </c>
      <c r="F456" s="188" t="s">
        <v>14</v>
      </c>
      <c r="G456" s="188" t="s">
        <v>14</v>
      </c>
      <c r="H456" s="188" t="s">
        <v>14</v>
      </c>
      <c r="I456" s="188" t="s">
        <v>14</v>
      </c>
      <c r="J456" s="194" t="s">
        <v>14</v>
      </c>
      <c r="K456" s="186"/>
      <c r="L456" s="198" t="s">
        <v>117</v>
      </c>
      <c r="M456" s="195">
        <v>1</v>
      </c>
      <c r="N456" s="195">
        <v>1</v>
      </c>
      <c r="O456" s="195">
        <v>1</v>
      </c>
      <c r="P456" s="195">
        <v>0.96244131455399062</v>
      </c>
      <c r="Q456" s="186"/>
      <c r="R456" s="186"/>
      <c r="S456" s="186"/>
      <c r="T456" s="186"/>
      <c r="U456" s="186"/>
      <c r="V456" s="186"/>
      <c r="W456" s="186"/>
      <c r="X456" s="186"/>
      <c r="Y456" s="186"/>
      <c r="Z456" s="186"/>
      <c r="AA456" s="186"/>
      <c r="AB456" s="186"/>
      <c r="AC456" s="186"/>
      <c r="AD456" s="186"/>
      <c r="AE456" s="186"/>
      <c r="AF456" s="186"/>
      <c r="AG456" s="186"/>
      <c r="AH456" s="186"/>
      <c r="AI456" s="186"/>
      <c r="AJ456" s="186"/>
      <c r="AK456" s="186"/>
      <c r="AL456" s="186"/>
      <c r="AM456" s="186"/>
      <c r="AN456" s="186"/>
    </row>
    <row r="457" spans="2:40" ht="15" hidden="1" x14ac:dyDescent="0.25">
      <c r="B457" s="186"/>
      <c r="C457" s="193" t="s">
        <v>667</v>
      </c>
      <c r="D457" s="188">
        <v>0.13400000000000001</v>
      </c>
      <c r="E457" s="188">
        <v>1.21E-2</v>
      </c>
      <c r="F457" s="188">
        <v>0.111</v>
      </c>
      <c r="G457" s="188">
        <v>0.158</v>
      </c>
      <c r="H457" s="188">
        <v>123.709</v>
      </c>
      <c r="I457" s="188">
        <v>1</v>
      </c>
      <c r="J457" s="194">
        <v>0</v>
      </c>
      <c r="K457" s="186"/>
      <c r="L457" s="199" t="s">
        <v>668</v>
      </c>
      <c r="M457" s="195">
        <v>1.1339999999999999</v>
      </c>
      <c r="N457" s="195">
        <v>1.1379999999999999</v>
      </c>
      <c r="O457" s="195">
        <v>1.101</v>
      </c>
      <c r="P457" s="195">
        <v>1.1971830985915493</v>
      </c>
      <c r="Q457" s="186"/>
      <c r="R457" s="186"/>
      <c r="S457" s="186"/>
      <c r="T457" s="186"/>
      <c r="U457" s="186"/>
      <c r="V457" s="186"/>
      <c r="W457" s="186"/>
      <c r="X457" s="186"/>
      <c r="Y457" s="186"/>
      <c r="Z457" s="186"/>
      <c r="AA457" s="186"/>
      <c r="AB457" s="186"/>
      <c r="AC457" s="186"/>
      <c r="AD457" s="186"/>
      <c r="AE457" s="186"/>
      <c r="AF457" s="186"/>
      <c r="AG457" s="186"/>
      <c r="AH457" s="186"/>
      <c r="AI457" s="186"/>
      <c r="AJ457" s="186"/>
      <c r="AK457" s="186"/>
      <c r="AL457" s="186"/>
      <c r="AM457" s="186"/>
      <c r="AN457" s="186"/>
    </row>
    <row r="458" spans="2:40" ht="15" hidden="1" x14ac:dyDescent="0.25">
      <c r="B458" s="186"/>
      <c r="C458" s="193" t="s">
        <v>669</v>
      </c>
      <c r="D458" s="188">
        <v>4.2000000000000003E-2</v>
      </c>
      <c r="E458" s="188">
        <v>1.0500000000000001E-2</v>
      </c>
      <c r="F458" s="188">
        <v>2.1000000000000001E-2</v>
      </c>
      <c r="G458" s="188">
        <v>6.3E-2</v>
      </c>
      <c r="H458" s="188">
        <v>15.814</v>
      </c>
      <c r="I458" s="188">
        <v>1</v>
      </c>
      <c r="J458" s="194">
        <v>0</v>
      </c>
      <c r="K458" s="186"/>
      <c r="L458" s="200" t="s">
        <v>670</v>
      </c>
      <c r="M458" s="195">
        <v>1.042</v>
      </c>
      <c r="N458" s="195">
        <v>1.0569999999999999</v>
      </c>
      <c r="O458" s="195">
        <v>1.0549999999999999</v>
      </c>
      <c r="P458" s="195">
        <v>0.96244131455399062</v>
      </c>
      <c r="Q458" s="186"/>
      <c r="R458" s="186"/>
      <c r="S458" s="186"/>
      <c r="T458" s="186"/>
      <c r="U458" s="186"/>
      <c r="V458" s="186"/>
      <c r="W458" s="186"/>
      <c r="X458" s="186"/>
      <c r="Y458" s="186"/>
      <c r="Z458" s="186"/>
      <c r="AA458" s="186"/>
      <c r="AB458" s="186"/>
      <c r="AC458" s="186"/>
      <c r="AD458" s="186"/>
      <c r="AE458" s="186"/>
      <c r="AF458" s="186"/>
      <c r="AG458" s="186"/>
      <c r="AH458" s="186"/>
      <c r="AI458" s="186"/>
      <c r="AJ458" s="186"/>
      <c r="AK458" s="186"/>
      <c r="AL458" s="186"/>
      <c r="AM458" s="186"/>
      <c r="AN458" s="186"/>
    </row>
    <row r="459" spans="2:40" ht="15" hidden="1" x14ac:dyDescent="0.25">
      <c r="B459" s="186"/>
      <c r="C459" s="193" t="s">
        <v>671</v>
      </c>
      <c r="D459" s="188">
        <v>-0.124</v>
      </c>
      <c r="E459" s="188">
        <v>1.15E-2</v>
      </c>
      <c r="F459" s="188">
        <v>-0.14699999999999999</v>
      </c>
      <c r="G459" s="188">
        <v>-0.10199999999999999</v>
      </c>
      <c r="H459" s="188">
        <v>116.93</v>
      </c>
      <c r="I459" s="188">
        <v>1</v>
      </c>
      <c r="J459" s="194">
        <v>0</v>
      </c>
      <c r="K459" s="186"/>
      <c r="L459" s="200" t="s">
        <v>672</v>
      </c>
      <c r="M459" s="195">
        <v>0.876</v>
      </c>
      <c r="N459" s="195">
        <v>0.91400000000000003</v>
      </c>
      <c r="O459" s="195">
        <v>0.877</v>
      </c>
      <c r="P459" s="195">
        <v>0.77464788732394374</v>
      </c>
      <c r="Q459" s="186"/>
      <c r="R459" s="186"/>
      <c r="S459" s="186"/>
      <c r="T459" s="186"/>
      <c r="U459" s="186"/>
      <c r="V459" s="186"/>
      <c r="W459" s="186"/>
      <c r="X459" s="186"/>
      <c r="Y459" s="186"/>
      <c r="Z459" s="186"/>
      <c r="AA459" s="186"/>
      <c r="AB459" s="186"/>
      <c r="AC459" s="186"/>
      <c r="AD459" s="186"/>
      <c r="AE459" s="186"/>
      <c r="AF459" s="186"/>
      <c r="AG459" s="186"/>
      <c r="AH459" s="186"/>
      <c r="AI459" s="186"/>
      <c r="AJ459" s="186"/>
      <c r="AK459" s="186"/>
      <c r="AL459" s="186"/>
      <c r="AM459" s="186"/>
      <c r="AN459" s="186"/>
    </row>
    <row r="460" spans="2:40" ht="15" hidden="1" x14ac:dyDescent="0.25">
      <c r="B460" s="186"/>
      <c r="C460" s="193" t="s">
        <v>673</v>
      </c>
      <c r="D460" s="188" t="s">
        <v>510</v>
      </c>
      <c r="E460" s="188" t="s">
        <v>14</v>
      </c>
      <c r="F460" s="188" t="s">
        <v>14</v>
      </c>
      <c r="G460" s="188" t="s">
        <v>14</v>
      </c>
      <c r="H460" s="188" t="s">
        <v>14</v>
      </c>
      <c r="I460" s="188" t="s">
        <v>14</v>
      </c>
      <c r="J460" s="194" t="s">
        <v>14</v>
      </c>
      <c r="K460" s="186"/>
      <c r="L460" s="200" t="s">
        <v>674</v>
      </c>
      <c r="M460" s="195">
        <v>1</v>
      </c>
      <c r="N460" s="195">
        <v>1</v>
      </c>
      <c r="O460" s="195">
        <v>1</v>
      </c>
      <c r="P460" s="195">
        <v>1.0328638497652582</v>
      </c>
      <c r="Q460" s="186"/>
      <c r="R460" s="186"/>
      <c r="S460" s="186"/>
      <c r="T460" s="186"/>
      <c r="U460" s="186"/>
      <c r="V460" s="186"/>
      <c r="W460" s="186"/>
      <c r="X460" s="186"/>
      <c r="Y460" s="186"/>
      <c r="Z460" s="186"/>
      <c r="AA460" s="186"/>
      <c r="AB460" s="186"/>
      <c r="AC460" s="186"/>
      <c r="AD460" s="186"/>
      <c r="AE460" s="186"/>
      <c r="AF460" s="186"/>
      <c r="AG460" s="186"/>
      <c r="AH460" s="186"/>
      <c r="AI460" s="186"/>
      <c r="AJ460" s="186"/>
      <c r="AK460" s="186"/>
      <c r="AL460" s="186"/>
      <c r="AM460" s="186"/>
      <c r="AN460" s="186"/>
    </row>
    <row r="461" spans="2:40" ht="15" hidden="1" x14ac:dyDescent="0.25">
      <c r="B461" s="186"/>
      <c r="C461" s="193" t="s">
        <v>675</v>
      </c>
      <c r="D461" s="188">
        <v>-0.63900000000000001</v>
      </c>
      <c r="E461" s="188">
        <v>6.3600000000000004E-2</v>
      </c>
      <c r="F461" s="188">
        <v>-0.76300000000000001</v>
      </c>
      <c r="G461" s="188">
        <v>-0.51400000000000001</v>
      </c>
      <c r="H461" s="188">
        <v>100.813</v>
      </c>
      <c r="I461" s="188">
        <v>1</v>
      </c>
      <c r="J461" s="194">
        <v>0</v>
      </c>
      <c r="K461" s="186"/>
      <c r="L461" s="199" t="s">
        <v>676</v>
      </c>
      <c r="M461" s="195">
        <v>0.36099999999999999</v>
      </c>
      <c r="N461" s="195">
        <v>0.21199999999999997</v>
      </c>
      <c r="O461" s="195">
        <v>0.60299999999999998</v>
      </c>
      <c r="P461" s="195">
        <v>1.0093896713615023</v>
      </c>
      <c r="Q461" s="186"/>
      <c r="R461" s="186"/>
      <c r="S461" s="186"/>
      <c r="T461" s="186"/>
      <c r="U461" s="186"/>
      <c r="V461" s="186"/>
      <c r="W461" s="186"/>
      <c r="X461" s="186"/>
      <c r="Y461" s="186"/>
      <c r="Z461" s="186"/>
      <c r="AA461" s="186"/>
      <c r="AB461" s="186"/>
      <c r="AC461" s="186"/>
      <c r="AD461" s="186"/>
      <c r="AE461" s="186"/>
      <c r="AF461" s="186"/>
      <c r="AG461" s="186"/>
      <c r="AH461" s="186"/>
      <c r="AI461" s="186"/>
      <c r="AJ461" s="186"/>
      <c r="AK461" s="186"/>
      <c r="AL461" s="186"/>
      <c r="AM461" s="186"/>
      <c r="AN461" s="186"/>
    </row>
    <row r="462" spans="2:40" ht="15" hidden="1" x14ac:dyDescent="0.25">
      <c r="B462" s="186"/>
      <c r="C462" s="193" t="s">
        <v>677</v>
      </c>
      <c r="D462" s="188" t="s">
        <v>510</v>
      </c>
      <c r="E462" s="188" t="s">
        <v>14</v>
      </c>
      <c r="F462" s="188" t="s">
        <v>14</v>
      </c>
      <c r="G462" s="188" t="s">
        <v>14</v>
      </c>
      <c r="H462" s="188" t="s">
        <v>14</v>
      </c>
      <c r="I462" s="188" t="s">
        <v>14</v>
      </c>
      <c r="J462" s="194" t="s">
        <v>14</v>
      </c>
      <c r="K462" s="186"/>
      <c r="L462" s="199" t="s">
        <v>678</v>
      </c>
      <c r="M462" s="195">
        <v>1</v>
      </c>
      <c r="N462" s="195">
        <v>1</v>
      </c>
      <c r="O462" s="195">
        <v>1</v>
      </c>
      <c r="P462" s="195">
        <v>1.7136150234741785</v>
      </c>
      <c r="Q462" s="186"/>
      <c r="R462" s="186"/>
      <c r="S462" s="186"/>
      <c r="T462" s="186"/>
      <c r="U462" s="186"/>
      <c r="V462" s="186"/>
      <c r="W462" s="186"/>
      <c r="X462" s="186"/>
      <c r="Y462" s="186"/>
      <c r="Z462" s="186"/>
      <c r="AA462" s="186"/>
      <c r="AB462" s="186"/>
      <c r="AC462" s="186"/>
      <c r="AD462" s="186"/>
      <c r="AE462" s="186"/>
      <c r="AF462" s="186"/>
      <c r="AG462" s="186"/>
      <c r="AH462" s="186"/>
      <c r="AI462" s="186"/>
      <c r="AJ462" s="186"/>
      <c r="AK462" s="186"/>
      <c r="AL462" s="186"/>
      <c r="AM462" s="186"/>
      <c r="AN462" s="186"/>
    </row>
    <row r="463" spans="2:40" ht="15" hidden="1" x14ac:dyDescent="0.25">
      <c r="B463" s="186"/>
      <c r="C463" s="193" t="s">
        <v>679</v>
      </c>
      <c r="D463" s="188">
        <v>-0.57099999999999995</v>
      </c>
      <c r="E463" s="188">
        <v>1.7299999999999999E-2</v>
      </c>
      <c r="F463" s="188">
        <v>-0.60499999999999998</v>
      </c>
      <c r="G463" s="188">
        <v>-0.53700000000000003</v>
      </c>
      <c r="H463" s="188">
        <v>1089.3019999999999</v>
      </c>
      <c r="I463" s="188">
        <v>1</v>
      </c>
      <c r="J463" s="194">
        <v>0</v>
      </c>
      <c r="K463" s="186"/>
      <c r="L463" s="199" t="s">
        <v>680</v>
      </c>
      <c r="M463" s="195">
        <v>0.42900000000000005</v>
      </c>
      <c r="N463" s="195">
        <v>0.33699999999999997</v>
      </c>
      <c r="O463" s="195">
        <v>0.67300000000000004</v>
      </c>
      <c r="P463" s="195">
        <v>0.96244131455399062</v>
      </c>
      <c r="Q463" s="186"/>
      <c r="R463" s="186"/>
      <c r="S463" s="186"/>
      <c r="T463" s="186"/>
      <c r="U463" s="186"/>
      <c r="V463" s="186"/>
      <c r="W463" s="186"/>
      <c r="X463" s="186"/>
      <c r="Y463" s="186"/>
      <c r="Z463" s="186"/>
      <c r="AA463" s="186"/>
      <c r="AB463" s="186"/>
      <c r="AC463" s="186"/>
      <c r="AD463" s="186"/>
      <c r="AE463" s="186"/>
      <c r="AF463" s="186"/>
      <c r="AG463" s="186"/>
      <c r="AH463" s="186"/>
      <c r="AI463" s="186"/>
      <c r="AJ463" s="186"/>
      <c r="AK463" s="186"/>
      <c r="AL463" s="186"/>
      <c r="AM463" s="186"/>
      <c r="AN463" s="186"/>
    </row>
    <row r="464" spans="2:40" ht="15" hidden="1" x14ac:dyDescent="0.25">
      <c r="B464" s="186"/>
      <c r="C464" s="193" t="s">
        <v>681</v>
      </c>
      <c r="D464" s="188" t="s">
        <v>510</v>
      </c>
      <c r="E464" s="188" t="s">
        <v>14</v>
      </c>
      <c r="F464" s="188" t="s">
        <v>14</v>
      </c>
      <c r="G464" s="188" t="s">
        <v>14</v>
      </c>
      <c r="H464" s="188" t="s">
        <v>14</v>
      </c>
      <c r="I464" s="188" t="s">
        <v>14</v>
      </c>
      <c r="J464" s="194" t="s">
        <v>14</v>
      </c>
      <c r="K464" s="186"/>
      <c r="L464" s="199" t="s">
        <v>682</v>
      </c>
      <c r="M464" s="195">
        <v>1</v>
      </c>
      <c r="N464" s="195">
        <v>1</v>
      </c>
      <c r="O464" s="195">
        <v>1</v>
      </c>
      <c r="P464" s="195">
        <v>1.6666666666666665</v>
      </c>
      <c r="Q464" s="186"/>
      <c r="R464" s="186"/>
      <c r="S464" s="186"/>
      <c r="T464" s="186"/>
      <c r="U464" s="186"/>
      <c r="V464" s="186"/>
      <c r="W464" s="186"/>
      <c r="X464" s="186"/>
      <c r="Y464" s="186"/>
      <c r="Z464" s="186"/>
      <c r="AA464" s="186"/>
      <c r="AB464" s="186"/>
      <c r="AC464" s="186"/>
      <c r="AD464" s="186"/>
      <c r="AE464" s="186"/>
      <c r="AF464" s="186"/>
      <c r="AG464" s="186"/>
      <c r="AH464" s="186"/>
      <c r="AI464" s="186"/>
      <c r="AJ464" s="186"/>
      <c r="AK464" s="186"/>
      <c r="AL464" s="186"/>
      <c r="AM464" s="186"/>
      <c r="AN464" s="186"/>
    </row>
    <row r="465" spans="2:40" ht="15" hidden="1" x14ac:dyDescent="0.25">
      <c r="B465" s="186"/>
      <c r="C465" s="193" t="s">
        <v>683</v>
      </c>
      <c r="D465" s="188">
        <v>-0.32800000000000001</v>
      </c>
      <c r="E465" s="188">
        <v>1.8200000000000001E-2</v>
      </c>
      <c r="F465" s="188">
        <v>-0.36399999999999999</v>
      </c>
      <c r="G465" s="188">
        <v>-0.29299999999999998</v>
      </c>
      <c r="H465" s="188">
        <v>325.05</v>
      </c>
      <c r="I465" s="188">
        <v>1</v>
      </c>
      <c r="J465" s="194">
        <v>0</v>
      </c>
      <c r="K465" s="186"/>
      <c r="L465" s="199" t="s">
        <v>684</v>
      </c>
      <c r="M465" s="195">
        <v>0.67199999999999993</v>
      </c>
      <c r="N465" s="195">
        <v>0.61099999999999999</v>
      </c>
      <c r="O465" s="195">
        <v>0.71100000000000008</v>
      </c>
      <c r="P465" s="195">
        <v>0.82159624413145538</v>
      </c>
      <c r="Q465" s="186"/>
      <c r="R465" s="186"/>
      <c r="S465" s="186"/>
      <c r="T465" s="186"/>
      <c r="U465" s="186"/>
      <c r="V465" s="186"/>
      <c r="W465" s="186"/>
      <c r="X465" s="186"/>
      <c r="Y465" s="186"/>
      <c r="Z465" s="186"/>
      <c r="AA465" s="186"/>
      <c r="AB465" s="186"/>
      <c r="AC465" s="186"/>
      <c r="AD465" s="186"/>
      <c r="AE465" s="186"/>
      <c r="AF465" s="186"/>
      <c r="AG465" s="186"/>
      <c r="AH465" s="186"/>
      <c r="AI465" s="186"/>
      <c r="AJ465" s="186"/>
      <c r="AK465" s="186"/>
      <c r="AL465" s="186"/>
      <c r="AM465" s="186"/>
      <c r="AN465" s="186"/>
    </row>
    <row r="466" spans="2:40" ht="15" hidden="1" x14ac:dyDescent="0.25">
      <c r="B466" s="186"/>
      <c r="C466" s="193" t="s">
        <v>685</v>
      </c>
      <c r="D466" s="188">
        <v>-0.123</v>
      </c>
      <c r="E466" s="188">
        <v>3.27E-2</v>
      </c>
      <c r="F466" s="188">
        <v>-0.187</v>
      </c>
      <c r="G466" s="188">
        <v>-5.8999999999999997E-2</v>
      </c>
      <c r="H466" s="188">
        <v>14.193</v>
      </c>
      <c r="I466" s="188">
        <v>1</v>
      </c>
      <c r="J466" s="194">
        <v>0</v>
      </c>
      <c r="K466" s="186"/>
      <c r="L466" s="200" t="s">
        <v>127</v>
      </c>
      <c r="M466" s="195">
        <v>0.877</v>
      </c>
      <c r="N466" s="195">
        <v>0.96</v>
      </c>
      <c r="O466" s="195">
        <v>0.85099999999999998</v>
      </c>
      <c r="P466" s="195">
        <v>1.0328638497652582</v>
      </c>
      <c r="Q466" s="186"/>
      <c r="R466" s="186"/>
      <c r="S466" s="186"/>
      <c r="T466" s="186"/>
      <c r="U466" s="186"/>
      <c r="V466" s="186"/>
      <c r="W466" s="186"/>
      <c r="X466" s="186"/>
      <c r="Y466" s="186"/>
      <c r="Z466" s="186"/>
      <c r="AA466" s="186"/>
      <c r="AB466" s="186"/>
      <c r="AC466" s="186"/>
      <c r="AD466" s="186"/>
      <c r="AE466" s="186"/>
      <c r="AF466" s="186"/>
      <c r="AG466" s="186"/>
      <c r="AH466" s="186"/>
      <c r="AI466" s="186"/>
      <c r="AJ466" s="186"/>
      <c r="AK466" s="186"/>
      <c r="AL466" s="186"/>
      <c r="AM466" s="186"/>
      <c r="AN466" s="186"/>
    </row>
    <row r="467" spans="2:40" ht="15" hidden="1" x14ac:dyDescent="0.25">
      <c r="B467" s="186"/>
      <c r="C467" s="193" t="s">
        <v>686</v>
      </c>
      <c r="D467" s="188">
        <v>0.45700000000000002</v>
      </c>
      <c r="E467" s="188">
        <v>3.9699999999999999E-2</v>
      </c>
      <c r="F467" s="188">
        <v>0.38</v>
      </c>
      <c r="G467" s="188">
        <v>0.53500000000000003</v>
      </c>
      <c r="H467" s="188">
        <v>133.024</v>
      </c>
      <c r="I467" s="188">
        <v>1</v>
      </c>
      <c r="J467" s="194">
        <v>0</v>
      </c>
      <c r="K467" s="186"/>
      <c r="L467" s="200" t="s">
        <v>128</v>
      </c>
      <c r="M467" s="195">
        <v>1.4570000000000001</v>
      </c>
      <c r="N467" s="195">
        <v>1.337</v>
      </c>
      <c r="O467" s="195">
        <v>1.419</v>
      </c>
      <c r="P467" s="195">
        <v>1.807511737089202</v>
      </c>
      <c r="Q467" s="186"/>
      <c r="R467" s="186"/>
      <c r="S467" s="186"/>
      <c r="T467" s="186"/>
      <c r="U467" s="186"/>
      <c r="V467" s="186"/>
      <c r="W467" s="186"/>
      <c r="X467" s="186"/>
      <c r="Y467" s="186"/>
      <c r="Z467" s="186"/>
      <c r="AA467" s="186"/>
      <c r="AB467" s="186"/>
      <c r="AC467" s="186"/>
      <c r="AD467" s="186"/>
      <c r="AE467" s="186"/>
      <c r="AF467" s="186"/>
      <c r="AG467" s="186"/>
      <c r="AH467" s="186"/>
      <c r="AI467" s="186"/>
      <c r="AJ467" s="186"/>
      <c r="AK467" s="186"/>
      <c r="AL467" s="186"/>
      <c r="AM467" s="186"/>
      <c r="AN467" s="186"/>
    </row>
    <row r="468" spans="2:40" ht="15" hidden="1" x14ac:dyDescent="0.25">
      <c r="B468" s="186"/>
      <c r="C468" s="193" t="s">
        <v>687</v>
      </c>
      <c r="D468" s="188">
        <v>0.13900000000000001</v>
      </c>
      <c r="E468" s="188">
        <v>4.0099999999999997E-2</v>
      </c>
      <c r="F468" s="188">
        <v>6.0999999999999999E-2</v>
      </c>
      <c r="G468" s="188">
        <v>0.218</v>
      </c>
      <c r="H468" s="188">
        <v>12.083</v>
      </c>
      <c r="I468" s="188">
        <v>1</v>
      </c>
      <c r="J468" s="194">
        <v>1E-3</v>
      </c>
      <c r="K468" s="186"/>
      <c r="L468" s="200" t="s">
        <v>688</v>
      </c>
      <c r="M468" s="195">
        <v>1.139</v>
      </c>
      <c r="N468" s="195">
        <v>1.1060000000000001</v>
      </c>
      <c r="O468" s="195">
        <v>1.1140000000000001</v>
      </c>
      <c r="P468" s="195">
        <v>1.3849765258215962</v>
      </c>
      <c r="Q468" s="186"/>
      <c r="R468" s="186"/>
      <c r="S468" s="186"/>
      <c r="T468" s="186"/>
      <c r="U468" s="186"/>
      <c r="V468" s="186"/>
      <c r="W468" s="186"/>
      <c r="X468" s="186"/>
      <c r="Y468" s="186"/>
      <c r="Z468" s="186"/>
      <c r="AA468" s="186"/>
      <c r="AB468" s="186"/>
      <c r="AC468" s="186"/>
      <c r="AD468" s="186"/>
      <c r="AE468" s="186"/>
      <c r="AF468" s="186"/>
      <c r="AG468" s="186"/>
      <c r="AH468" s="186"/>
      <c r="AI468" s="186"/>
      <c r="AJ468" s="186"/>
      <c r="AK468" s="186"/>
      <c r="AL468" s="186"/>
      <c r="AM468" s="186"/>
      <c r="AN468" s="186"/>
    </row>
    <row r="469" spans="2:40" ht="15" hidden="1" x14ac:dyDescent="0.25">
      <c r="B469" s="186"/>
      <c r="C469" s="193" t="s">
        <v>689</v>
      </c>
      <c r="D469" s="188">
        <v>0.442</v>
      </c>
      <c r="E469" s="188">
        <v>2.7199999999999998E-2</v>
      </c>
      <c r="F469" s="188">
        <v>0.38900000000000001</v>
      </c>
      <c r="G469" s="188">
        <v>0.495</v>
      </c>
      <c r="H469" s="188">
        <v>263.56799999999998</v>
      </c>
      <c r="I469" s="188">
        <v>1</v>
      </c>
      <c r="J469" s="194">
        <v>0</v>
      </c>
      <c r="K469" s="186"/>
      <c r="L469" s="200" t="s">
        <v>690</v>
      </c>
      <c r="M469" s="195">
        <v>1.4419999999999999</v>
      </c>
      <c r="N469" s="195">
        <v>1.5129999999999999</v>
      </c>
      <c r="O469" s="195">
        <v>1.3580000000000001</v>
      </c>
      <c r="P469" s="195">
        <v>1.4788732394366197</v>
      </c>
      <c r="Q469" s="186"/>
      <c r="R469" s="186"/>
      <c r="S469" s="186"/>
      <c r="T469" s="186"/>
      <c r="U469" s="186"/>
      <c r="V469" s="186"/>
      <c r="W469" s="186"/>
      <c r="X469" s="186"/>
      <c r="Y469" s="186"/>
      <c r="Z469" s="186"/>
      <c r="AA469" s="186"/>
      <c r="AB469" s="186"/>
      <c r="AC469" s="186"/>
      <c r="AD469" s="186"/>
      <c r="AE469" s="186"/>
      <c r="AF469" s="186"/>
      <c r="AG469" s="186"/>
      <c r="AH469" s="186"/>
      <c r="AI469" s="186"/>
      <c r="AJ469" s="186"/>
      <c r="AK469" s="186"/>
      <c r="AL469" s="186"/>
      <c r="AM469" s="186"/>
      <c r="AN469" s="186"/>
    </row>
    <row r="470" spans="2:40" ht="15" hidden="1" x14ac:dyDescent="0.25">
      <c r="B470" s="186"/>
      <c r="C470" s="193" t="s">
        <v>691</v>
      </c>
      <c r="D470" s="188">
        <v>-0.23300000000000001</v>
      </c>
      <c r="E470" s="188">
        <v>2.4400000000000002E-2</v>
      </c>
      <c r="F470" s="188">
        <v>-0.28100000000000003</v>
      </c>
      <c r="G470" s="188">
        <v>-0.185</v>
      </c>
      <c r="H470" s="188">
        <v>91.248000000000005</v>
      </c>
      <c r="I470" s="188">
        <v>1</v>
      </c>
      <c r="J470" s="194">
        <v>0</v>
      </c>
      <c r="K470" s="186"/>
      <c r="L470" s="200" t="s">
        <v>131</v>
      </c>
      <c r="M470" s="195">
        <v>0.76700000000000002</v>
      </c>
      <c r="N470" s="195">
        <v>0.78600000000000003</v>
      </c>
      <c r="O470" s="195">
        <v>0.77900000000000003</v>
      </c>
      <c r="P470" s="195">
        <v>1.1032863849765258</v>
      </c>
      <c r="Q470" s="186"/>
      <c r="R470" s="186"/>
      <c r="S470" s="186"/>
      <c r="T470" s="186"/>
      <c r="U470" s="186"/>
      <c r="V470" s="186"/>
      <c r="W470" s="186"/>
      <c r="X470" s="186"/>
      <c r="Y470" s="186"/>
      <c r="Z470" s="186"/>
      <c r="AA470" s="186"/>
      <c r="AB470" s="186"/>
      <c r="AC470" s="186"/>
      <c r="AD470" s="186"/>
      <c r="AE470" s="186"/>
      <c r="AF470" s="186"/>
      <c r="AG470" s="186"/>
      <c r="AH470" s="186"/>
      <c r="AI470" s="186"/>
      <c r="AJ470" s="186"/>
      <c r="AK470" s="186"/>
      <c r="AL470" s="186"/>
      <c r="AM470" s="186"/>
      <c r="AN470" s="186"/>
    </row>
    <row r="471" spans="2:40" ht="15" hidden="1" x14ac:dyDescent="0.25">
      <c r="B471" s="186"/>
      <c r="C471" s="193" t="s">
        <v>692</v>
      </c>
      <c r="D471" s="188">
        <v>-0.36799999999999999</v>
      </c>
      <c r="E471" s="188">
        <v>3.7499999999999999E-2</v>
      </c>
      <c r="F471" s="188">
        <v>-0.441</v>
      </c>
      <c r="G471" s="188">
        <v>-0.29399999999999998</v>
      </c>
      <c r="H471" s="188">
        <v>95.914000000000001</v>
      </c>
      <c r="I471" s="188">
        <v>1</v>
      </c>
      <c r="J471" s="194">
        <v>0</v>
      </c>
      <c r="K471" s="186"/>
      <c r="L471" s="200" t="s">
        <v>693</v>
      </c>
      <c r="M471" s="195">
        <v>0.63200000000000001</v>
      </c>
      <c r="N471" s="195">
        <v>0.54400000000000004</v>
      </c>
      <c r="O471" s="195">
        <v>0.68900000000000006</v>
      </c>
      <c r="P471" s="195">
        <v>0.86854460093896713</v>
      </c>
      <c r="Q471" s="186"/>
      <c r="R471" s="186"/>
      <c r="S471" s="186"/>
      <c r="T471" s="186"/>
      <c r="U471" s="186"/>
      <c r="V471" s="186"/>
      <c r="W471" s="186"/>
      <c r="X471" s="186"/>
      <c r="Y471" s="186"/>
      <c r="Z471" s="186"/>
      <c r="AA471" s="186"/>
      <c r="AB471" s="186"/>
      <c r="AC471" s="186"/>
      <c r="AD471" s="186"/>
      <c r="AE471" s="186"/>
      <c r="AF471" s="186"/>
      <c r="AG471" s="186"/>
      <c r="AH471" s="186"/>
      <c r="AI471" s="186"/>
      <c r="AJ471" s="186"/>
      <c r="AK471" s="186"/>
      <c r="AL471" s="186"/>
      <c r="AM471" s="186"/>
      <c r="AN471" s="186"/>
    </row>
    <row r="472" spans="2:40" ht="15" hidden="1" x14ac:dyDescent="0.25">
      <c r="B472" s="186"/>
      <c r="C472" s="193" t="s">
        <v>694</v>
      </c>
      <c r="D472" s="188">
        <v>-0.13200000000000001</v>
      </c>
      <c r="E472" s="188">
        <v>6.54E-2</v>
      </c>
      <c r="F472" s="188">
        <v>-0.26</v>
      </c>
      <c r="G472" s="188">
        <v>-4.0000000000000001E-3</v>
      </c>
      <c r="H472" s="188">
        <v>4.0860000000000003</v>
      </c>
      <c r="I472" s="188">
        <v>1</v>
      </c>
      <c r="J472" s="194">
        <v>4.2999999999999997E-2</v>
      </c>
      <c r="K472" s="186"/>
      <c r="L472" s="200" t="s">
        <v>695</v>
      </c>
      <c r="M472" s="195">
        <v>0.86799999999999999</v>
      </c>
      <c r="N472" s="195">
        <v>0.85699999999999998</v>
      </c>
      <c r="O472" s="195">
        <v>0.88700000000000001</v>
      </c>
      <c r="P472" s="195">
        <v>1.0093896713615023</v>
      </c>
      <c r="Q472" s="186"/>
      <c r="R472" s="186"/>
      <c r="S472" s="186"/>
      <c r="T472" s="186"/>
      <c r="U472" s="186"/>
      <c r="V472" s="186"/>
      <c r="W472" s="186"/>
      <c r="X472" s="186"/>
      <c r="Y472" s="186"/>
      <c r="Z472" s="186"/>
      <c r="AA472" s="186"/>
      <c r="AB472" s="186"/>
      <c r="AC472" s="186"/>
      <c r="AD472" s="186"/>
      <c r="AE472" s="186"/>
      <c r="AF472" s="186"/>
      <c r="AG472" s="186"/>
      <c r="AH472" s="186"/>
      <c r="AI472" s="186"/>
      <c r="AJ472" s="186"/>
      <c r="AK472" s="186"/>
      <c r="AL472" s="186"/>
      <c r="AM472" s="186"/>
      <c r="AN472" s="186"/>
    </row>
    <row r="473" spans="2:40" ht="15" hidden="1" x14ac:dyDescent="0.25">
      <c r="B473" s="186"/>
      <c r="C473" s="193" t="s">
        <v>696</v>
      </c>
      <c r="D473" s="188" t="s">
        <v>510</v>
      </c>
      <c r="E473" s="188" t="s">
        <v>14</v>
      </c>
      <c r="F473" s="188" t="s">
        <v>14</v>
      </c>
      <c r="G473" s="188" t="s">
        <v>14</v>
      </c>
      <c r="H473" s="188" t="s">
        <v>14</v>
      </c>
      <c r="I473" s="188" t="s">
        <v>14</v>
      </c>
      <c r="J473" s="194" t="s">
        <v>14</v>
      </c>
      <c r="K473" s="186"/>
      <c r="L473" s="200" t="s">
        <v>134</v>
      </c>
      <c r="M473" s="195">
        <v>1</v>
      </c>
      <c r="N473" s="195">
        <v>1</v>
      </c>
      <c r="O473" s="195">
        <v>1</v>
      </c>
      <c r="P473" s="195">
        <v>1.0328638497652582</v>
      </c>
      <c r="Q473" s="186"/>
      <c r="R473" s="186"/>
      <c r="S473" s="186"/>
      <c r="T473" s="186"/>
      <c r="U473" s="186"/>
      <c r="V473" s="186"/>
      <c r="W473" s="186"/>
      <c r="X473" s="186"/>
      <c r="Y473" s="186"/>
      <c r="Z473" s="186"/>
      <c r="AA473" s="186"/>
      <c r="AB473" s="186"/>
      <c r="AC473" s="186"/>
      <c r="AD473" s="186"/>
      <c r="AE473" s="186"/>
      <c r="AF473" s="186"/>
      <c r="AG473" s="186"/>
      <c r="AH473" s="186"/>
      <c r="AI473" s="186"/>
      <c r="AJ473" s="186"/>
      <c r="AK473" s="186"/>
      <c r="AL473" s="186"/>
      <c r="AM473" s="186"/>
      <c r="AN473" s="186"/>
    </row>
    <row r="474" spans="2:40" ht="15" hidden="1" x14ac:dyDescent="0.25">
      <c r="B474" s="186"/>
      <c r="C474" s="193" t="s">
        <v>697</v>
      </c>
      <c r="D474" s="188">
        <v>1.028</v>
      </c>
      <c r="E474" s="188">
        <v>7.4700000000000003E-2</v>
      </c>
      <c r="F474" s="188">
        <v>0.88200000000000001</v>
      </c>
      <c r="G474" s="188">
        <v>1.175</v>
      </c>
      <c r="H474" s="188">
        <v>189.60599999999999</v>
      </c>
      <c r="I474" s="188">
        <v>1</v>
      </c>
      <c r="J474" s="194">
        <v>0</v>
      </c>
      <c r="K474" s="186"/>
      <c r="L474" s="196" t="s">
        <v>698</v>
      </c>
      <c r="M474" s="195">
        <v>2.028</v>
      </c>
      <c r="N474" s="195">
        <v>1.9630000000000001</v>
      </c>
      <c r="O474" s="195">
        <v>1.8</v>
      </c>
      <c r="P474" s="195">
        <v>1.5492957746478875</v>
      </c>
      <c r="Q474" s="186"/>
      <c r="R474" s="186"/>
      <c r="S474" s="186"/>
      <c r="T474" s="186"/>
      <c r="U474" s="186"/>
      <c r="V474" s="186"/>
      <c r="W474" s="186"/>
      <c r="X474" s="186"/>
      <c r="Y474" s="186"/>
      <c r="Z474" s="186"/>
      <c r="AA474" s="186"/>
      <c r="AB474" s="186"/>
      <c r="AC474" s="186"/>
      <c r="AD474" s="186"/>
      <c r="AE474" s="186"/>
      <c r="AF474" s="186"/>
      <c r="AG474" s="186"/>
      <c r="AH474" s="186"/>
      <c r="AI474" s="186"/>
      <c r="AJ474" s="186"/>
      <c r="AK474" s="186"/>
      <c r="AL474" s="186"/>
      <c r="AM474" s="186"/>
      <c r="AN474" s="186"/>
    </row>
    <row r="475" spans="2:40" ht="15" hidden="1" x14ac:dyDescent="0.25">
      <c r="B475" s="186"/>
      <c r="C475" s="193" t="s">
        <v>699</v>
      </c>
      <c r="D475" s="188">
        <v>0.34100000000000003</v>
      </c>
      <c r="E475" s="188">
        <v>7.3300000000000004E-2</v>
      </c>
      <c r="F475" s="188">
        <v>0.19800000000000001</v>
      </c>
      <c r="G475" s="188">
        <v>0.48499999999999999</v>
      </c>
      <c r="H475" s="188">
        <v>21.712</v>
      </c>
      <c r="I475" s="188">
        <v>1</v>
      </c>
      <c r="J475" s="194">
        <v>0</v>
      </c>
      <c r="K475" s="186"/>
      <c r="L475" s="196" t="s">
        <v>700</v>
      </c>
      <c r="M475" s="195">
        <v>1.341</v>
      </c>
      <c r="N475" s="195">
        <v>1.306</v>
      </c>
      <c r="O475" s="195">
        <v>1.379</v>
      </c>
      <c r="P475" s="195">
        <v>0.96244131455399062</v>
      </c>
      <c r="Q475" s="186"/>
      <c r="R475" s="186"/>
      <c r="S475" s="186"/>
      <c r="T475" s="186"/>
      <c r="U475" s="186"/>
      <c r="V475" s="186"/>
      <c r="W475" s="186"/>
      <c r="X475" s="186"/>
      <c r="Y475" s="186"/>
      <c r="Z475" s="186"/>
      <c r="AA475" s="186"/>
      <c r="AB475" s="186"/>
      <c r="AC475" s="186"/>
      <c r="AD475" s="186"/>
      <c r="AE475" s="186"/>
      <c r="AF475" s="186"/>
      <c r="AG475" s="186"/>
      <c r="AH475" s="186"/>
      <c r="AI475" s="186"/>
      <c r="AJ475" s="186"/>
      <c r="AK475" s="186"/>
      <c r="AL475" s="186"/>
      <c r="AM475" s="186"/>
      <c r="AN475" s="186"/>
    </row>
    <row r="476" spans="2:40" ht="15" hidden="1" x14ac:dyDescent="0.25">
      <c r="B476" s="186"/>
      <c r="C476" s="193" t="s">
        <v>701</v>
      </c>
      <c r="D476" s="188">
        <v>0.42299999999999999</v>
      </c>
      <c r="E476" s="188">
        <v>8.1299999999999997E-2</v>
      </c>
      <c r="F476" s="188">
        <v>0.26300000000000001</v>
      </c>
      <c r="G476" s="188">
        <v>0.58199999999999996</v>
      </c>
      <c r="H476" s="188">
        <v>27.032</v>
      </c>
      <c r="I476" s="188">
        <v>1</v>
      </c>
      <c r="J476" s="194">
        <v>0</v>
      </c>
      <c r="K476" s="186"/>
      <c r="L476" s="196" t="s">
        <v>702</v>
      </c>
      <c r="M476" s="195">
        <v>1.423</v>
      </c>
      <c r="N476" s="195">
        <v>1.3460000000000001</v>
      </c>
      <c r="O476" s="195">
        <v>1.4239999999999999</v>
      </c>
      <c r="P476" s="195">
        <v>0.9859154929577465</v>
      </c>
      <c r="Q476" s="186"/>
      <c r="R476" s="186"/>
      <c r="S476" s="186"/>
      <c r="T476" s="186"/>
      <c r="U476" s="186"/>
      <c r="V476" s="186"/>
      <c r="W476" s="186"/>
      <c r="X476" s="186"/>
      <c r="Y476" s="186"/>
      <c r="Z476" s="186"/>
      <c r="AA476" s="186"/>
      <c r="AB476" s="186"/>
      <c r="AC476" s="186"/>
      <c r="AD476" s="186"/>
      <c r="AE476" s="186"/>
      <c r="AF476" s="186"/>
      <c r="AG476" s="186"/>
      <c r="AH476" s="186"/>
      <c r="AI476" s="186"/>
      <c r="AJ476" s="186"/>
      <c r="AK476" s="186"/>
      <c r="AL476" s="186"/>
      <c r="AM476" s="186"/>
      <c r="AN476" s="186"/>
    </row>
    <row r="477" spans="2:40" ht="15" hidden="1" x14ac:dyDescent="0.25">
      <c r="B477" s="186"/>
      <c r="C477" s="193" t="s">
        <v>703</v>
      </c>
      <c r="D477" s="188">
        <v>0.56699999999999995</v>
      </c>
      <c r="E477" s="188">
        <v>7.8200000000000006E-2</v>
      </c>
      <c r="F477" s="188">
        <v>0.41299999999999998</v>
      </c>
      <c r="G477" s="188">
        <v>0.72</v>
      </c>
      <c r="H477" s="188">
        <v>52.494</v>
      </c>
      <c r="I477" s="188">
        <v>1</v>
      </c>
      <c r="J477" s="194">
        <v>0</v>
      </c>
      <c r="K477" s="186"/>
      <c r="L477" s="196" t="s">
        <v>704</v>
      </c>
      <c r="M477" s="195">
        <v>1.5669999999999999</v>
      </c>
      <c r="N477" s="195">
        <v>1.4159999999999999</v>
      </c>
      <c r="O477" s="195">
        <v>1.496</v>
      </c>
      <c r="P477" s="195">
        <v>1.0563380281690142</v>
      </c>
      <c r="Q477" s="186"/>
      <c r="R477" s="186"/>
      <c r="S477" s="186"/>
      <c r="T477" s="186"/>
      <c r="U477" s="186"/>
      <c r="V477" s="186"/>
      <c r="W477" s="186"/>
      <c r="X477" s="186"/>
      <c r="Y477" s="186"/>
      <c r="Z477" s="186"/>
      <c r="AA477" s="186"/>
      <c r="AB477" s="186"/>
      <c r="AC477" s="186"/>
      <c r="AD477" s="186"/>
      <c r="AE477" s="186"/>
      <c r="AF477" s="186"/>
      <c r="AG477" s="186"/>
      <c r="AH477" s="186"/>
      <c r="AI477" s="186"/>
      <c r="AJ477" s="186"/>
      <c r="AK477" s="186"/>
      <c r="AL477" s="186"/>
      <c r="AM477" s="186"/>
      <c r="AN477" s="186"/>
    </row>
    <row r="478" spans="2:40" ht="15" hidden="1" x14ac:dyDescent="0.25">
      <c r="B478" s="186"/>
      <c r="C478" s="193" t="s">
        <v>705</v>
      </c>
      <c r="D478" s="188">
        <v>0.44800000000000001</v>
      </c>
      <c r="E478" s="188">
        <v>7.4200000000000002E-2</v>
      </c>
      <c r="F478" s="188">
        <v>0.30199999999999999</v>
      </c>
      <c r="G478" s="188">
        <v>0.59299999999999997</v>
      </c>
      <c r="H478" s="188">
        <v>36.345999999999997</v>
      </c>
      <c r="I478" s="188">
        <v>1</v>
      </c>
      <c r="J478" s="194">
        <v>0</v>
      </c>
      <c r="K478" s="186"/>
      <c r="L478" s="196" t="s">
        <v>706</v>
      </c>
      <c r="M478" s="195">
        <v>1.448</v>
      </c>
      <c r="N478" s="195">
        <v>1.488</v>
      </c>
      <c r="O478" s="195">
        <v>1.3599999999999999</v>
      </c>
      <c r="P478" s="195">
        <v>1.07981220657277</v>
      </c>
      <c r="Q478" s="186"/>
      <c r="R478" s="186"/>
      <c r="S478" s="186"/>
      <c r="T478" s="186"/>
      <c r="U478" s="186"/>
      <c r="V478" s="186"/>
      <c r="W478" s="186"/>
      <c r="X478" s="186"/>
      <c r="Y478" s="186"/>
      <c r="Z478" s="186"/>
      <c r="AA478" s="186"/>
      <c r="AB478" s="186"/>
      <c r="AC478" s="186"/>
      <c r="AD478" s="186"/>
      <c r="AE478" s="186"/>
      <c r="AF478" s="186"/>
      <c r="AG478" s="186"/>
      <c r="AH478" s="186"/>
      <c r="AI478" s="186"/>
      <c r="AJ478" s="186"/>
      <c r="AK478" s="186"/>
      <c r="AL478" s="186"/>
      <c r="AM478" s="186"/>
      <c r="AN478" s="186"/>
    </row>
    <row r="479" spans="2:40" ht="15" hidden="1" x14ac:dyDescent="0.25">
      <c r="B479" s="186"/>
      <c r="C479" s="193" t="s">
        <v>707</v>
      </c>
      <c r="D479" s="188">
        <v>0.61299999999999999</v>
      </c>
      <c r="E479" s="188">
        <v>6.88E-2</v>
      </c>
      <c r="F479" s="188">
        <v>0.47799999999999998</v>
      </c>
      <c r="G479" s="188">
        <v>0.748</v>
      </c>
      <c r="H479" s="188">
        <v>79.236000000000004</v>
      </c>
      <c r="I479" s="188">
        <v>1</v>
      </c>
      <c r="J479" s="194">
        <v>0</v>
      </c>
      <c r="K479" s="186"/>
      <c r="L479" s="196" t="s">
        <v>708</v>
      </c>
      <c r="M479" s="195">
        <v>1.613</v>
      </c>
      <c r="N479" s="195">
        <v>1.5489999999999999</v>
      </c>
      <c r="O479" s="195">
        <v>1.548</v>
      </c>
      <c r="P479" s="195">
        <v>1.1737089201877935</v>
      </c>
      <c r="Q479" s="186"/>
      <c r="R479" s="186"/>
      <c r="S479" s="186"/>
      <c r="T479" s="186"/>
      <c r="U479" s="186"/>
      <c r="V479" s="186"/>
      <c r="W479" s="186"/>
      <c r="X479" s="186"/>
      <c r="Y479" s="186"/>
      <c r="Z479" s="186"/>
      <c r="AA479" s="186"/>
      <c r="AB479" s="186"/>
      <c r="AC479" s="186"/>
      <c r="AD479" s="186"/>
      <c r="AE479" s="186"/>
      <c r="AF479" s="186"/>
      <c r="AG479" s="186"/>
      <c r="AH479" s="186"/>
      <c r="AI479" s="186"/>
      <c r="AJ479" s="186"/>
      <c r="AK479" s="186"/>
      <c r="AL479" s="186"/>
      <c r="AM479" s="186"/>
      <c r="AN479" s="186"/>
    </row>
    <row r="480" spans="2:40" ht="15" hidden="1" x14ac:dyDescent="0.25">
      <c r="B480" s="186"/>
      <c r="C480" s="193" t="s">
        <v>709</v>
      </c>
      <c r="D480" s="188">
        <v>0.65200000000000002</v>
      </c>
      <c r="E480" s="188">
        <v>6.6600000000000006E-2</v>
      </c>
      <c r="F480" s="188">
        <v>0.52100000000000002</v>
      </c>
      <c r="G480" s="188">
        <v>0.78300000000000003</v>
      </c>
      <c r="H480" s="188">
        <v>95.795000000000002</v>
      </c>
      <c r="I480" s="188">
        <v>1</v>
      </c>
      <c r="J480" s="194">
        <v>0</v>
      </c>
      <c r="K480" s="186"/>
      <c r="L480" s="196" t="s">
        <v>710</v>
      </c>
      <c r="M480" s="195">
        <v>1.6520000000000001</v>
      </c>
      <c r="N480" s="195">
        <v>1.5760000000000001</v>
      </c>
      <c r="O480" s="195">
        <v>1.595</v>
      </c>
      <c r="P480" s="195">
        <v>1.291079812206573</v>
      </c>
      <c r="Q480" s="186"/>
      <c r="R480" s="186"/>
      <c r="S480" s="186"/>
      <c r="T480" s="186"/>
      <c r="U480" s="186"/>
      <c r="V480" s="186"/>
      <c r="W480" s="186"/>
      <c r="X480" s="186"/>
      <c r="Y480" s="186"/>
      <c r="Z480" s="186"/>
      <c r="AA480" s="186"/>
      <c r="AB480" s="186"/>
      <c r="AC480" s="186"/>
      <c r="AD480" s="186"/>
      <c r="AE480" s="186"/>
      <c r="AF480" s="186"/>
      <c r="AG480" s="186"/>
      <c r="AH480" s="186"/>
      <c r="AI480" s="186"/>
      <c r="AJ480" s="186"/>
      <c r="AK480" s="186"/>
      <c r="AL480" s="186"/>
      <c r="AM480" s="186"/>
      <c r="AN480" s="186"/>
    </row>
    <row r="481" spans="2:40" ht="15" hidden="1" x14ac:dyDescent="0.25">
      <c r="B481" s="186"/>
      <c r="C481" s="193" t="s">
        <v>711</v>
      </c>
      <c r="D481" s="188">
        <v>0.63400000000000001</v>
      </c>
      <c r="E481" s="188">
        <v>6.6000000000000003E-2</v>
      </c>
      <c r="F481" s="188">
        <v>0.505</v>
      </c>
      <c r="G481" s="188">
        <v>0.76300000000000001</v>
      </c>
      <c r="H481" s="188">
        <v>92.382999999999996</v>
      </c>
      <c r="I481" s="188">
        <v>1</v>
      </c>
      <c r="J481" s="194">
        <v>0</v>
      </c>
      <c r="K481" s="186"/>
      <c r="L481" s="196" t="s">
        <v>712</v>
      </c>
      <c r="M481" s="195">
        <v>1.6339999999999999</v>
      </c>
      <c r="N481" s="195">
        <v>1.669</v>
      </c>
      <c r="O481" s="195">
        <v>1.4929999999999999</v>
      </c>
      <c r="P481" s="195">
        <v>1.3849765258215962</v>
      </c>
      <c r="Q481" s="186"/>
      <c r="R481" s="186"/>
      <c r="S481" s="186"/>
      <c r="T481" s="186"/>
      <c r="U481" s="186"/>
      <c r="V481" s="186"/>
      <c r="W481" s="186"/>
      <c r="X481" s="186"/>
      <c r="Y481" s="186"/>
      <c r="Z481" s="186"/>
      <c r="AA481" s="186"/>
      <c r="AB481" s="186"/>
      <c r="AC481" s="186"/>
      <c r="AD481" s="186"/>
      <c r="AE481" s="186"/>
      <c r="AF481" s="186"/>
      <c r="AG481" s="186"/>
      <c r="AH481" s="186"/>
      <c r="AI481" s="186"/>
      <c r="AJ481" s="186"/>
      <c r="AK481" s="186"/>
      <c r="AL481" s="186"/>
      <c r="AM481" s="186"/>
      <c r="AN481" s="186"/>
    </row>
    <row r="482" spans="2:40" ht="15" hidden="1" x14ac:dyDescent="0.25">
      <c r="B482" s="186"/>
      <c r="C482" s="193" t="s">
        <v>713</v>
      </c>
      <c r="D482" s="188">
        <v>0.82399999999999995</v>
      </c>
      <c r="E482" s="188">
        <v>6.4600000000000005E-2</v>
      </c>
      <c r="F482" s="188">
        <v>0.69799999999999995</v>
      </c>
      <c r="G482" s="188">
        <v>0.95099999999999996</v>
      </c>
      <c r="H482" s="188">
        <v>162.83600000000001</v>
      </c>
      <c r="I482" s="188">
        <v>1</v>
      </c>
      <c r="J482" s="194">
        <v>0</v>
      </c>
      <c r="K482" s="186"/>
      <c r="L482" s="196" t="s">
        <v>714</v>
      </c>
      <c r="M482" s="195">
        <v>1.8239999999999998</v>
      </c>
      <c r="N482" s="195">
        <v>1.7650000000000001</v>
      </c>
      <c r="O482" s="195">
        <v>1.71</v>
      </c>
      <c r="P482" s="195">
        <v>1.5023474178403757</v>
      </c>
      <c r="Q482" s="186"/>
      <c r="R482" s="186"/>
      <c r="S482" s="186"/>
      <c r="T482" s="186"/>
      <c r="U482" s="186"/>
      <c r="V482" s="186"/>
      <c r="W482" s="186"/>
      <c r="X482" s="186"/>
      <c r="Y482" s="186"/>
      <c r="Z482" s="186"/>
      <c r="AA482" s="186"/>
      <c r="AB482" s="186"/>
      <c r="AC482" s="186"/>
      <c r="AD482" s="186"/>
      <c r="AE482" s="186"/>
      <c r="AF482" s="186"/>
      <c r="AG482" s="186"/>
      <c r="AH482" s="186"/>
      <c r="AI482" s="186"/>
      <c r="AJ482" s="186"/>
      <c r="AK482" s="186"/>
      <c r="AL482" s="186"/>
      <c r="AM482" s="186"/>
      <c r="AN482" s="186"/>
    </row>
    <row r="483" spans="2:40" ht="15" hidden="1" x14ac:dyDescent="0.25">
      <c r="B483" s="186"/>
      <c r="C483" s="193" t="s">
        <v>715</v>
      </c>
      <c r="D483" s="188">
        <v>0.69199999999999995</v>
      </c>
      <c r="E483" s="188">
        <v>6.1400000000000003E-2</v>
      </c>
      <c r="F483" s="188">
        <v>0.57199999999999995</v>
      </c>
      <c r="G483" s="188">
        <v>0.81299999999999994</v>
      </c>
      <c r="H483" s="188">
        <v>127.095</v>
      </c>
      <c r="I483" s="188">
        <v>1</v>
      </c>
      <c r="J483" s="194">
        <v>0</v>
      </c>
      <c r="K483" s="186"/>
      <c r="L483" s="196" t="s">
        <v>716</v>
      </c>
      <c r="M483" s="195">
        <v>1.6919999999999999</v>
      </c>
      <c r="N483" s="195">
        <v>1.641</v>
      </c>
      <c r="O483" s="195">
        <v>1.62</v>
      </c>
      <c r="P483" s="195">
        <v>1.431924882629108</v>
      </c>
      <c r="Q483" s="186"/>
      <c r="R483" s="186"/>
      <c r="S483" s="186"/>
      <c r="T483" s="186"/>
      <c r="U483" s="186"/>
      <c r="V483" s="186"/>
      <c r="W483" s="186"/>
      <c r="X483" s="186"/>
      <c r="Y483" s="186"/>
      <c r="Z483" s="186"/>
      <c r="AA483" s="186"/>
      <c r="AB483" s="186"/>
      <c r="AC483" s="186"/>
      <c r="AD483" s="186"/>
      <c r="AE483" s="186"/>
      <c r="AF483" s="186"/>
      <c r="AG483" s="186"/>
      <c r="AH483" s="186"/>
      <c r="AI483" s="186"/>
      <c r="AJ483" s="186"/>
      <c r="AK483" s="186"/>
      <c r="AL483" s="186"/>
      <c r="AM483" s="186"/>
      <c r="AN483" s="186"/>
    </row>
    <row r="484" spans="2:40" ht="15" hidden="1" x14ac:dyDescent="0.25">
      <c r="B484" s="186"/>
      <c r="C484" s="193" t="s">
        <v>717</v>
      </c>
      <c r="D484" s="188">
        <v>0.64700000000000002</v>
      </c>
      <c r="E484" s="188">
        <v>5.91E-2</v>
      </c>
      <c r="F484" s="188">
        <v>0.53100000000000003</v>
      </c>
      <c r="G484" s="188">
        <v>0.76200000000000001</v>
      </c>
      <c r="H484" s="188">
        <v>119.48099999999999</v>
      </c>
      <c r="I484" s="188">
        <v>1</v>
      </c>
      <c r="J484" s="194">
        <v>0</v>
      </c>
      <c r="K484" s="186"/>
      <c r="L484" s="196" t="s">
        <v>718</v>
      </c>
      <c r="M484" s="195">
        <v>1.647</v>
      </c>
      <c r="N484" s="195">
        <v>1.589</v>
      </c>
      <c r="O484" s="195">
        <v>1.5720000000000001</v>
      </c>
      <c r="P484" s="195">
        <v>1.455399061032864</v>
      </c>
      <c r="Q484" s="186"/>
      <c r="R484" s="186"/>
      <c r="S484" s="186"/>
      <c r="T484" s="186"/>
      <c r="U484" s="186"/>
      <c r="V484" s="186"/>
      <c r="W484" s="186"/>
      <c r="X484" s="186"/>
      <c r="Y484" s="186"/>
      <c r="Z484" s="186"/>
      <c r="AA484" s="186"/>
      <c r="AB484" s="186"/>
      <c r="AC484" s="186"/>
      <c r="AD484" s="186"/>
      <c r="AE484" s="186"/>
      <c r="AF484" s="186"/>
      <c r="AG484" s="186"/>
      <c r="AH484" s="186"/>
      <c r="AI484" s="186"/>
      <c r="AJ484" s="186"/>
      <c r="AK484" s="186"/>
      <c r="AL484" s="186"/>
      <c r="AM484" s="186"/>
      <c r="AN484" s="186"/>
    </row>
    <row r="485" spans="2:40" ht="15" hidden="1" x14ac:dyDescent="0.25">
      <c r="B485" s="186"/>
      <c r="C485" s="193" t="s">
        <v>719</v>
      </c>
      <c r="D485" s="188">
        <v>0.76300000000000001</v>
      </c>
      <c r="E485" s="188">
        <v>6.08E-2</v>
      </c>
      <c r="F485" s="188">
        <v>0.64400000000000002</v>
      </c>
      <c r="G485" s="188">
        <v>0.88200000000000001</v>
      </c>
      <c r="H485" s="188">
        <v>157.24600000000001</v>
      </c>
      <c r="I485" s="188">
        <v>1</v>
      </c>
      <c r="J485" s="194">
        <v>0</v>
      </c>
      <c r="K485" s="186"/>
      <c r="L485" s="196" t="s">
        <v>720</v>
      </c>
      <c r="M485" s="195">
        <v>1.7629999999999999</v>
      </c>
      <c r="N485" s="195">
        <v>1.669</v>
      </c>
      <c r="O485" s="195">
        <v>1.6859999999999999</v>
      </c>
      <c r="P485" s="195">
        <v>1.5258215962441315</v>
      </c>
      <c r="Q485" s="186"/>
      <c r="R485" s="186"/>
      <c r="S485" s="189" t="str">
        <f>M370</f>
        <v>totaal</v>
      </c>
      <c r="T485" s="189" t="str">
        <f>N370</f>
        <v>emotioneel</v>
      </c>
      <c r="U485" s="189" t="str">
        <f>O370</f>
        <v>sociaal</v>
      </c>
      <c r="V485" s="186" t="s">
        <v>507</v>
      </c>
      <c r="W485" s="186"/>
      <c r="X485" s="186"/>
      <c r="Y485" s="186"/>
      <c r="Z485" s="186"/>
      <c r="AA485" s="186"/>
      <c r="AB485" s="186"/>
      <c r="AC485" s="186"/>
      <c r="AD485" s="186"/>
      <c r="AE485" s="186"/>
      <c r="AF485" s="186"/>
      <c r="AG485" s="186"/>
      <c r="AH485" s="186"/>
      <c r="AI485" s="186"/>
      <c r="AJ485" s="186"/>
      <c r="AK485" s="186"/>
      <c r="AL485" s="186"/>
      <c r="AM485" s="186"/>
      <c r="AN485" s="186"/>
    </row>
    <row r="486" spans="2:40" ht="15" hidden="1" x14ac:dyDescent="0.25">
      <c r="B486" s="186"/>
      <c r="C486" s="193" t="s">
        <v>721</v>
      </c>
      <c r="D486" s="188">
        <v>0.67900000000000005</v>
      </c>
      <c r="E486" s="188">
        <v>6.1600000000000002E-2</v>
      </c>
      <c r="F486" s="188">
        <v>0.55800000000000005</v>
      </c>
      <c r="G486" s="188">
        <v>0.79900000000000004</v>
      </c>
      <c r="H486" s="188">
        <v>121.26900000000001</v>
      </c>
      <c r="I486" s="188">
        <v>1</v>
      </c>
      <c r="J486" s="194">
        <v>0</v>
      </c>
      <c r="K486" s="186"/>
      <c r="L486" s="196" t="s">
        <v>722</v>
      </c>
      <c r="M486" s="195">
        <v>1.679</v>
      </c>
      <c r="N486" s="195">
        <v>1.6560000000000001</v>
      </c>
      <c r="O486" s="195">
        <v>1.591</v>
      </c>
      <c r="P486" s="195">
        <v>1.4788732394366197</v>
      </c>
      <c r="Q486" s="186"/>
      <c r="R486" s="186" t="s">
        <v>723</v>
      </c>
      <c r="S486" s="189">
        <v>1</v>
      </c>
      <c r="T486" s="189">
        <v>1</v>
      </c>
      <c r="U486" s="189">
        <v>1</v>
      </c>
      <c r="V486" s="189">
        <v>1</v>
      </c>
      <c r="W486" s="186"/>
      <c r="X486" s="186"/>
      <c r="Y486" s="186"/>
      <c r="Z486" s="189"/>
      <c r="AA486" s="186"/>
      <c r="AB486" s="186"/>
      <c r="AC486" s="186"/>
      <c r="AD486" s="186"/>
      <c r="AE486" s="186"/>
      <c r="AF486" s="186"/>
      <c r="AG486" s="186"/>
      <c r="AH486" s="186"/>
      <c r="AI486" s="186"/>
      <c r="AJ486" s="186"/>
      <c r="AK486" s="186"/>
      <c r="AL486" s="186"/>
      <c r="AM486" s="186"/>
      <c r="AN486" s="186"/>
    </row>
    <row r="487" spans="2:40" ht="15" hidden="1" x14ac:dyDescent="0.25">
      <c r="B487" s="186"/>
      <c r="C487" s="193" t="s">
        <v>724</v>
      </c>
      <c r="D487" s="188">
        <v>0.66900000000000004</v>
      </c>
      <c r="E487" s="188">
        <v>6.0600000000000001E-2</v>
      </c>
      <c r="F487" s="188">
        <v>0.55000000000000004</v>
      </c>
      <c r="G487" s="188">
        <v>0.78800000000000003</v>
      </c>
      <c r="H487" s="188">
        <v>121.90300000000001</v>
      </c>
      <c r="I487" s="188">
        <v>1</v>
      </c>
      <c r="J487" s="194">
        <v>0</v>
      </c>
      <c r="K487" s="186"/>
      <c r="L487" s="196" t="s">
        <v>725</v>
      </c>
      <c r="M487" s="195">
        <v>1.669</v>
      </c>
      <c r="N487" s="195">
        <v>1.639</v>
      </c>
      <c r="O487" s="195">
        <v>1.6360000000000001</v>
      </c>
      <c r="P487" s="195">
        <v>1.455399061032864</v>
      </c>
      <c r="Q487" s="186"/>
      <c r="R487" s="186" t="s">
        <v>678</v>
      </c>
      <c r="S487" s="195">
        <f>2-M461</f>
        <v>1.639</v>
      </c>
      <c r="T487" s="195">
        <f>2-N461</f>
        <v>1.788</v>
      </c>
      <c r="U487" s="195">
        <f>2-O461</f>
        <v>1.397</v>
      </c>
      <c r="V487" s="195">
        <f>P462</f>
        <v>1.7136150234741785</v>
      </c>
      <c r="W487" s="186"/>
      <c r="X487" s="186"/>
      <c r="Y487" s="186"/>
      <c r="Z487" s="195"/>
      <c r="AA487" s="186"/>
      <c r="AB487" s="186"/>
      <c r="AC487" s="186"/>
      <c r="AD487" s="186"/>
      <c r="AE487" s="186"/>
      <c r="AF487" s="186"/>
      <c r="AG487" s="186"/>
      <c r="AH487" s="186"/>
      <c r="AI487" s="186"/>
      <c r="AJ487" s="186"/>
      <c r="AK487" s="186"/>
      <c r="AL487" s="186"/>
      <c r="AM487" s="186"/>
      <c r="AN487" s="186"/>
    </row>
    <row r="488" spans="2:40" ht="15" hidden="1" x14ac:dyDescent="0.25">
      <c r="B488" s="186"/>
      <c r="C488" s="193" t="s">
        <v>726</v>
      </c>
      <c r="D488" s="188">
        <v>0.78600000000000003</v>
      </c>
      <c r="E488" s="188">
        <v>6.0100000000000001E-2</v>
      </c>
      <c r="F488" s="188">
        <v>0.66800000000000004</v>
      </c>
      <c r="G488" s="188">
        <v>0.90400000000000003</v>
      </c>
      <c r="H488" s="188">
        <v>171.13900000000001</v>
      </c>
      <c r="I488" s="188">
        <v>1</v>
      </c>
      <c r="J488" s="194">
        <v>0</v>
      </c>
      <c r="K488" s="186"/>
      <c r="L488" s="196" t="s">
        <v>727</v>
      </c>
      <c r="M488" s="195">
        <v>1.786</v>
      </c>
      <c r="N488" s="195">
        <v>1.758</v>
      </c>
      <c r="O488" s="195">
        <v>1.7050000000000001</v>
      </c>
      <c r="P488" s="195">
        <v>1.5258215962441315</v>
      </c>
      <c r="Q488" s="186"/>
      <c r="R488" s="186" t="s">
        <v>682</v>
      </c>
      <c r="S488" s="195">
        <f>2-M463</f>
        <v>1.571</v>
      </c>
      <c r="T488" s="195">
        <f>2-N463</f>
        <v>1.663</v>
      </c>
      <c r="U488" s="195">
        <f>2-O463</f>
        <v>1.327</v>
      </c>
      <c r="V488" s="195">
        <f>P464</f>
        <v>1.6666666666666665</v>
      </c>
      <c r="W488" s="186"/>
      <c r="X488" s="186"/>
      <c r="Y488" s="186"/>
      <c r="Z488" s="195"/>
      <c r="AA488" s="186"/>
      <c r="AB488" s="186"/>
      <c r="AC488" s="186"/>
      <c r="AD488" s="186"/>
      <c r="AE488" s="186"/>
      <c r="AF488" s="186"/>
      <c r="AG488" s="186"/>
      <c r="AH488" s="186"/>
      <c r="AI488" s="186"/>
      <c r="AJ488" s="186"/>
      <c r="AK488" s="186"/>
      <c r="AL488" s="186"/>
      <c r="AM488" s="186"/>
      <c r="AN488" s="186"/>
    </row>
    <row r="489" spans="2:40" ht="15" hidden="1" x14ac:dyDescent="0.25">
      <c r="B489" s="186"/>
      <c r="C489" s="193" t="s">
        <v>728</v>
      </c>
      <c r="D489" s="188">
        <v>0.74199999999999999</v>
      </c>
      <c r="E489" s="188">
        <v>5.6500000000000002E-2</v>
      </c>
      <c r="F489" s="188">
        <v>0.63100000000000001</v>
      </c>
      <c r="G489" s="188">
        <v>0.85299999999999998</v>
      </c>
      <c r="H489" s="188">
        <v>172.62700000000001</v>
      </c>
      <c r="I489" s="188">
        <v>1</v>
      </c>
      <c r="J489" s="194">
        <v>0</v>
      </c>
      <c r="K489" s="186"/>
      <c r="L489" s="196" t="s">
        <v>729</v>
      </c>
      <c r="M489" s="195">
        <v>1.742</v>
      </c>
      <c r="N489" s="195">
        <v>1.6819999999999999</v>
      </c>
      <c r="O489" s="195">
        <v>1.639</v>
      </c>
      <c r="P489" s="195">
        <v>1.455399061032864</v>
      </c>
      <c r="Q489" s="186"/>
      <c r="R489" s="186" t="s">
        <v>730</v>
      </c>
      <c r="S489" s="195">
        <f>2-M575</f>
        <v>1.3420000000000001</v>
      </c>
      <c r="T489" s="195">
        <f>2-N575</f>
        <v>1.2909999999999999</v>
      </c>
      <c r="U489" s="195">
        <f>2-O575</f>
        <v>1.319</v>
      </c>
      <c r="V489" s="195">
        <f>P576</f>
        <v>1.5023474178403757</v>
      </c>
      <c r="W489" s="186"/>
      <c r="X489" s="186"/>
      <c r="Y489" s="186"/>
      <c r="Z489" s="195"/>
      <c r="AA489" s="186"/>
      <c r="AB489" s="186"/>
      <c r="AC489" s="186"/>
      <c r="AD489" s="186"/>
      <c r="AE489" s="186"/>
      <c r="AF489" s="186"/>
      <c r="AG489" s="186"/>
      <c r="AH489" s="186"/>
      <c r="AI489" s="186"/>
      <c r="AJ489" s="186"/>
      <c r="AK489" s="186"/>
      <c r="AL489" s="186"/>
      <c r="AM489" s="186"/>
      <c r="AN489" s="186"/>
    </row>
    <row r="490" spans="2:40" ht="15" hidden="1" x14ac:dyDescent="0.25">
      <c r="B490" s="186"/>
      <c r="C490" s="193" t="s">
        <v>731</v>
      </c>
      <c r="D490" s="188">
        <v>0.752</v>
      </c>
      <c r="E490" s="188">
        <v>5.3499999999999999E-2</v>
      </c>
      <c r="F490" s="188">
        <v>0.64700000000000002</v>
      </c>
      <c r="G490" s="188">
        <v>0.85699999999999998</v>
      </c>
      <c r="H490" s="188">
        <v>197.761</v>
      </c>
      <c r="I490" s="188">
        <v>1</v>
      </c>
      <c r="J490" s="194">
        <v>0</v>
      </c>
      <c r="K490" s="186"/>
      <c r="L490" s="196" t="s">
        <v>732</v>
      </c>
      <c r="M490" s="195">
        <v>1.752</v>
      </c>
      <c r="N490" s="195">
        <v>1.6779999999999999</v>
      </c>
      <c r="O490" s="195">
        <v>1.63</v>
      </c>
      <c r="P490" s="195">
        <v>1.431924882629108</v>
      </c>
      <c r="Q490" s="186"/>
      <c r="R490" s="201" t="s">
        <v>733</v>
      </c>
      <c r="S490" s="202">
        <f>M582</f>
        <v>0.78</v>
      </c>
      <c r="T490" s="202">
        <f>N582</f>
        <v>0.81699999999999995</v>
      </c>
      <c r="U490" s="202">
        <f>O582</f>
        <v>0.79800000000000004</v>
      </c>
      <c r="V490" s="195">
        <f>P582</f>
        <v>0.80046948356807501</v>
      </c>
      <c r="W490" s="186"/>
      <c r="X490" s="186"/>
      <c r="Y490" s="186"/>
      <c r="Z490" s="186"/>
      <c r="AA490" s="186"/>
      <c r="AB490" s="186"/>
      <c r="AC490" s="186"/>
      <c r="AD490" s="186"/>
      <c r="AE490" s="186"/>
      <c r="AF490" s="186"/>
      <c r="AG490" s="186"/>
      <c r="AH490" s="186"/>
      <c r="AI490" s="186"/>
      <c r="AJ490" s="186"/>
      <c r="AK490" s="186"/>
      <c r="AL490" s="186"/>
      <c r="AM490" s="186"/>
      <c r="AN490" s="186"/>
    </row>
    <row r="491" spans="2:40" ht="15" hidden="1" x14ac:dyDescent="0.25">
      <c r="B491" s="186"/>
      <c r="C491" s="193" t="s">
        <v>734</v>
      </c>
      <c r="D491" s="188">
        <v>0.67500000000000004</v>
      </c>
      <c r="E491" s="188">
        <v>5.2200000000000003E-2</v>
      </c>
      <c r="F491" s="188">
        <v>0.57299999999999995</v>
      </c>
      <c r="G491" s="188">
        <v>0.77700000000000002</v>
      </c>
      <c r="H491" s="188">
        <v>167.398</v>
      </c>
      <c r="I491" s="188">
        <v>1</v>
      </c>
      <c r="J491" s="194">
        <v>0</v>
      </c>
      <c r="K491" s="186"/>
      <c r="L491" s="196" t="s">
        <v>735</v>
      </c>
      <c r="M491" s="195">
        <v>1.675</v>
      </c>
      <c r="N491" s="195">
        <v>1.631</v>
      </c>
      <c r="O491" s="195">
        <v>1.615</v>
      </c>
      <c r="P491" s="195">
        <v>1.3849765258215962</v>
      </c>
      <c r="Q491" s="186"/>
      <c r="R491" s="186"/>
      <c r="S491" s="186"/>
      <c r="T491" s="186"/>
      <c r="U491" s="186"/>
      <c r="V491" s="186"/>
      <c r="W491" s="186"/>
      <c r="X491" s="186"/>
      <c r="Y491" s="186"/>
      <c r="Z491" s="186"/>
      <c r="AA491" s="186"/>
      <c r="AB491" s="186"/>
      <c r="AC491" s="186"/>
      <c r="AD491" s="186"/>
      <c r="AE491" s="186"/>
      <c r="AF491" s="186"/>
      <c r="AG491" s="186"/>
      <c r="AH491" s="186"/>
      <c r="AI491" s="186"/>
      <c r="AJ491" s="186"/>
      <c r="AK491" s="186"/>
      <c r="AL491" s="186"/>
      <c r="AM491" s="186"/>
      <c r="AN491" s="186"/>
    </row>
    <row r="492" spans="2:40" ht="15" hidden="1" x14ac:dyDescent="0.25">
      <c r="B492" s="186"/>
      <c r="C492" s="193" t="s">
        <v>736</v>
      </c>
      <c r="D492" s="188">
        <v>0.63500000000000001</v>
      </c>
      <c r="E492" s="188">
        <v>5.0299999999999997E-2</v>
      </c>
      <c r="F492" s="188">
        <v>0.53600000000000003</v>
      </c>
      <c r="G492" s="188">
        <v>0.73299999999999998</v>
      </c>
      <c r="H492" s="188">
        <v>159.34899999999999</v>
      </c>
      <c r="I492" s="188">
        <v>1</v>
      </c>
      <c r="J492" s="194">
        <v>0</v>
      </c>
      <c r="K492" s="186"/>
      <c r="L492" s="196" t="s">
        <v>737</v>
      </c>
      <c r="M492" s="195">
        <v>1.635</v>
      </c>
      <c r="N492" s="195">
        <v>1.6139999999999999</v>
      </c>
      <c r="O492" s="195">
        <v>1.5680000000000001</v>
      </c>
      <c r="P492" s="195">
        <v>1.3380281690140845</v>
      </c>
      <c r="Q492" s="186"/>
      <c r="R492" s="186"/>
      <c r="S492" s="186"/>
      <c r="T492" s="186"/>
      <c r="U492" s="186"/>
      <c r="V492" s="186"/>
      <c r="W492" s="186"/>
      <c r="X492" s="186"/>
      <c r="Y492" s="186"/>
      <c r="Z492" s="186"/>
      <c r="AA492" s="186"/>
      <c r="AB492" s="186"/>
      <c r="AC492" s="186"/>
      <c r="AD492" s="186"/>
      <c r="AE492" s="186"/>
      <c r="AF492" s="186"/>
      <c r="AG492" s="186"/>
      <c r="AH492" s="186"/>
      <c r="AI492" s="186"/>
      <c r="AJ492" s="186"/>
      <c r="AK492" s="186"/>
      <c r="AL492" s="186"/>
      <c r="AM492" s="186"/>
      <c r="AN492" s="186"/>
    </row>
    <row r="493" spans="2:40" ht="15" hidden="1" x14ac:dyDescent="0.25">
      <c r="B493" s="186"/>
      <c r="C493" s="193" t="s">
        <v>738</v>
      </c>
      <c r="D493" s="188">
        <v>0.63200000000000001</v>
      </c>
      <c r="E493" s="188">
        <v>5.0200000000000002E-2</v>
      </c>
      <c r="F493" s="188">
        <v>0.53400000000000003</v>
      </c>
      <c r="G493" s="188">
        <v>0.73</v>
      </c>
      <c r="H493" s="188">
        <v>158.76599999999999</v>
      </c>
      <c r="I493" s="188">
        <v>1</v>
      </c>
      <c r="J493" s="194">
        <v>0</v>
      </c>
      <c r="K493" s="186"/>
      <c r="L493" s="196" t="s">
        <v>515</v>
      </c>
      <c r="M493" s="195">
        <v>1.6320000000000001</v>
      </c>
      <c r="N493" s="195">
        <v>1.6379999999999999</v>
      </c>
      <c r="O493" s="195">
        <v>1.5470000000000002</v>
      </c>
      <c r="P493" s="195">
        <v>1.3380281690140845</v>
      </c>
      <c r="Q493" s="186"/>
      <c r="R493" s="186"/>
      <c r="S493" s="186"/>
      <c r="T493" s="186"/>
      <c r="U493" s="186"/>
      <c r="V493" s="186"/>
      <c r="W493" s="186"/>
      <c r="X493" s="186"/>
      <c r="Y493" s="186"/>
      <c r="Z493" s="186"/>
      <c r="AA493" s="186"/>
      <c r="AB493" s="186"/>
      <c r="AC493" s="186"/>
      <c r="AD493" s="186"/>
      <c r="AE493" s="186"/>
      <c r="AF493" s="186"/>
      <c r="AG493" s="186"/>
      <c r="AH493" s="186"/>
      <c r="AI493" s="186"/>
      <c r="AJ493" s="186"/>
      <c r="AK493" s="186"/>
      <c r="AL493" s="186"/>
      <c r="AM493" s="186"/>
      <c r="AN493" s="186"/>
    </row>
    <row r="494" spans="2:40" ht="15" hidden="1" x14ac:dyDescent="0.25">
      <c r="B494" s="186"/>
      <c r="C494" s="193" t="s">
        <v>739</v>
      </c>
      <c r="D494" s="188">
        <v>0.61299999999999999</v>
      </c>
      <c r="E494" s="188">
        <v>4.8300000000000003E-2</v>
      </c>
      <c r="F494" s="188">
        <v>0.51800000000000002</v>
      </c>
      <c r="G494" s="188">
        <v>0.70799999999999996</v>
      </c>
      <c r="H494" s="188">
        <v>161.13999999999999</v>
      </c>
      <c r="I494" s="188">
        <v>1</v>
      </c>
      <c r="J494" s="194">
        <v>0</v>
      </c>
      <c r="K494" s="186"/>
      <c r="L494" s="196" t="s">
        <v>517</v>
      </c>
      <c r="M494" s="195">
        <v>1.613</v>
      </c>
      <c r="N494" s="195">
        <v>1.623</v>
      </c>
      <c r="O494" s="195">
        <v>1.5470000000000002</v>
      </c>
      <c r="P494" s="195">
        <v>1.291079812206573</v>
      </c>
      <c r="Q494" s="186"/>
      <c r="R494" s="186"/>
      <c r="S494" s="186"/>
      <c r="T494" s="186"/>
      <c r="U494" s="186"/>
      <c r="V494" s="186"/>
      <c r="W494" s="186"/>
      <c r="X494" s="186"/>
      <c r="Y494" s="186"/>
      <c r="Z494" s="186"/>
      <c r="AA494" s="186"/>
      <c r="AB494" s="186"/>
      <c r="AC494" s="186"/>
      <c r="AD494" s="186"/>
      <c r="AE494" s="186"/>
      <c r="AF494" s="186"/>
      <c r="AG494" s="186"/>
      <c r="AH494" s="186"/>
      <c r="AI494" s="186"/>
      <c r="AJ494" s="186"/>
      <c r="AK494" s="186"/>
      <c r="AL494" s="186"/>
      <c r="AM494" s="186"/>
      <c r="AN494" s="186"/>
    </row>
    <row r="495" spans="2:40" ht="15" hidden="1" x14ac:dyDescent="0.25">
      <c r="B495" s="186"/>
      <c r="C495" s="193" t="s">
        <v>740</v>
      </c>
      <c r="D495" s="188">
        <v>0.621</v>
      </c>
      <c r="E495" s="188">
        <v>4.7800000000000002E-2</v>
      </c>
      <c r="F495" s="188">
        <v>0.52800000000000002</v>
      </c>
      <c r="G495" s="188">
        <v>0.71499999999999997</v>
      </c>
      <c r="H495" s="188">
        <v>168.91200000000001</v>
      </c>
      <c r="I495" s="188">
        <v>1</v>
      </c>
      <c r="J495" s="194">
        <v>0</v>
      </c>
      <c r="K495" s="186"/>
      <c r="L495" s="196" t="s">
        <v>519</v>
      </c>
      <c r="M495" s="195">
        <v>1.621</v>
      </c>
      <c r="N495" s="195">
        <v>1.575</v>
      </c>
      <c r="O495" s="195">
        <v>1.532</v>
      </c>
      <c r="P495" s="195">
        <v>1.291079812206573</v>
      </c>
      <c r="Q495" s="186"/>
      <c r="R495" s="186"/>
      <c r="S495" s="186"/>
      <c r="T495" s="186"/>
      <c r="U495" s="186"/>
      <c r="V495" s="186"/>
      <c r="W495" s="186"/>
      <c r="X495" s="186"/>
      <c r="Y495" s="186"/>
      <c r="Z495" s="186"/>
      <c r="AA495" s="186"/>
      <c r="AB495" s="186"/>
      <c r="AC495" s="186"/>
      <c r="AD495" s="186"/>
      <c r="AE495" s="186"/>
      <c r="AF495" s="186"/>
      <c r="AG495" s="186"/>
      <c r="AH495" s="186"/>
      <c r="AI495" s="186"/>
      <c r="AJ495" s="186"/>
      <c r="AK495" s="186"/>
      <c r="AL495" s="186"/>
      <c r="AM495" s="186"/>
      <c r="AN495" s="186"/>
    </row>
    <row r="496" spans="2:40" ht="15" hidden="1" x14ac:dyDescent="0.25">
      <c r="B496" s="186"/>
      <c r="C496" s="193" t="s">
        <v>741</v>
      </c>
      <c r="D496" s="188">
        <v>0.63900000000000001</v>
      </c>
      <c r="E496" s="188">
        <v>4.6600000000000003E-2</v>
      </c>
      <c r="F496" s="188">
        <v>0.54700000000000004</v>
      </c>
      <c r="G496" s="188">
        <v>0.73</v>
      </c>
      <c r="H496" s="188">
        <v>188.11600000000001</v>
      </c>
      <c r="I496" s="188">
        <v>1</v>
      </c>
      <c r="J496" s="194">
        <v>0</v>
      </c>
      <c r="K496" s="186"/>
      <c r="L496" s="196" t="s">
        <v>521</v>
      </c>
      <c r="M496" s="195">
        <v>1.639</v>
      </c>
      <c r="N496" s="195">
        <v>1.6099999999999999</v>
      </c>
      <c r="O496" s="195">
        <v>1.5550000000000002</v>
      </c>
      <c r="P496" s="195">
        <v>1.267605633802817</v>
      </c>
      <c r="Q496" s="186"/>
      <c r="R496" s="186"/>
      <c r="S496" s="186"/>
      <c r="T496" s="186"/>
      <c r="U496" s="186"/>
      <c r="V496" s="186"/>
      <c r="W496" s="186"/>
      <c r="X496" s="186"/>
      <c r="Y496" s="186"/>
      <c r="Z496" s="186"/>
      <c r="AA496" s="186"/>
      <c r="AB496" s="186"/>
      <c r="AC496" s="186"/>
      <c r="AD496" s="186"/>
      <c r="AE496" s="186"/>
      <c r="AF496" s="186"/>
      <c r="AG496" s="186"/>
      <c r="AH496" s="186"/>
      <c r="AI496" s="186"/>
      <c r="AJ496" s="186"/>
      <c r="AK496" s="186"/>
      <c r="AL496" s="186"/>
      <c r="AM496" s="186"/>
      <c r="AN496" s="186"/>
    </row>
    <row r="497" spans="2:40" ht="15" hidden="1" x14ac:dyDescent="0.25">
      <c r="B497" s="186"/>
      <c r="C497" s="193" t="s">
        <v>742</v>
      </c>
      <c r="D497" s="188">
        <v>0.58299999999999996</v>
      </c>
      <c r="E497" s="188">
        <v>4.6300000000000001E-2</v>
      </c>
      <c r="F497" s="188">
        <v>0.49199999999999999</v>
      </c>
      <c r="G497" s="188">
        <v>0.67400000000000004</v>
      </c>
      <c r="H497" s="188">
        <v>158.303</v>
      </c>
      <c r="I497" s="188">
        <v>1</v>
      </c>
      <c r="J497" s="194">
        <v>0</v>
      </c>
      <c r="K497" s="186"/>
      <c r="L497" s="196" t="s">
        <v>523</v>
      </c>
      <c r="M497" s="195">
        <v>1.583</v>
      </c>
      <c r="N497" s="195">
        <v>1.581</v>
      </c>
      <c r="O497" s="195">
        <v>1.4990000000000001</v>
      </c>
      <c r="P497" s="195">
        <v>1.2206572769953052</v>
      </c>
      <c r="Q497" s="186"/>
      <c r="R497" s="186"/>
      <c r="S497" s="186"/>
      <c r="T497" s="186"/>
      <c r="U497" s="186"/>
      <c r="V497" s="186"/>
      <c r="W497" s="186"/>
      <c r="X497" s="186"/>
      <c r="Y497" s="186"/>
      <c r="Z497" s="186"/>
      <c r="AA497" s="186"/>
      <c r="AB497" s="186"/>
      <c r="AC497" s="186"/>
      <c r="AD497" s="186"/>
      <c r="AE497" s="186"/>
      <c r="AF497" s="186"/>
      <c r="AG497" s="186"/>
      <c r="AH497" s="186"/>
      <c r="AI497" s="186"/>
      <c r="AJ497" s="186"/>
      <c r="AK497" s="186"/>
      <c r="AL497" s="186"/>
      <c r="AM497" s="186"/>
      <c r="AN497" s="186"/>
    </row>
    <row r="498" spans="2:40" ht="15" hidden="1" x14ac:dyDescent="0.25">
      <c r="B498" s="186"/>
      <c r="C498" s="193" t="s">
        <v>743</v>
      </c>
      <c r="D498" s="188">
        <v>0.65200000000000002</v>
      </c>
      <c r="E498" s="188">
        <v>4.58E-2</v>
      </c>
      <c r="F498" s="188">
        <v>0.56299999999999994</v>
      </c>
      <c r="G498" s="188">
        <v>0.74199999999999999</v>
      </c>
      <c r="H498" s="188">
        <v>202.97</v>
      </c>
      <c r="I498" s="188">
        <v>1</v>
      </c>
      <c r="J498" s="194">
        <v>0</v>
      </c>
      <c r="K498" s="186"/>
      <c r="L498" s="196" t="s">
        <v>525</v>
      </c>
      <c r="M498" s="195">
        <v>1.6520000000000001</v>
      </c>
      <c r="N498" s="195">
        <v>1.6560000000000001</v>
      </c>
      <c r="O498" s="195">
        <v>1.56</v>
      </c>
      <c r="P498" s="195">
        <v>1.2441314553990612</v>
      </c>
      <c r="Q498" s="186"/>
      <c r="R498" s="186"/>
      <c r="S498" s="186"/>
      <c r="T498" s="186"/>
      <c r="U498" s="186"/>
      <c r="V498" s="186"/>
      <c r="W498" s="186"/>
      <c r="X498" s="186"/>
      <c r="Y498" s="186"/>
      <c r="Z498" s="186"/>
      <c r="AA498" s="186"/>
      <c r="AB498" s="186"/>
      <c r="AC498" s="186"/>
      <c r="AD498" s="186"/>
      <c r="AE498" s="186"/>
      <c r="AF498" s="186"/>
      <c r="AG498" s="186"/>
      <c r="AH498" s="186"/>
      <c r="AI498" s="186"/>
      <c r="AJ498" s="186"/>
      <c r="AK498" s="186"/>
      <c r="AL498" s="186"/>
      <c r="AM498" s="186"/>
      <c r="AN498" s="186"/>
    </row>
    <row r="499" spans="2:40" ht="15" hidden="1" x14ac:dyDescent="0.25">
      <c r="B499" s="186"/>
      <c r="C499" s="193" t="s">
        <v>744</v>
      </c>
      <c r="D499" s="188">
        <v>0.65100000000000002</v>
      </c>
      <c r="E499" s="188">
        <v>4.5699999999999998E-2</v>
      </c>
      <c r="F499" s="188">
        <v>0.56100000000000005</v>
      </c>
      <c r="G499" s="188">
        <v>0.74</v>
      </c>
      <c r="H499" s="188">
        <v>202.64400000000001</v>
      </c>
      <c r="I499" s="188">
        <v>1</v>
      </c>
      <c r="J499" s="194">
        <v>0</v>
      </c>
      <c r="K499" s="186"/>
      <c r="L499" s="196" t="s">
        <v>527</v>
      </c>
      <c r="M499" s="195">
        <v>1.651</v>
      </c>
      <c r="N499" s="195">
        <v>1.625</v>
      </c>
      <c r="O499" s="195">
        <v>1.524</v>
      </c>
      <c r="P499" s="195">
        <v>1.2441314553990612</v>
      </c>
      <c r="Q499" s="186"/>
      <c r="R499" s="186"/>
      <c r="S499" s="186"/>
      <c r="T499" s="186"/>
      <c r="U499" s="186"/>
      <c r="V499" s="186"/>
      <c r="W499" s="186"/>
      <c r="X499" s="186"/>
      <c r="Y499" s="186"/>
      <c r="Z499" s="186"/>
      <c r="AA499" s="186"/>
      <c r="AB499" s="186"/>
      <c r="AC499" s="186"/>
      <c r="AD499" s="186"/>
      <c r="AE499" s="186"/>
      <c r="AF499" s="186"/>
      <c r="AG499" s="186"/>
      <c r="AH499" s="186"/>
      <c r="AI499" s="186"/>
      <c r="AJ499" s="186"/>
      <c r="AK499" s="186"/>
      <c r="AL499" s="186"/>
      <c r="AM499" s="186"/>
      <c r="AN499" s="186"/>
    </row>
    <row r="500" spans="2:40" ht="15" hidden="1" x14ac:dyDescent="0.25">
      <c r="B500" s="186"/>
      <c r="C500" s="193" t="s">
        <v>745</v>
      </c>
      <c r="D500" s="188">
        <v>0.61699999999999999</v>
      </c>
      <c r="E500" s="188">
        <v>4.5400000000000003E-2</v>
      </c>
      <c r="F500" s="188">
        <v>0.52800000000000002</v>
      </c>
      <c r="G500" s="188">
        <v>0.70599999999999996</v>
      </c>
      <c r="H500" s="188">
        <v>184.154</v>
      </c>
      <c r="I500" s="188">
        <v>1</v>
      </c>
      <c r="J500" s="194">
        <v>0</v>
      </c>
      <c r="K500" s="186"/>
      <c r="L500" s="196" t="s">
        <v>529</v>
      </c>
      <c r="M500" s="195">
        <v>1.617</v>
      </c>
      <c r="N500" s="195">
        <v>1.623</v>
      </c>
      <c r="O500" s="195">
        <v>1.5089999999999999</v>
      </c>
      <c r="P500" s="195">
        <v>1.2206572769953052</v>
      </c>
      <c r="Q500" s="186"/>
      <c r="R500" s="186"/>
      <c r="S500" s="186"/>
      <c r="T500" s="186"/>
      <c r="U500" s="186"/>
      <c r="V500" s="186"/>
      <c r="W500" s="186"/>
      <c r="X500" s="186"/>
      <c r="Y500" s="186"/>
      <c r="Z500" s="186"/>
      <c r="AA500" s="186"/>
      <c r="AB500" s="186"/>
      <c r="AC500" s="186"/>
      <c r="AD500" s="186"/>
      <c r="AE500" s="186"/>
      <c r="AF500" s="186"/>
      <c r="AG500" s="186"/>
      <c r="AH500" s="186"/>
      <c r="AI500" s="186"/>
      <c r="AJ500" s="186"/>
      <c r="AK500" s="186"/>
      <c r="AL500" s="186"/>
      <c r="AM500" s="186"/>
      <c r="AN500" s="186"/>
    </row>
    <row r="501" spans="2:40" ht="15" hidden="1" x14ac:dyDescent="0.25">
      <c r="B501" s="186"/>
      <c r="C501" s="193" t="s">
        <v>746</v>
      </c>
      <c r="D501" s="188">
        <v>0.625</v>
      </c>
      <c r="E501" s="188">
        <v>4.6199999999999998E-2</v>
      </c>
      <c r="F501" s="188">
        <v>0.53500000000000003</v>
      </c>
      <c r="G501" s="188">
        <v>0.71599999999999997</v>
      </c>
      <c r="H501" s="188">
        <v>183.32900000000001</v>
      </c>
      <c r="I501" s="188">
        <v>1</v>
      </c>
      <c r="J501" s="194">
        <v>0</v>
      </c>
      <c r="K501" s="186"/>
      <c r="L501" s="196" t="s">
        <v>531</v>
      </c>
      <c r="M501" s="195">
        <v>1.625</v>
      </c>
      <c r="N501" s="195">
        <v>1.5779999999999998</v>
      </c>
      <c r="O501" s="195">
        <v>1.4929999999999999</v>
      </c>
      <c r="P501" s="195">
        <v>1.2441314553990612</v>
      </c>
      <c r="Q501" s="186"/>
      <c r="R501" s="186"/>
      <c r="S501" s="186"/>
      <c r="T501" s="186"/>
      <c r="U501" s="186"/>
      <c r="V501" s="186"/>
      <c r="W501" s="186"/>
      <c r="X501" s="186"/>
      <c r="Y501" s="186"/>
      <c r="Z501" s="186"/>
      <c r="AA501" s="186"/>
      <c r="AB501" s="186"/>
      <c r="AC501" s="186"/>
      <c r="AD501" s="186"/>
      <c r="AE501" s="186"/>
      <c r="AF501" s="186"/>
      <c r="AG501" s="186"/>
      <c r="AH501" s="186"/>
      <c r="AI501" s="186"/>
      <c r="AJ501" s="186"/>
      <c r="AK501" s="186"/>
      <c r="AL501" s="186"/>
      <c r="AM501" s="186"/>
      <c r="AN501" s="186"/>
    </row>
    <row r="502" spans="2:40" ht="15" hidden="1" x14ac:dyDescent="0.25">
      <c r="B502" s="186"/>
      <c r="C502" s="193" t="s">
        <v>747</v>
      </c>
      <c r="D502" s="188">
        <v>0.623</v>
      </c>
      <c r="E502" s="188">
        <v>4.58E-2</v>
      </c>
      <c r="F502" s="188">
        <v>0.53300000000000003</v>
      </c>
      <c r="G502" s="188">
        <v>0.71299999999999997</v>
      </c>
      <c r="H502" s="188">
        <v>185.40600000000001</v>
      </c>
      <c r="I502" s="188">
        <v>1</v>
      </c>
      <c r="J502" s="194">
        <v>0</v>
      </c>
      <c r="K502" s="186"/>
      <c r="L502" s="196" t="s">
        <v>533</v>
      </c>
      <c r="M502" s="195">
        <v>1.623</v>
      </c>
      <c r="N502" s="195">
        <v>1.621</v>
      </c>
      <c r="O502" s="195">
        <v>1.5449999999999999</v>
      </c>
      <c r="P502" s="195">
        <v>1.2441314553990612</v>
      </c>
      <c r="Q502" s="186"/>
      <c r="R502" s="186"/>
      <c r="S502" s="186"/>
      <c r="T502" s="186"/>
      <c r="U502" s="186"/>
      <c r="V502" s="186"/>
      <c r="W502" s="186"/>
      <c r="X502" s="186"/>
      <c r="Y502" s="186"/>
      <c r="Z502" s="186"/>
      <c r="AA502" s="186"/>
      <c r="AB502" s="186"/>
      <c r="AC502" s="186"/>
      <c r="AD502" s="186"/>
      <c r="AE502" s="186"/>
      <c r="AF502" s="186"/>
      <c r="AG502" s="186"/>
      <c r="AH502" s="186"/>
      <c r="AI502" s="186"/>
      <c r="AJ502" s="186"/>
      <c r="AK502" s="186"/>
      <c r="AL502" s="186"/>
      <c r="AM502" s="186"/>
      <c r="AN502" s="186"/>
    </row>
    <row r="503" spans="2:40" ht="15" hidden="1" x14ac:dyDescent="0.25">
      <c r="B503" s="186"/>
      <c r="C503" s="193" t="s">
        <v>748</v>
      </c>
      <c r="D503" s="188">
        <v>0.626</v>
      </c>
      <c r="E503" s="188">
        <v>4.5699999999999998E-2</v>
      </c>
      <c r="F503" s="188">
        <v>0.53600000000000003</v>
      </c>
      <c r="G503" s="188">
        <v>0.71499999999999997</v>
      </c>
      <c r="H503" s="188">
        <v>187.7</v>
      </c>
      <c r="I503" s="188">
        <v>1</v>
      </c>
      <c r="J503" s="194">
        <v>0</v>
      </c>
      <c r="K503" s="186"/>
      <c r="L503" s="196" t="s">
        <v>535</v>
      </c>
      <c r="M503" s="195">
        <v>1.6259999999999999</v>
      </c>
      <c r="N503" s="195">
        <v>1.625</v>
      </c>
      <c r="O503" s="195">
        <v>1.5369999999999999</v>
      </c>
      <c r="P503" s="195">
        <v>1.2441314553990612</v>
      </c>
      <c r="Q503" s="186"/>
      <c r="R503" s="186"/>
      <c r="S503" s="186"/>
      <c r="T503" s="186"/>
      <c r="U503" s="186"/>
      <c r="V503" s="186"/>
      <c r="W503" s="186"/>
      <c r="X503" s="186"/>
      <c r="Y503" s="186"/>
      <c r="Z503" s="186"/>
      <c r="AA503" s="186"/>
      <c r="AB503" s="186"/>
      <c r="AC503" s="186"/>
      <c r="AD503" s="186"/>
      <c r="AE503" s="186"/>
      <c r="AF503" s="186"/>
      <c r="AG503" s="186"/>
      <c r="AH503" s="186"/>
      <c r="AI503" s="186"/>
      <c r="AJ503" s="186"/>
      <c r="AK503" s="186"/>
      <c r="AL503" s="186"/>
      <c r="AM503" s="186"/>
      <c r="AN503" s="186"/>
    </row>
    <row r="504" spans="2:40" ht="15" hidden="1" x14ac:dyDescent="0.25">
      <c r="B504" s="186"/>
      <c r="C504" s="193" t="s">
        <v>749</v>
      </c>
      <c r="D504" s="188">
        <v>0.56100000000000005</v>
      </c>
      <c r="E504" s="188">
        <v>4.6199999999999998E-2</v>
      </c>
      <c r="F504" s="188">
        <v>0.47099999999999997</v>
      </c>
      <c r="G504" s="188">
        <v>0.65200000000000002</v>
      </c>
      <c r="H504" s="188">
        <v>147.69900000000001</v>
      </c>
      <c r="I504" s="188">
        <v>1</v>
      </c>
      <c r="J504" s="194">
        <v>0</v>
      </c>
      <c r="K504" s="186"/>
      <c r="L504" s="196" t="s">
        <v>537</v>
      </c>
      <c r="M504" s="195">
        <v>1.5609999999999999</v>
      </c>
      <c r="N504" s="195">
        <v>1.5609999999999999</v>
      </c>
      <c r="O504" s="195">
        <v>1.458</v>
      </c>
      <c r="P504" s="195">
        <v>1.2206572769953052</v>
      </c>
      <c r="Q504" s="186"/>
      <c r="R504" s="186"/>
      <c r="S504" s="186"/>
      <c r="T504" s="186"/>
      <c r="U504" s="186"/>
      <c r="V504" s="186"/>
      <c r="W504" s="186"/>
      <c r="X504" s="186"/>
      <c r="Y504" s="186"/>
      <c r="Z504" s="186"/>
      <c r="AA504" s="186"/>
      <c r="AB504" s="186"/>
      <c r="AC504" s="186"/>
      <c r="AD504" s="186"/>
      <c r="AE504" s="186"/>
      <c r="AF504" s="186"/>
      <c r="AG504" s="186"/>
      <c r="AH504" s="186"/>
      <c r="AI504" s="186"/>
      <c r="AJ504" s="186"/>
      <c r="AK504" s="186"/>
      <c r="AL504" s="186"/>
      <c r="AM504" s="186"/>
      <c r="AN504" s="186"/>
    </row>
    <row r="505" spans="2:40" ht="15" hidden="1" x14ac:dyDescent="0.25">
      <c r="B505" s="186"/>
      <c r="C505" s="193" t="s">
        <v>750</v>
      </c>
      <c r="D505" s="188">
        <v>0.70799999999999996</v>
      </c>
      <c r="E505" s="188">
        <v>4.6199999999999998E-2</v>
      </c>
      <c r="F505" s="188">
        <v>0.61699999999999999</v>
      </c>
      <c r="G505" s="188">
        <v>0.79900000000000004</v>
      </c>
      <c r="H505" s="188">
        <v>234.88900000000001</v>
      </c>
      <c r="I505" s="188">
        <v>1</v>
      </c>
      <c r="J505" s="194">
        <v>0</v>
      </c>
      <c r="K505" s="186"/>
      <c r="L505" s="196" t="s">
        <v>539</v>
      </c>
      <c r="M505" s="195">
        <v>1.708</v>
      </c>
      <c r="N505" s="195">
        <v>1.6560000000000001</v>
      </c>
      <c r="O505" s="195">
        <v>1.597</v>
      </c>
      <c r="P505" s="195">
        <v>1.291079812206573</v>
      </c>
      <c r="Q505" s="186"/>
      <c r="R505" s="186"/>
      <c r="S505" s="186"/>
      <c r="T505" s="186"/>
      <c r="U505" s="186"/>
      <c r="V505" s="186"/>
      <c r="W505" s="186"/>
      <c r="X505" s="186"/>
      <c r="Y505" s="186"/>
      <c r="Z505" s="186"/>
      <c r="AA505" s="186"/>
      <c r="AB505" s="186"/>
      <c r="AC505" s="186"/>
      <c r="AD505" s="186"/>
      <c r="AE505" s="186"/>
      <c r="AF505" s="186"/>
      <c r="AG505" s="186"/>
      <c r="AH505" s="186"/>
      <c r="AI505" s="186"/>
      <c r="AJ505" s="186"/>
      <c r="AK505" s="186"/>
      <c r="AL505" s="186"/>
      <c r="AM505" s="186"/>
      <c r="AN505" s="186"/>
    </row>
    <row r="506" spans="2:40" ht="15" hidden="1" x14ac:dyDescent="0.25">
      <c r="B506" s="186"/>
      <c r="C506" s="193" t="s">
        <v>751</v>
      </c>
      <c r="D506" s="188">
        <v>0.58199999999999996</v>
      </c>
      <c r="E506" s="188">
        <v>4.5699999999999998E-2</v>
      </c>
      <c r="F506" s="188">
        <v>0.49199999999999999</v>
      </c>
      <c r="G506" s="188">
        <v>0.67100000000000004</v>
      </c>
      <c r="H506" s="188">
        <v>161.791</v>
      </c>
      <c r="I506" s="188">
        <v>1</v>
      </c>
      <c r="J506" s="194">
        <v>0</v>
      </c>
      <c r="K506" s="186"/>
      <c r="L506" s="196" t="s">
        <v>541</v>
      </c>
      <c r="M506" s="195">
        <v>1.5819999999999999</v>
      </c>
      <c r="N506" s="195">
        <v>1.5449999999999999</v>
      </c>
      <c r="O506" s="195">
        <v>1.5009999999999999</v>
      </c>
      <c r="P506" s="195">
        <v>1.1971830985915493</v>
      </c>
      <c r="Q506" s="186"/>
      <c r="R506" s="186"/>
      <c r="S506" s="186"/>
      <c r="T506" s="186"/>
      <c r="U506" s="186"/>
      <c r="V506" s="186"/>
      <c r="W506" s="186"/>
      <c r="X506" s="186"/>
      <c r="Y506" s="186"/>
      <c r="Z506" s="186"/>
      <c r="AA506" s="186"/>
      <c r="AB506" s="186"/>
      <c r="AC506" s="186"/>
      <c r="AD506" s="186"/>
      <c r="AE506" s="186"/>
      <c r="AF506" s="186"/>
      <c r="AG506" s="186"/>
      <c r="AH506" s="186"/>
      <c r="AI506" s="186"/>
      <c r="AJ506" s="186"/>
      <c r="AK506" s="186"/>
      <c r="AL506" s="186"/>
      <c r="AM506" s="186"/>
      <c r="AN506" s="186"/>
    </row>
    <row r="507" spans="2:40" ht="15" hidden="1" x14ac:dyDescent="0.25">
      <c r="B507" s="186"/>
      <c r="C507" s="193" t="s">
        <v>752</v>
      </c>
      <c r="D507" s="188">
        <v>0.59599999999999997</v>
      </c>
      <c r="E507" s="188">
        <v>4.5400000000000003E-2</v>
      </c>
      <c r="F507" s="188">
        <v>0.50700000000000001</v>
      </c>
      <c r="G507" s="188">
        <v>0.68500000000000005</v>
      </c>
      <c r="H507" s="188">
        <v>172.46199999999999</v>
      </c>
      <c r="I507" s="188">
        <v>1</v>
      </c>
      <c r="J507" s="194">
        <v>0</v>
      </c>
      <c r="K507" s="186"/>
      <c r="L507" s="196" t="s">
        <v>543</v>
      </c>
      <c r="M507" s="195">
        <v>1.5960000000000001</v>
      </c>
      <c r="N507" s="195">
        <v>1.5779999999999998</v>
      </c>
      <c r="O507" s="195">
        <v>1.5129999999999999</v>
      </c>
      <c r="P507" s="195">
        <v>1.1971830985915493</v>
      </c>
      <c r="Q507" s="186"/>
      <c r="R507" s="186"/>
      <c r="S507" s="186"/>
      <c r="T507" s="186"/>
      <c r="U507" s="186"/>
      <c r="V507" s="186"/>
      <c r="W507" s="186"/>
      <c r="X507" s="186"/>
      <c r="Y507" s="186"/>
      <c r="Z507" s="186"/>
      <c r="AA507" s="186"/>
      <c r="AB507" s="186"/>
      <c r="AC507" s="186"/>
      <c r="AD507" s="186"/>
      <c r="AE507" s="186"/>
      <c r="AF507" s="186"/>
      <c r="AG507" s="186"/>
      <c r="AH507" s="186"/>
      <c r="AI507" s="186"/>
      <c r="AJ507" s="186"/>
      <c r="AK507" s="186"/>
      <c r="AL507" s="186"/>
      <c r="AM507" s="186"/>
      <c r="AN507" s="186"/>
    </row>
    <row r="508" spans="2:40" ht="15" hidden="1" x14ac:dyDescent="0.25">
      <c r="B508" s="186"/>
      <c r="C508" s="193" t="s">
        <v>753</v>
      </c>
      <c r="D508" s="188">
        <v>0.57299999999999995</v>
      </c>
      <c r="E508" s="188">
        <v>4.5699999999999998E-2</v>
      </c>
      <c r="F508" s="188">
        <v>0.48299999999999998</v>
      </c>
      <c r="G508" s="188">
        <v>0.66300000000000003</v>
      </c>
      <c r="H508" s="188">
        <v>157.37</v>
      </c>
      <c r="I508" s="188">
        <v>1</v>
      </c>
      <c r="J508" s="194">
        <v>0</v>
      </c>
      <c r="K508" s="186"/>
      <c r="L508" s="196" t="s">
        <v>545</v>
      </c>
      <c r="M508" s="195">
        <v>1.573</v>
      </c>
      <c r="N508" s="195">
        <v>1.6099999999999999</v>
      </c>
      <c r="O508" s="195">
        <v>1.464</v>
      </c>
      <c r="P508" s="195">
        <v>1.1737089201877935</v>
      </c>
      <c r="Q508" s="186"/>
      <c r="R508" s="186"/>
      <c r="S508" s="186"/>
      <c r="T508" s="186"/>
      <c r="U508" s="186"/>
      <c r="V508" s="186"/>
      <c r="W508" s="186"/>
      <c r="X508" s="186"/>
      <c r="Y508" s="186"/>
      <c r="Z508" s="186"/>
      <c r="AA508" s="186"/>
      <c r="AB508" s="186"/>
      <c r="AC508" s="186"/>
      <c r="AD508" s="186"/>
      <c r="AE508" s="186"/>
      <c r="AF508" s="186"/>
      <c r="AG508" s="186"/>
      <c r="AH508" s="186"/>
      <c r="AI508" s="186"/>
      <c r="AJ508" s="186"/>
      <c r="AK508" s="186"/>
      <c r="AL508" s="186"/>
      <c r="AM508" s="186"/>
      <c r="AN508" s="186"/>
    </row>
    <row r="509" spans="2:40" ht="15" hidden="1" x14ac:dyDescent="0.25">
      <c r="B509" s="186"/>
      <c r="C509" s="193" t="s">
        <v>754</v>
      </c>
      <c r="D509" s="188">
        <v>0.55300000000000005</v>
      </c>
      <c r="E509" s="188">
        <v>4.5400000000000003E-2</v>
      </c>
      <c r="F509" s="188">
        <v>0.46400000000000002</v>
      </c>
      <c r="G509" s="188">
        <v>0.64200000000000002</v>
      </c>
      <c r="H509" s="188">
        <v>148.173</v>
      </c>
      <c r="I509" s="188">
        <v>1</v>
      </c>
      <c r="J509" s="194">
        <v>0</v>
      </c>
      <c r="K509" s="186"/>
      <c r="L509" s="196" t="s">
        <v>547</v>
      </c>
      <c r="M509" s="195">
        <v>1.5529999999999999</v>
      </c>
      <c r="N509" s="195">
        <v>1.552</v>
      </c>
      <c r="O509" s="195">
        <v>1.444</v>
      </c>
      <c r="P509" s="195">
        <v>1.1267605633802817</v>
      </c>
      <c r="Q509" s="186"/>
      <c r="R509" s="186"/>
      <c r="S509" s="186"/>
      <c r="T509" s="186"/>
      <c r="U509" s="186"/>
      <c r="V509" s="186"/>
      <c r="W509" s="186"/>
      <c r="X509" s="186"/>
      <c r="Y509" s="186"/>
      <c r="Z509" s="186"/>
      <c r="AA509" s="186"/>
      <c r="AB509" s="186"/>
      <c r="AC509" s="186"/>
      <c r="AD509" s="186"/>
      <c r="AE509" s="186"/>
      <c r="AF509" s="186"/>
      <c r="AG509" s="186"/>
      <c r="AH509" s="186"/>
      <c r="AI509" s="186"/>
      <c r="AJ509" s="186"/>
      <c r="AK509" s="186"/>
      <c r="AL509" s="186"/>
      <c r="AM509" s="186"/>
      <c r="AN509" s="186"/>
    </row>
    <row r="510" spans="2:40" ht="15" hidden="1" x14ac:dyDescent="0.25">
      <c r="B510" s="186"/>
      <c r="C510" s="193" t="s">
        <v>755</v>
      </c>
      <c r="D510" s="188">
        <v>0.56299999999999994</v>
      </c>
      <c r="E510" s="188">
        <v>4.53E-2</v>
      </c>
      <c r="F510" s="188">
        <v>0.47399999999999998</v>
      </c>
      <c r="G510" s="188">
        <v>0.65200000000000002</v>
      </c>
      <c r="H510" s="188">
        <v>154.06100000000001</v>
      </c>
      <c r="I510" s="188">
        <v>1</v>
      </c>
      <c r="J510" s="194">
        <v>0</v>
      </c>
      <c r="K510" s="186"/>
      <c r="L510" s="196" t="s">
        <v>549</v>
      </c>
      <c r="M510" s="195">
        <v>1.5629999999999999</v>
      </c>
      <c r="N510" s="195">
        <v>1.5920000000000001</v>
      </c>
      <c r="O510" s="195">
        <v>1.466</v>
      </c>
      <c r="P510" s="195">
        <v>1.1267605633802817</v>
      </c>
      <c r="Q510" s="186"/>
      <c r="R510" s="186"/>
      <c r="S510" s="186"/>
      <c r="T510" s="186"/>
      <c r="U510" s="186"/>
      <c r="V510" s="186"/>
      <c r="W510" s="186"/>
      <c r="X510" s="186"/>
      <c r="Y510" s="186"/>
      <c r="Z510" s="186"/>
      <c r="AA510" s="186"/>
      <c r="AB510" s="186"/>
      <c r="AC510" s="186"/>
      <c r="AD510" s="186"/>
      <c r="AE510" s="186"/>
      <c r="AF510" s="186"/>
      <c r="AG510" s="186"/>
      <c r="AH510" s="186"/>
      <c r="AI510" s="186"/>
      <c r="AJ510" s="186"/>
      <c r="AK510" s="186"/>
      <c r="AL510" s="186"/>
      <c r="AM510" s="186"/>
      <c r="AN510" s="186"/>
    </row>
    <row r="511" spans="2:40" ht="15" hidden="1" x14ac:dyDescent="0.25">
      <c r="B511" s="186"/>
      <c r="C511" s="193" t="s">
        <v>756</v>
      </c>
      <c r="D511" s="188">
        <v>0.61299999999999999</v>
      </c>
      <c r="E511" s="188">
        <v>4.48E-2</v>
      </c>
      <c r="F511" s="188">
        <v>0.52500000000000002</v>
      </c>
      <c r="G511" s="188">
        <v>0.70099999999999996</v>
      </c>
      <c r="H511" s="188">
        <v>186.69200000000001</v>
      </c>
      <c r="I511" s="188">
        <v>1</v>
      </c>
      <c r="J511" s="194">
        <v>0</v>
      </c>
      <c r="K511" s="186"/>
      <c r="L511" s="196" t="s">
        <v>551</v>
      </c>
      <c r="M511" s="195">
        <v>1.613</v>
      </c>
      <c r="N511" s="195">
        <v>1.5739999999999998</v>
      </c>
      <c r="O511" s="195">
        <v>1.516</v>
      </c>
      <c r="P511" s="195">
        <v>1.1502347417840375</v>
      </c>
      <c r="Q511" s="186"/>
      <c r="R511" s="186"/>
      <c r="S511" s="186"/>
      <c r="T511" s="186"/>
      <c r="U511" s="186"/>
      <c r="V511" s="186"/>
      <c r="W511" s="186"/>
      <c r="X511" s="186"/>
      <c r="Y511" s="186"/>
      <c r="Z511" s="186"/>
      <c r="AA511" s="186"/>
      <c r="AB511" s="186"/>
      <c r="AC511" s="186"/>
      <c r="AD511" s="186"/>
      <c r="AE511" s="186"/>
      <c r="AF511" s="186"/>
      <c r="AG511" s="186"/>
      <c r="AH511" s="186"/>
      <c r="AI511" s="186"/>
      <c r="AJ511" s="186"/>
      <c r="AK511" s="186"/>
      <c r="AL511" s="186"/>
      <c r="AM511" s="186"/>
      <c r="AN511" s="186"/>
    </row>
    <row r="512" spans="2:40" ht="15" hidden="1" x14ac:dyDescent="0.25">
      <c r="B512" s="186"/>
      <c r="C512" s="193" t="s">
        <v>757</v>
      </c>
      <c r="D512" s="188">
        <v>0.52800000000000002</v>
      </c>
      <c r="E512" s="188">
        <v>4.4999999999999998E-2</v>
      </c>
      <c r="F512" s="188">
        <v>0.44</v>
      </c>
      <c r="G512" s="188">
        <v>0.61599999999999999</v>
      </c>
      <c r="H512" s="188">
        <v>137.56399999999999</v>
      </c>
      <c r="I512" s="188">
        <v>1</v>
      </c>
      <c r="J512" s="194">
        <v>0</v>
      </c>
      <c r="K512" s="186"/>
      <c r="L512" s="196" t="s">
        <v>553</v>
      </c>
      <c r="M512" s="195">
        <v>1.528</v>
      </c>
      <c r="N512" s="195">
        <v>1.5270000000000001</v>
      </c>
      <c r="O512" s="195">
        <v>1.4330000000000001</v>
      </c>
      <c r="P512" s="195">
        <v>1.1032863849765258</v>
      </c>
      <c r="Q512" s="186"/>
      <c r="R512" s="186"/>
      <c r="S512" s="186"/>
      <c r="T512" s="186"/>
      <c r="U512" s="186"/>
      <c r="V512" s="186"/>
      <c r="W512" s="186"/>
      <c r="X512" s="186"/>
      <c r="Y512" s="186"/>
      <c r="Z512" s="186"/>
      <c r="AA512" s="186"/>
      <c r="AB512" s="186"/>
      <c r="AC512" s="186"/>
      <c r="AD512" s="186"/>
      <c r="AE512" s="186"/>
      <c r="AF512" s="186"/>
      <c r="AG512" s="186"/>
      <c r="AH512" s="186"/>
      <c r="AI512" s="186"/>
      <c r="AJ512" s="186"/>
      <c r="AK512" s="186"/>
      <c r="AL512" s="186"/>
      <c r="AM512" s="186"/>
      <c r="AN512" s="186"/>
    </row>
    <row r="513" spans="2:40" ht="15" hidden="1" x14ac:dyDescent="0.25">
      <c r="B513" s="186"/>
      <c r="C513" s="193" t="s">
        <v>758</v>
      </c>
      <c r="D513" s="188">
        <v>0.57299999999999995</v>
      </c>
      <c r="E513" s="188">
        <v>4.4999999999999998E-2</v>
      </c>
      <c r="F513" s="188">
        <v>0.48499999999999999</v>
      </c>
      <c r="G513" s="188">
        <v>0.66100000000000003</v>
      </c>
      <c r="H513" s="188">
        <v>161.90299999999999</v>
      </c>
      <c r="I513" s="188">
        <v>1</v>
      </c>
      <c r="J513" s="194">
        <v>0</v>
      </c>
      <c r="K513" s="186"/>
      <c r="L513" s="196" t="s">
        <v>555</v>
      </c>
      <c r="M513" s="195">
        <v>1.573</v>
      </c>
      <c r="N513" s="195">
        <v>1.591</v>
      </c>
      <c r="O513" s="195">
        <v>1.4470000000000001</v>
      </c>
      <c r="P513" s="195">
        <v>1.1032863849765258</v>
      </c>
      <c r="Q513" s="186"/>
      <c r="R513" s="186"/>
      <c r="S513" s="186"/>
      <c r="T513" s="186"/>
      <c r="U513" s="186"/>
      <c r="V513" s="186"/>
      <c r="W513" s="186"/>
      <c r="X513" s="186"/>
      <c r="Y513" s="186"/>
      <c r="Z513" s="186"/>
      <c r="AA513" s="186"/>
      <c r="AB513" s="186"/>
      <c r="AC513" s="186"/>
      <c r="AD513" s="186"/>
      <c r="AE513" s="186"/>
      <c r="AF513" s="186"/>
      <c r="AG513" s="186"/>
      <c r="AH513" s="186"/>
      <c r="AI513" s="186"/>
      <c r="AJ513" s="186"/>
      <c r="AK513" s="186"/>
      <c r="AL513" s="186"/>
      <c r="AM513" s="186"/>
      <c r="AN513" s="186"/>
    </row>
    <row r="514" spans="2:40" ht="15" hidden="1" x14ac:dyDescent="0.25">
      <c r="B514" s="186"/>
      <c r="C514" s="193" t="s">
        <v>759</v>
      </c>
      <c r="D514" s="188">
        <v>0.51700000000000002</v>
      </c>
      <c r="E514" s="188">
        <v>4.48E-2</v>
      </c>
      <c r="F514" s="188">
        <v>0.42899999999999999</v>
      </c>
      <c r="G514" s="188">
        <v>0.60399999999999998</v>
      </c>
      <c r="H514" s="188">
        <v>133.125</v>
      </c>
      <c r="I514" s="188">
        <v>1</v>
      </c>
      <c r="J514" s="194">
        <v>0</v>
      </c>
      <c r="K514" s="186"/>
      <c r="L514" s="196" t="s">
        <v>557</v>
      </c>
      <c r="M514" s="195">
        <v>1.5169999999999999</v>
      </c>
      <c r="N514" s="195">
        <v>1.45</v>
      </c>
      <c r="O514" s="195">
        <v>1.4650000000000001</v>
      </c>
      <c r="P514" s="195">
        <v>1.07981220657277</v>
      </c>
      <c r="Q514" s="186"/>
      <c r="R514" s="186"/>
      <c r="S514" s="186"/>
      <c r="T514" s="186"/>
      <c r="U514" s="186"/>
      <c r="V514" s="186"/>
      <c r="W514" s="186"/>
      <c r="X514" s="186"/>
      <c r="Y514" s="186"/>
      <c r="Z514" s="186"/>
      <c r="AA514" s="186"/>
      <c r="AB514" s="186"/>
      <c r="AC514" s="186"/>
      <c r="AD514" s="186"/>
      <c r="AE514" s="186"/>
      <c r="AF514" s="186"/>
      <c r="AG514" s="186"/>
      <c r="AH514" s="186"/>
      <c r="AI514" s="186"/>
      <c r="AJ514" s="186"/>
      <c r="AK514" s="186"/>
      <c r="AL514" s="186"/>
      <c r="AM514" s="186"/>
      <c r="AN514" s="186"/>
    </row>
    <row r="515" spans="2:40" ht="15" hidden="1" x14ac:dyDescent="0.25">
      <c r="B515" s="186"/>
      <c r="C515" s="193" t="s">
        <v>760</v>
      </c>
      <c r="D515" s="188">
        <v>0.51</v>
      </c>
      <c r="E515" s="188">
        <v>4.48E-2</v>
      </c>
      <c r="F515" s="188">
        <v>0.42199999999999999</v>
      </c>
      <c r="G515" s="188">
        <v>0.59799999999999998</v>
      </c>
      <c r="H515" s="188">
        <v>129.815</v>
      </c>
      <c r="I515" s="188">
        <v>1</v>
      </c>
      <c r="J515" s="194">
        <v>0</v>
      </c>
      <c r="K515" s="186"/>
      <c r="L515" s="196" t="s">
        <v>559</v>
      </c>
      <c r="M515" s="195">
        <v>1.51</v>
      </c>
      <c r="N515" s="195">
        <v>1.5009999999999999</v>
      </c>
      <c r="O515" s="195">
        <v>1.4430000000000001</v>
      </c>
      <c r="P515" s="195">
        <v>1.0563380281690142</v>
      </c>
      <c r="Q515" s="186"/>
      <c r="R515" s="186"/>
      <c r="S515" s="186"/>
      <c r="T515" s="186"/>
      <c r="U515" s="186"/>
      <c r="V515" s="186"/>
      <c r="W515" s="186"/>
      <c r="X515" s="186"/>
      <c r="Y515" s="186"/>
      <c r="Z515" s="186"/>
      <c r="AA515" s="186"/>
      <c r="AB515" s="186"/>
      <c r="AC515" s="186"/>
      <c r="AD515" s="186"/>
      <c r="AE515" s="186"/>
      <c r="AF515" s="186"/>
      <c r="AG515" s="186"/>
      <c r="AH515" s="186"/>
      <c r="AI515" s="186"/>
      <c r="AJ515" s="186"/>
      <c r="AK515" s="186"/>
      <c r="AL515" s="186"/>
      <c r="AM515" s="186"/>
      <c r="AN515" s="186"/>
    </row>
    <row r="516" spans="2:40" ht="15" hidden="1" x14ac:dyDescent="0.25">
      <c r="B516" s="186"/>
      <c r="C516" s="193" t="s">
        <v>761</v>
      </c>
      <c r="D516" s="188">
        <v>0.55500000000000005</v>
      </c>
      <c r="E516" s="188">
        <v>4.48E-2</v>
      </c>
      <c r="F516" s="188">
        <v>0.46700000000000003</v>
      </c>
      <c r="G516" s="188">
        <v>0.64200000000000002</v>
      </c>
      <c r="H516" s="188">
        <v>153.46799999999999</v>
      </c>
      <c r="I516" s="188">
        <v>1</v>
      </c>
      <c r="J516" s="194">
        <v>0</v>
      </c>
      <c r="K516" s="186"/>
      <c r="L516" s="196" t="s">
        <v>561</v>
      </c>
      <c r="M516" s="195">
        <v>1.5550000000000002</v>
      </c>
      <c r="N516" s="195">
        <v>1.5409999999999999</v>
      </c>
      <c r="O516" s="195">
        <v>1.4750000000000001</v>
      </c>
      <c r="P516" s="195">
        <v>1.1032863849765258</v>
      </c>
      <c r="Q516" s="186"/>
      <c r="R516" s="186"/>
      <c r="S516" s="186"/>
      <c r="T516" s="186"/>
      <c r="U516" s="186"/>
      <c r="V516" s="186"/>
      <c r="W516" s="186"/>
      <c r="X516" s="186"/>
      <c r="Y516" s="186"/>
      <c r="Z516" s="186"/>
      <c r="AA516" s="186"/>
      <c r="AB516" s="186"/>
      <c r="AC516" s="186"/>
      <c r="AD516" s="186"/>
      <c r="AE516" s="186"/>
      <c r="AF516" s="186"/>
      <c r="AG516" s="186"/>
      <c r="AH516" s="186"/>
      <c r="AI516" s="186"/>
      <c r="AJ516" s="186"/>
      <c r="AK516" s="186"/>
      <c r="AL516" s="186"/>
      <c r="AM516" s="186"/>
      <c r="AN516" s="186"/>
    </row>
    <row r="517" spans="2:40" ht="15" hidden="1" x14ac:dyDescent="0.25">
      <c r="B517" s="186"/>
      <c r="C517" s="193" t="s">
        <v>762</v>
      </c>
      <c r="D517" s="188">
        <v>0.55000000000000004</v>
      </c>
      <c r="E517" s="188">
        <v>4.48E-2</v>
      </c>
      <c r="F517" s="188">
        <v>0.46300000000000002</v>
      </c>
      <c r="G517" s="188">
        <v>0.63800000000000001</v>
      </c>
      <c r="H517" s="188">
        <v>150.96299999999999</v>
      </c>
      <c r="I517" s="188">
        <v>1</v>
      </c>
      <c r="J517" s="194">
        <v>0</v>
      </c>
      <c r="K517" s="186"/>
      <c r="L517" s="196" t="s">
        <v>563</v>
      </c>
      <c r="M517" s="195">
        <v>1.55</v>
      </c>
      <c r="N517" s="195">
        <v>1.514</v>
      </c>
      <c r="O517" s="195">
        <v>1.488</v>
      </c>
      <c r="P517" s="195">
        <v>1.07981220657277</v>
      </c>
      <c r="Q517" s="186"/>
      <c r="R517" s="186"/>
      <c r="S517" s="186"/>
      <c r="T517" s="186"/>
      <c r="U517" s="186"/>
      <c r="V517" s="186"/>
      <c r="W517" s="186"/>
      <c r="X517" s="186"/>
      <c r="Y517" s="186"/>
      <c r="Z517" s="186"/>
      <c r="AA517" s="186"/>
      <c r="AB517" s="186"/>
      <c r="AC517" s="186"/>
      <c r="AD517" s="186"/>
      <c r="AE517" s="186"/>
      <c r="AF517" s="186"/>
      <c r="AG517" s="186"/>
      <c r="AH517" s="186"/>
      <c r="AI517" s="186"/>
      <c r="AJ517" s="186"/>
      <c r="AK517" s="186"/>
      <c r="AL517" s="186"/>
      <c r="AM517" s="186"/>
      <c r="AN517" s="186"/>
    </row>
    <row r="518" spans="2:40" ht="15" hidden="1" x14ac:dyDescent="0.25">
      <c r="B518" s="186"/>
      <c r="C518" s="193" t="s">
        <v>763</v>
      </c>
      <c r="D518" s="188">
        <v>0.57799999999999996</v>
      </c>
      <c r="E518" s="188">
        <v>4.4499999999999998E-2</v>
      </c>
      <c r="F518" s="188">
        <v>0.49099999999999999</v>
      </c>
      <c r="G518" s="188">
        <v>0.66500000000000004</v>
      </c>
      <c r="H518" s="188">
        <v>168.70099999999999</v>
      </c>
      <c r="I518" s="188">
        <v>1</v>
      </c>
      <c r="J518" s="194">
        <v>0</v>
      </c>
      <c r="K518" s="186"/>
      <c r="L518" s="196" t="s">
        <v>565</v>
      </c>
      <c r="M518" s="195">
        <v>1.5779999999999998</v>
      </c>
      <c r="N518" s="195">
        <v>1.5329999999999999</v>
      </c>
      <c r="O518" s="195">
        <v>1.46</v>
      </c>
      <c r="P518" s="195">
        <v>1.07981220657277</v>
      </c>
      <c r="Q518" s="186"/>
      <c r="R518" s="186"/>
      <c r="S518" s="186"/>
      <c r="T518" s="186"/>
      <c r="U518" s="186"/>
      <c r="V518" s="186"/>
      <c r="W518" s="186"/>
      <c r="X518" s="186"/>
      <c r="Y518" s="186"/>
      <c r="Z518" s="186"/>
      <c r="AA518" s="186"/>
      <c r="AB518" s="186"/>
      <c r="AC518" s="186"/>
      <c r="AD518" s="186"/>
      <c r="AE518" s="186"/>
      <c r="AF518" s="186"/>
      <c r="AG518" s="186"/>
      <c r="AH518" s="186"/>
      <c r="AI518" s="186"/>
      <c r="AJ518" s="186"/>
      <c r="AK518" s="186"/>
      <c r="AL518" s="186"/>
      <c r="AM518" s="186"/>
      <c r="AN518" s="186"/>
    </row>
    <row r="519" spans="2:40" ht="15" hidden="1" x14ac:dyDescent="0.25">
      <c r="B519" s="186"/>
      <c r="C519" s="193" t="s">
        <v>764</v>
      </c>
      <c r="D519" s="188">
        <v>0.51600000000000001</v>
      </c>
      <c r="E519" s="188">
        <v>4.4999999999999998E-2</v>
      </c>
      <c r="F519" s="188">
        <v>0.42799999999999999</v>
      </c>
      <c r="G519" s="188">
        <v>0.60399999999999998</v>
      </c>
      <c r="H519" s="188">
        <v>131.71799999999999</v>
      </c>
      <c r="I519" s="188">
        <v>1</v>
      </c>
      <c r="J519" s="194">
        <v>0</v>
      </c>
      <c r="K519" s="186"/>
      <c r="L519" s="196" t="s">
        <v>567</v>
      </c>
      <c r="M519" s="195">
        <v>1.516</v>
      </c>
      <c r="N519" s="195">
        <v>1.446</v>
      </c>
      <c r="O519" s="195">
        <v>1.4359999999999999</v>
      </c>
      <c r="P519" s="195">
        <v>1.0328638497652582</v>
      </c>
      <c r="Q519" s="186"/>
      <c r="R519" s="186"/>
      <c r="S519" s="186"/>
      <c r="T519" s="186"/>
      <c r="U519" s="186"/>
      <c r="V519" s="186"/>
      <c r="W519" s="186"/>
      <c r="X519" s="186"/>
      <c r="Y519" s="186"/>
      <c r="Z519" s="186"/>
      <c r="AA519" s="186"/>
      <c r="AB519" s="186"/>
      <c r="AC519" s="186"/>
      <c r="AD519" s="186"/>
      <c r="AE519" s="186"/>
      <c r="AF519" s="186"/>
      <c r="AG519" s="186"/>
      <c r="AH519" s="186"/>
      <c r="AI519" s="186"/>
      <c r="AJ519" s="186"/>
      <c r="AK519" s="186"/>
      <c r="AL519" s="186"/>
      <c r="AM519" s="186"/>
      <c r="AN519" s="186"/>
    </row>
    <row r="520" spans="2:40" ht="15" hidden="1" x14ac:dyDescent="0.25">
      <c r="B520" s="186"/>
      <c r="C520" s="193" t="s">
        <v>765</v>
      </c>
      <c r="D520" s="188">
        <v>0.51400000000000001</v>
      </c>
      <c r="E520" s="188">
        <v>4.4999999999999998E-2</v>
      </c>
      <c r="F520" s="188">
        <v>0.42599999999999999</v>
      </c>
      <c r="G520" s="188">
        <v>0.60299999999999998</v>
      </c>
      <c r="H520" s="188">
        <v>130.66300000000001</v>
      </c>
      <c r="I520" s="188">
        <v>1</v>
      </c>
      <c r="J520" s="194">
        <v>0</v>
      </c>
      <c r="K520" s="186"/>
      <c r="L520" s="196" t="s">
        <v>569</v>
      </c>
      <c r="M520" s="195">
        <v>1.514</v>
      </c>
      <c r="N520" s="195">
        <v>1.4929999999999999</v>
      </c>
      <c r="O520" s="195">
        <v>1.429</v>
      </c>
      <c r="P520" s="195">
        <v>1.0328638497652582</v>
      </c>
      <c r="Q520" s="186"/>
      <c r="R520" s="186"/>
      <c r="S520" s="186"/>
      <c r="T520" s="186"/>
      <c r="U520" s="186"/>
      <c r="V520" s="186"/>
      <c r="W520" s="186"/>
      <c r="X520" s="186"/>
      <c r="Y520" s="186"/>
      <c r="Z520" s="186"/>
      <c r="AA520" s="186"/>
      <c r="AB520" s="186"/>
      <c r="AC520" s="186"/>
      <c r="AD520" s="186"/>
      <c r="AE520" s="186"/>
      <c r="AF520" s="186"/>
      <c r="AG520" s="186"/>
      <c r="AH520" s="186"/>
      <c r="AI520" s="186"/>
      <c r="AJ520" s="186"/>
      <c r="AK520" s="186"/>
      <c r="AL520" s="186"/>
      <c r="AM520" s="186"/>
      <c r="AN520" s="186"/>
    </row>
    <row r="521" spans="2:40" ht="15" hidden="1" x14ac:dyDescent="0.25">
      <c r="B521" s="186"/>
      <c r="C521" s="193" t="s">
        <v>766</v>
      </c>
      <c r="D521" s="188">
        <v>0.502</v>
      </c>
      <c r="E521" s="188">
        <v>4.5100000000000001E-2</v>
      </c>
      <c r="F521" s="188">
        <v>0.41399999999999998</v>
      </c>
      <c r="G521" s="188">
        <v>0.59</v>
      </c>
      <c r="H521" s="188">
        <v>123.742</v>
      </c>
      <c r="I521" s="188">
        <v>1</v>
      </c>
      <c r="J521" s="194">
        <v>0</v>
      </c>
      <c r="K521" s="186"/>
      <c r="L521" s="196" t="s">
        <v>571</v>
      </c>
      <c r="M521" s="195">
        <v>1.502</v>
      </c>
      <c r="N521" s="195">
        <v>1.446</v>
      </c>
      <c r="O521" s="195">
        <v>1.448</v>
      </c>
      <c r="P521" s="195">
        <v>1.0328638497652582</v>
      </c>
      <c r="Q521" s="186"/>
      <c r="R521" s="186"/>
      <c r="S521" s="186"/>
      <c r="T521" s="186"/>
      <c r="U521" s="186"/>
      <c r="V521" s="186"/>
      <c r="W521" s="186"/>
      <c r="X521" s="186"/>
      <c r="Y521" s="186"/>
      <c r="Z521" s="186"/>
      <c r="AA521" s="186"/>
      <c r="AB521" s="186"/>
      <c r="AC521" s="186"/>
      <c r="AD521" s="186"/>
      <c r="AE521" s="186"/>
      <c r="AF521" s="186"/>
      <c r="AG521" s="186"/>
      <c r="AH521" s="186"/>
      <c r="AI521" s="186"/>
      <c r="AJ521" s="186"/>
      <c r="AK521" s="186"/>
      <c r="AL521" s="186"/>
      <c r="AM521" s="186"/>
      <c r="AN521" s="186"/>
    </row>
    <row r="522" spans="2:40" ht="15" hidden="1" x14ac:dyDescent="0.25">
      <c r="B522" s="186"/>
      <c r="C522" s="193" t="s">
        <v>767</v>
      </c>
      <c r="D522" s="188">
        <v>0.56000000000000005</v>
      </c>
      <c r="E522" s="188">
        <v>4.5199999999999997E-2</v>
      </c>
      <c r="F522" s="188">
        <v>0.47099999999999997</v>
      </c>
      <c r="G522" s="188">
        <v>0.64900000000000002</v>
      </c>
      <c r="H522" s="188">
        <v>153.22900000000001</v>
      </c>
      <c r="I522" s="188">
        <v>1</v>
      </c>
      <c r="J522" s="194">
        <v>0</v>
      </c>
      <c r="K522" s="186"/>
      <c r="L522" s="196" t="s">
        <v>573</v>
      </c>
      <c r="M522" s="195">
        <v>1.56</v>
      </c>
      <c r="N522" s="195">
        <v>1.5350000000000001</v>
      </c>
      <c r="O522" s="195">
        <v>1.454</v>
      </c>
      <c r="P522" s="195">
        <v>1.0563380281690142</v>
      </c>
      <c r="Q522" s="186"/>
      <c r="R522" s="186"/>
      <c r="S522" s="186"/>
      <c r="T522" s="186"/>
      <c r="U522" s="186"/>
      <c r="V522" s="186"/>
      <c r="W522" s="186"/>
      <c r="X522" s="186"/>
      <c r="Y522" s="186"/>
      <c r="Z522" s="186"/>
      <c r="AA522" s="186"/>
      <c r="AB522" s="186"/>
      <c r="AC522" s="186"/>
      <c r="AD522" s="186"/>
      <c r="AE522" s="186"/>
      <c r="AF522" s="186"/>
      <c r="AG522" s="186"/>
      <c r="AH522" s="186"/>
      <c r="AI522" s="186"/>
      <c r="AJ522" s="186"/>
      <c r="AK522" s="186"/>
      <c r="AL522" s="186"/>
      <c r="AM522" s="186"/>
      <c r="AN522" s="186"/>
    </row>
    <row r="523" spans="2:40" ht="15" hidden="1" x14ac:dyDescent="0.25">
      <c r="B523" s="186"/>
      <c r="C523" s="193" t="s">
        <v>768</v>
      </c>
      <c r="D523" s="188">
        <v>0.52500000000000002</v>
      </c>
      <c r="E523" s="188">
        <v>4.5100000000000001E-2</v>
      </c>
      <c r="F523" s="188">
        <v>0.436</v>
      </c>
      <c r="G523" s="188">
        <v>0.61299999999999999</v>
      </c>
      <c r="H523" s="188">
        <v>135.33099999999999</v>
      </c>
      <c r="I523" s="188">
        <v>1</v>
      </c>
      <c r="J523" s="194">
        <v>0</v>
      </c>
      <c r="K523" s="186"/>
      <c r="L523" s="196" t="s">
        <v>575</v>
      </c>
      <c r="M523" s="195">
        <v>1.5249999999999999</v>
      </c>
      <c r="N523" s="195">
        <v>1.504</v>
      </c>
      <c r="O523" s="195">
        <v>1.4450000000000001</v>
      </c>
      <c r="P523" s="195">
        <v>1.0328638497652582</v>
      </c>
      <c r="Q523" s="186"/>
      <c r="R523" s="186"/>
      <c r="S523" s="186"/>
      <c r="T523" s="186"/>
      <c r="U523" s="186"/>
      <c r="V523" s="186"/>
      <c r="W523" s="186"/>
      <c r="X523" s="186"/>
      <c r="Y523" s="186"/>
      <c r="Z523" s="186"/>
      <c r="AA523" s="186"/>
      <c r="AB523" s="186"/>
      <c r="AC523" s="186"/>
      <c r="AD523" s="186"/>
      <c r="AE523" s="186"/>
      <c r="AF523" s="186"/>
      <c r="AG523" s="186"/>
      <c r="AH523" s="186"/>
      <c r="AI523" s="186"/>
      <c r="AJ523" s="186"/>
      <c r="AK523" s="186"/>
      <c r="AL523" s="186"/>
      <c r="AM523" s="186"/>
      <c r="AN523" s="186"/>
    </row>
    <row r="524" spans="2:40" ht="15" hidden="1" x14ac:dyDescent="0.25">
      <c r="B524" s="186"/>
      <c r="C524" s="193" t="s">
        <v>769</v>
      </c>
      <c r="D524" s="188">
        <v>0.54</v>
      </c>
      <c r="E524" s="188">
        <v>4.4999999999999998E-2</v>
      </c>
      <c r="F524" s="188">
        <v>0.45100000000000001</v>
      </c>
      <c r="G524" s="188">
        <v>0.628</v>
      </c>
      <c r="H524" s="188">
        <v>143.93700000000001</v>
      </c>
      <c r="I524" s="188">
        <v>1</v>
      </c>
      <c r="J524" s="194">
        <v>0</v>
      </c>
      <c r="K524" s="186"/>
      <c r="L524" s="196" t="s">
        <v>577</v>
      </c>
      <c r="M524" s="195">
        <v>1.54</v>
      </c>
      <c r="N524" s="195">
        <v>1.5009999999999999</v>
      </c>
      <c r="O524" s="195">
        <v>1.486</v>
      </c>
      <c r="P524" s="195">
        <v>1.0563380281690142</v>
      </c>
      <c r="Q524" s="186"/>
      <c r="R524" s="186"/>
      <c r="S524" s="186"/>
      <c r="T524" s="186"/>
      <c r="U524" s="186"/>
      <c r="V524" s="186"/>
      <c r="W524" s="186"/>
      <c r="X524" s="186"/>
      <c r="Y524" s="186"/>
      <c r="Z524" s="186"/>
      <c r="AA524" s="186"/>
      <c r="AB524" s="186"/>
      <c r="AC524" s="186"/>
      <c r="AD524" s="186"/>
      <c r="AE524" s="186"/>
      <c r="AF524" s="186"/>
      <c r="AG524" s="186"/>
      <c r="AH524" s="186"/>
      <c r="AI524" s="186"/>
      <c r="AJ524" s="186"/>
      <c r="AK524" s="186"/>
      <c r="AL524" s="186"/>
      <c r="AM524" s="186"/>
      <c r="AN524" s="186"/>
    </row>
    <row r="525" spans="2:40" ht="15" hidden="1" x14ac:dyDescent="0.25">
      <c r="B525" s="186"/>
      <c r="C525" s="193" t="s">
        <v>770</v>
      </c>
      <c r="D525" s="188">
        <v>0.51300000000000001</v>
      </c>
      <c r="E525" s="188">
        <v>4.48E-2</v>
      </c>
      <c r="F525" s="188">
        <v>0.42499999999999999</v>
      </c>
      <c r="G525" s="188">
        <v>0.60099999999999998</v>
      </c>
      <c r="H525" s="188">
        <v>131.18600000000001</v>
      </c>
      <c r="I525" s="188">
        <v>1</v>
      </c>
      <c r="J525" s="194">
        <v>0</v>
      </c>
      <c r="K525" s="186"/>
      <c r="L525" s="196" t="s">
        <v>579</v>
      </c>
      <c r="M525" s="195">
        <v>1.5129999999999999</v>
      </c>
      <c r="N525" s="195">
        <v>1.538</v>
      </c>
      <c r="O525" s="195">
        <v>1.4550000000000001</v>
      </c>
      <c r="P525" s="195">
        <v>1.0328638497652582</v>
      </c>
      <c r="Q525" s="186"/>
      <c r="R525" s="186"/>
      <c r="S525" s="186"/>
      <c r="T525" s="186"/>
      <c r="U525" s="186"/>
      <c r="V525" s="186"/>
      <c r="W525" s="186"/>
      <c r="X525" s="186"/>
      <c r="Y525" s="186"/>
      <c r="Z525" s="186"/>
      <c r="AA525" s="186"/>
      <c r="AB525" s="186"/>
      <c r="AC525" s="186"/>
      <c r="AD525" s="186"/>
      <c r="AE525" s="186"/>
      <c r="AF525" s="186"/>
      <c r="AG525" s="186"/>
      <c r="AH525" s="186"/>
      <c r="AI525" s="186"/>
      <c r="AJ525" s="186"/>
      <c r="AK525" s="186"/>
      <c r="AL525" s="186"/>
      <c r="AM525" s="186"/>
      <c r="AN525" s="186"/>
    </row>
    <row r="526" spans="2:40" ht="15" hidden="1" x14ac:dyDescent="0.25">
      <c r="B526" s="186"/>
      <c r="C526" s="193" t="s">
        <v>771</v>
      </c>
      <c r="D526" s="188">
        <v>0.51400000000000001</v>
      </c>
      <c r="E526" s="188">
        <v>4.5199999999999997E-2</v>
      </c>
      <c r="F526" s="188">
        <v>0.42499999999999999</v>
      </c>
      <c r="G526" s="188">
        <v>0.60299999999999998</v>
      </c>
      <c r="H526" s="188">
        <v>129.45099999999999</v>
      </c>
      <c r="I526" s="188">
        <v>1</v>
      </c>
      <c r="J526" s="194">
        <v>0</v>
      </c>
      <c r="K526" s="186"/>
      <c r="L526" s="196" t="s">
        <v>581</v>
      </c>
      <c r="M526" s="195">
        <v>1.514</v>
      </c>
      <c r="N526" s="195">
        <v>1.4790000000000001</v>
      </c>
      <c r="O526" s="195">
        <v>1.462</v>
      </c>
      <c r="P526" s="195">
        <v>1.0328638497652582</v>
      </c>
      <c r="Q526" s="186"/>
      <c r="R526" s="186"/>
      <c r="S526" s="186"/>
      <c r="T526" s="186"/>
      <c r="U526" s="186"/>
      <c r="V526" s="186"/>
      <c r="W526" s="186"/>
      <c r="X526" s="186"/>
      <c r="Y526" s="186"/>
      <c r="Z526" s="186"/>
      <c r="AA526" s="186"/>
      <c r="AB526" s="186"/>
      <c r="AC526" s="186"/>
      <c r="AD526" s="186"/>
      <c r="AE526" s="186"/>
      <c r="AF526" s="186"/>
      <c r="AG526" s="186"/>
      <c r="AH526" s="186"/>
      <c r="AI526" s="186"/>
      <c r="AJ526" s="186"/>
      <c r="AK526" s="186"/>
      <c r="AL526" s="186"/>
      <c r="AM526" s="186"/>
      <c r="AN526" s="186"/>
    </row>
    <row r="527" spans="2:40" ht="15" hidden="1" x14ac:dyDescent="0.25">
      <c r="B527" s="186"/>
      <c r="C527" s="193" t="s">
        <v>772</v>
      </c>
      <c r="D527" s="188">
        <v>0.53700000000000003</v>
      </c>
      <c r="E527" s="188">
        <v>4.53E-2</v>
      </c>
      <c r="F527" s="188">
        <v>0.44800000000000001</v>
      </c>
      <c r="G527" s="188">
        <v>0.626</v>
      </c>
      <c r="H527" s="188">
        <v>140.785</v>
      </c>
      <c r="I527" s="188">
        <v>1</v>
      </c>
      <c r="J527" s="194">
        <v>0</v>
      </c>
      <c r="K527" s="186"/>
      <c r="L527" s="196" t="s">
        <v>583</v>
      </c>
      <c r="M527" s="195">
        <v>1.5369999999999999</v>
      </c>
      <c r="N527" s="195">
        <v>1.4910000000000001</v>
      </c>
      <c r="O527" s="195">
        <v>1.4889999999999999</v>
      </c>
      <c r="P527" s="195">
        <v>1.0563380281690142</v>
      </c>
      <c r="Q527" s="186"/>
      <c r="R527" s="186"/>
      <c r="S527" s="186"/>
      <c r="T527" s="186"/>
      <c r="U527" s="186"/>
      <c r="V527" s="186"/>
      <c r="W527" s="186"/>
      <c r="X527" s="186"/>
      <c r="Y527" s="186"/>
      <c r="Z527" s="186"/>
      <c r="AA527" s="186"/>
      <c r="AB527" s="186"/>
      <c r="AC527" s="186"/>
      <c r="AD527" s="186"/>
      <c r="AE527" s="186"/>
      <c r="AF527" s="186"/>
      <c r="AG527" s="186"/>
      <c r="AH527" s="186"/>
      <c r="AI527" s="186"/>
      <c r="AJ527" s="186"/>
      <c r="AK527" s="186"/>
      <c r="AL527" s="186"/>
      <c r="AM527" s="186"/>
      <c r="AN527" s="186"/>
    </row>
    <row r="528" spans="2:40" ht="15" hidden="1" x14ac:dyDescent="0.25">
      <c r="B528" s="186"/>
      <c r="C528" s="193" t="s">
        <v>773</v>
      </c>
      <c r="D528" s="188">
        <v>0.53</v>
      </c>
      <c r="E528" s="188">
        <v>4.5199999999999997E-2</v>
      </c>
      <c r="F528" s="188">
        <v>0.441</v>
      </c>
      <c r="G528" s="188">
        <v>0.61799999999999999</v>
      </c>
      <c r="H528" s="188">
        <v>137.398</v>
      </c>
      <c r="I528" s="188">
        <v>1</v>
      </c>
      <c r="J528" s="194">
        <v>0</v>
      </c>
      <c r="K528" s="186"/>
      <c r="L528" s="196" t="s">
        <v>585</v>
      </c>
      <c r="M528" s="195">
        <v>1.53</v>
      </c>
      <c r="N528" s="195">
        <v>1.4790000000000001</v>
      </c>
      <c r="O528" s="195">
        <v>1.456</v>
      </c>
      <c r="P528" s="195">
        <v>1.0328638497652582</v>
      </c>
      <c r="Q528" s="186"/>
      <c r="R528" s="186"/>
      <c r="S528" s="186"/>
      <c r="T528" s="186"/>
      <c r="U528" s="186"/>
      <c r="V528" s="186"/>
      <c r="W528" s="186"/>
      <c r="X528" s="186"/>
      <c r="Y528" s="186"/>
      <c r="Z528" s="186"/>
      <c r="AA528" s="186"/>
      <c r="AB528" s="186"/>
      <c r="AC528" s="186"/>
      <c r="AD528" s="186"/>
      <c r="AE528" s="186"/>
      <c r="AF528" s="186"/>
      <c r="AG528" s="186"/>
      <c r="AH528" s="186"/>
      <c r="AI528" s="186"/>
      <c r="AJ528" s="186"/>
      <c r="AK528" s="186"/>
      <c r="AL528" s="186"/>
      <c r="AM528" s="186"/>
      <c r="AN528" s="186"/>
    </row>
    <row r="529" spans="2:40" ht="15" hidden="1" x14ac:dyDescent="0.25">
      <c r="B529" s="186"/>
      <c r="C529" s="193" t="s">
        <v>774</v>
      </c>
      <c r="D529" s="188">
        <v>0.47099999999999997</v>
      </c>
      <c r="E529" s="188">
        <v>4.4900000000000002E-2</v>
      </c>
      <c r="F529" s="188">
        <v>0.38300000000000001</v>
      </c>
      <c r="G529" s="188">
        <v>0.55900000000000005</v>
      </c>
      <c r="H529" s="188">
        <v>110.051</v>
      </c>
      <c r="I529" s="188">
        <v>1</v>
      </c>
      <c r="J529" s="194">
        <v>0</v>
      </c>
      <c r="K529" s="186"/>
      <c r="L529" s="196" t="s">
        <v>587</v>
      </c>
      <c r="M529" s="195">
        <v>1.4710000000000001</v>
      </c>
      <c r="N529" s="195">
        <v>1.454</v>
      </c>
      <c r="O529" s="195">
        <v>1.4259999999999999</v>
      </c>
      <c r="P529" s="195">
        <v>1.0093896713615023</v>
      </c>
      <c r="Q529" s="186"/>
      <c r="R529" s="186"/>
      <c r="S529" s="186"/>
      <c r="T529" s="186"/>
      <c r="U529" s="186"/>
      <c r="V529" s="186"/>
      <c r="W529" s="186"/>
      <c r="X529" s="186"/>
      <c r="Y529" s="186"/>
      <c r="Z529" s="186"/>
      <c r="AA529" s="186"/>
      <c r="AB529" s="186"/>
      <c r="AC529" s="186"/>
      <c r="AD529" s="186"/>
      <c r="AE529" s="186"/>
      <c r="AF529" s="186"/>
      <c r="AG529" s="186"/>
      <c r="AH529" s="186"/>
      <c r="AI529" s="186"/>
      <c r="AJ529" s="186"/>
      <c r="AK529" s="186"/>
      <c r="AL529" s="186"/>
      <c r="AM529" s="186"/>
      <c r="AN529" s="186"/>
    </row>
    <row r="530" spans="2:40" ht="15" hidden="1" x14ac:dyDescent="0.25">
      <c r="B530" s="186"/>
      <c r="C530" s="193" t="s">
        <v>775</v>
      </c>
      <c r="D530" s="188">
        <v>0.47499999999999998</v>
      </c>
      <c r="E530" s="188">
        <v>4.4999999999999998E-2</v>
      </c>
      <c r="F530" s="188">
        <v>0.38700000000000001</v>
      </c>
      <c r="G530" s="188">
        <v>0.56299999999999994</v>
      </c>
      <c r="H530" s="188">
        <v>111.596</v>
      </c>
      <c r="I530" s="188">
        <v>1</v>
      </c>
      <c r="J530" s="194">
        <v>0</v>
      </c>
      <c r="K530" s="186"/>
      <c r="L530" s="196" t="s">
        <v>589</v>
      </c>
      <c r="M530" s="195">
        <v>1.4750000000000001</v>
      </c>
      <c r="N530" s="195">
        <v>1.4390000000000001</v>
      </c>
      <c r="O530" s="195">
        <v>1.423</v>
      </c>
      <c r="P530" s="195">
        <v>0.9859154929577465</v>
      </c>
      <c r="Q530" s="186"/>
      <c r="R530" s="186"/>
      <c r="S530" s="186"/>
      <c r="T530" s="186"/>
      <c r="U530" s="186"/>
      <c r="V530" s="186"/>
      <c r="W530" s="186"/>
      <c r="X530" s="186"/>
      <c r="Y530" s="186"/>
      <c r="Z530" s="186"/>
      <c r="AA530" s="186"/>
      <c r="AB530" s="186"/>
      <c r="AC530" s="186"/>
      <c r="AD530" s="186"/>
      <c r="AE530" s="186"/>
      <c r="AF530" s="186"/>
      <c r="AG530" s="186"/>
      <c r="AH530" s="186"/>
      <c r="AI530" s="186"/>
      <c r="AJ530" s="186"/>
      <c r="AK530" s="186"/>
      <c r="AL530" s="186"/>
      <c r="AM530" s="186"/>
      <c r="AN530" s="186"/>
    </row>
    <row r="531" spans="2:40" ht="15" hidden="1" x14ac:dyDescent="0.25">
      <c r="B531" s="186"/>
      <c r="C531" s="193" t="s">
        <v>776</v>
      </c>
      <c r="D531" s="188">
        <v>0.46600000000000003</v>
      </c>
      <c r="E531" s="188">
        <v>4.4999999999999998E-2</v>
      </c>
      <c r="F531" s="188">
        <v>0.378</v>
      </c>
      <c r="G531" s="188">
        <v>0.55500000000000005</v>
      </c>
      <c r="H531" s="188">
        <v>107.245</v>
      </c>
      <c r="I531" s="188">
        <v>1</v>
      </c>
      <c r="J531" s="194">
        <v>0</v>
      </c>
      <c r="K531" s="186"/>
      <c r="L531" s="196" t="s">
        <v>591</v>
      </c>
      <c r="M531" s="195">
        <v>1.466</v>
      </c>
      <c r="N531" s="195">
        <v>1.44</v>
      </c>
      <c r="O531" s="195">
        <v>1.3959999999999999</v>
      </c>
      <c r="P531" s="195">
        <v>0.9859154929577465</v>
      </c>
      <c r="Q531" s="186"/>
      <c r="R531" s="186"/>
      <c r="S531" s="186"/>
      <c r="T531" s="186"/>
      <c r="U531" s="186"/>
      <c r="V531" s="186"/>
      <c r="W531" s="186"/>
      <c r="X531" s="186"/>
      <c r="Y531" s="186"/>
      <c r="Z531" s="186"/>
      <c r="AA531" s="186"/>
      <c r="AB531" s="186"/>
      <c r="AC531" s="186"/>
      <c r="AD531" s="186"/>
      <c r="AE531" s="186"/>
      <c r="AF531" s="186"/>
      <c r="AG531" s="186"/>
      <c r="AH531" s="186"/>
      <c r="AI531" s="186"/>
      <c r="AJ531" s="186"/>
      <c r="AK531" s="186"/>
      <c r="AL531" s="186"/>
      <c r="AM531" s="186"/>
      <c r="AN531" s="186"/>
    </row>
    <row r="532" spans="2:40" ht="15" hidden="1" x14ac:dyDescent="0.25">
      <c r="B532" s="186"/>
      <c r="C532" s="193" t="s">
        <v>777</v>
      </c>
      <c r="D532" s="188">
        <v>0.50800000000000001</v>
      </c>
      <c r="E532" s="188">
        <v>4.5100000000000001E-2</v>
      </c>
      <c r="F532" s="188">
        <v>0.42</v>
      </c>
      <c r="G532" s="188">
        <v>0.59699999999999998</v>
      </c>
      <c r="H532" s="188">
        <v>126.77500000000001</v>
      </c>
      <c r="I532" s="188">
        <v>1</v>
      </c>
      <c r="J532" s="194">
        <v>0</v>
      </c>
      <c r="K532" s="186"/>
      <c r="L532" s="196" t="s">
        <v>593</v>
      </c>
      <c r="M532" s="195">
        <v>1.508</v>
      </c>
      <c r="N532" s="195">
        <v>1.4390000000000001</v>
      </c>
      <c r="O532" s="195">
        <v>1.4490000000000001</v>
      </c>
      <c r="P532" s="195">
        <v>1.0093896713615023</v>
      </c>
      <c r="Q532" s="186"/>
      <c r="R532" s="186"/>
      <c r="S532" s="186"/>
      <c r="T532" s="186"/>
      <c r="U532" s="186"/>
      <c r="V532" s="186"/>
      <c r="W532" s="186"/>
      <c r="X532" s="186"/>
      <c r="Y532" s="186"/>
      <c r="Z532" s="186"/>
      <c r="AA532" s="186"/>
      <c r="AB532" s="186"/>
      <c r="AC532" s="186"/>
      <c r="AD532" s="186"/>
      <c r="AE532" s="186"/>
      <c r="AF532" s="186"/>
      <c r="AG532" s="186"/>
      <c r="AH532" s="186"/>
      <c r="AI532" s="186"/>
      <c r="AJ532" s="186"/>
      <c r="AK532" s="186"/>
      <c r="AL532" s="186"/>
      <c r="AM532" s="186"/>
      <c r="AN532" s="186"/>
    </row>
    <row r="533" spans="2:40" ht="15" hidden="1" x14ac:dyDescent="0.25">
      <c r="B533" s="186"/>
      <c r="C533" s="193" t="s">
        <v>778</v>
      </c>
      <c r="D533" s="188">
        <v>0.432</v>
      </c>
      <c r="E533" s="188">
        <v>4.53E-2</v>
      </c>
      <c r="F533" s="188">
        <v>0.34300000000000003</v>
      </c>
      <c r="G533" s="188">
        <v>0.52100000000000002</v>
      </c>
      <c r="H533" s="188">
        <v>90.995000000000005</v>
      </c>
      <c r="I533" s="188">
        <v>1</v>
      </c>
      <c r="J533" s="194">
        <v>0</v>
      </c>
      <c r="K533" s="186"/>
      <c r="L533" s="196" t="s">
        <v>595</v>
      </c>
      <c r="M533" s="195">
        <v>1.4319999999999999</v>
      </c>
      <c r="N533" s="195">
        <v>1.44</v>
      </c>
      <c r="O533" s="195">
        <v>1.4119999999999999</v>
      </c>
      <c r="P533" s="195">
        <v>0.96244131455399062</v>
      </c>
      <c r="Q533" s="186"/>
      <c r="R533" s="186"/>
      <c r="S533" s="186"/>
      <c r="T533" s="186"/>
      <c r="U533" s="186"/>
      <c r="V533" s="186"/>
      <c r="W533" s="186"/>
      <c r="X533" s="186"/>
      <c r="Y533" s="186"/>
      <c r="Z533" s="186"/>
      <c r="AA533" s="186"/>
      <c r="AB533" s="186"/>
      <c r="AC533" s="186"/>
      <c r="AD533" s="186"/>
      <c r="AE533" s="186"/>
      <c r="AF533" s="186"/>
      <c r="AG533" s="186"/>
      <c r="AH533" s="186"/>
      <c r="AI533" s="186"/>
      <c r="AJ533" s="186"/>
      <c r="AK533" s="186"/>
      <c r="AL533" s="186"/>
      <c r="AM533" s="186"/>
      <c r="AN533" s="186"/>
    </row>
    <row r="534" spans="2:40" ht="15" hidden="1" x14ac:dyDescent="0.25">
      <c r="B534" s="186"/>
      <c r="C534" s="193" t="s">
        <v>779</v>
      </c>
      <c r="D534" s="188">
        <v>0.46200000000000002</v>
      </c>
      <c r="E534" s="188">
        <v>4.4699999999999997E-2</v>
      </c>
      <c r="F534" s="188">
        <v>0.375</v>
      </c>
      <c r="G534" s="188">
        <v>0.55000000000000004</v>
      </c>
      <c r="H534" s="188">
        <v>106.973</v>
      </c>
      <c r="I534" s="188">
        <v>1</v>
      </c>
      <c r="J534" s="194">
        <v>0</v>
      </c>
      <c r="K534" s="186"/>
      <c r="L534" s="196" t="s">
        <v>597</v>
      </c>
      <c r="M534" s="195">
        <v>1.462</v>
      </c>
      <c r="N534" s="195">
        <v>1.4390000000000001</v>
      </c>
      <c r="O534" s="195">
        <v>1.427</v>
      </c>
      <c r="P534" s="195">
        <v>0.96244131455399062</v>
      </c>
      <c r="Q534" s="186"/>
      <c r="R534" s="186"/>
      <c r="S534" s="186"/>
      <c r="T534" s="186"/>
      <c r="U534" s="186"/>
      <c r="V534" s="186"/>
      <c r="W534" s="186"/>
      <c r="X534" s="186"/>
      <c r="Y534" s="186"/>
      <c r="Z534" s="186"/>
      <c r="AA534" s="186"/>
      <c r="AB534" s="186"/>
      <c r="AC534" s="186"/>
      <c r="AD534" s="186"/>
      <c r="AE534" s="186"/>
      <c r="AF534" s="186"/>
      <c r="AG534" s="186"/>
      <c r="AH534" s="186"/>
      <c r="AI534" s="186"/>
      <c r="AJ534" s="186"/>
      <c r="AK534" s="186"/>
      <c r="AL534" s="186"/>
      <c r="AM534" s="186"/>
      <c r="AN534" s="186"/>
    </row>
    <row r="535" spans="2:40" ht="15" hidden="1" x14ac:dyDescent="0.25">
      <c r="B535" s="186"/>
      <c r="C535" s="193" t="s">
        <v>780</v>
      </c>
      <c r="D535" s="188">
        <v>0.44700000000000001</v>
      </c>
      <c r="E535" s="188">
        <v>4.4999999999999998E-2</v>
      </c>
      <c r="F535" s="188">
        <v>0.35899999999999999</v>
      </c>
      <c r="G535" s="188">
        <v>0.53500000000000003</v>
      </c>
      <c r="H535" s="188">
        <v>98.844999999999999</v>
      </c>
      <c r="I535" s="188">
        <v>1</v>
      </c>
      <c r="J535" s="194">
        <v>0</v>
      </c>
      <c r="K535" s="186"/>
      <c r="L535" s="196" t="s">
        <v>599</v>
      </c>
      <c r="M535" s="195">
        <v>1.4470000000000001</v>
      </c>
      <c r="N535" s="195">
        <v>1.4610000000000001</v>
      </c>
      <c r="O535" s="195">
        <v>1.41</v>
      </c>
      <c r="P535" s="195">
        <v>0.96244131455399062</v>
      </c>
      <c r="Q535" s="186"/>
      <c r="R535" s="186"/>
      <c r="S535" s="186"/>
      <c r="T535" s="186"/>
      <c r="U535" s="186"/>
      <c r="V535" s="186"/>
      <c r="W535" s="186"/>
      <c r="X535" s="186"/>
      <c r="Y535" s="186"/>
      <c r="Z535" s="186"/>
      <c r="AA535" s="186"/>
      <c r="AB535" s="186"/>
      <c r="AC535" s="186"/>
      <c r="AD535" s="186"/>
      <c r="AE535" s="186"/>
      <c r="AF535" s="186"/>
      <c r="AG535" s="186"/>
      <c r="AH535" s="186"/>
      <c r="AI535" s="186"/>
      <c r="AJ535" s="186"/>
      <c r="AK535" s="186"/>
      <c r="AL535" s="186"/>
      <c r="AM535" s="186"/>
      <c r="AN535" s="186"/>
    </row>
    <row r="536" spans="2:40" ht="15" hidden="1" x14ac:dyDescent="0.25">
      <c r="B536" s="186"/>
      <c r="C536" s="193" t="s">
        <v>781</v>
      </c>
      <c r="D536" s="188">
        <v>0.42399999999999999</v>
      </c>
      <c r="E536" s="188">
        <v>4.5199999999999997E-2</v>
      </c>
      <c r="F536" s="188">
        <v>0.33500000000000002</v>
      </c>
      <c r="G536" s="188">
        <v>0.51300000000000001</v>
      </c>
      <c r="H536" s="188">
        <v>87.977000000000004</v>
      </c>
      <c r="I536" s="188">
        <v>1</v>
      </c>
      <c r="J536" s="194">
        <v>0</v>
      </c>
      <c r="K536" s="186"/>
      <c r="L536" s="196" t="s">
        <v>601</v>
      </c>
      <c r="M536" s="195">
        <v>1.4239999999999999</v>
      </c>
      <c r="N536" s="195">
        <v>1.357</v>
      </c>
      <c r="O536" s="195">
        <v>1.391</v>
      </c>
      <c r="P536" s="195">
        <v>0.93896713615023486</v>
      </c>
      <c r="Q536" s="186"/>
      <c r="R536" s="186"/>
      <c r="S536" s="186"/>
      <c r="T536" s="186"/>
      <c r="U536" s="186"/>
      <c r="V536" s="186"/>
      <c r="W536" s="186"/>
      <c r="X536" s="186"/>
      <c r="Y536" s="186"/>
      <c r="Z536" s="186"/>
      <c r="AA536" s="186"/>
      <c r="AB536" s="186"/>
      <c r="AC536" s="186"/>
      <c r="AD536" s="186"/>
      <c r="AE536" s="186"/>
      <c r="AF536" s="186"/>
      <c r="AG536" s="186"/>
      <c r="AH536" s="186"/>
      <c r="AI536" s="186"/>
      <c r="AJ536" s="186"/>
      <c r="AK536" s="186"/>
      <c r="AL536" s="186"/>
      <c r="AM536" s="186"/>
      <c r="AN536" s="186"/>
    </row>
    <row r="537" spans="2:40" ht="15" hidden="1" x14ac:dyDescent="0.25">
      <c r="B537" s="186"/>
      <c r="C537" s="193" t="s">
        <v>782</v>
      </c>
      <c r="D537" s="188">
        <v>0.44500000000000001</v>
      </c>
      <c r="E537" s="188">
        <v>4.48E-2</v>
      </c>
      <c r="F537" s="188">
        <v>0.35799999999999998</v>
      </c>
      <c r="G537" s="188">
        <v>0.53300000000000003</v>
      </c>
      <c r="H537" s="188">
        <v>98.91</v>
      </c>
      <c r="I537" s="188">
        <v>1</v>
      </c>
      <c r="J537" s="194">
        <v>0</v>
      </c>
      <c r="K537" s="186"/>
      <c r="L537" s="196" t="s">
        <v>603</v>
      </c>
      <c r="M537" s="195">
        <v>1.4450000000000001</v>
      </c>
      <c r="N537" s="195">
        <v>1.3780000000000001</v>
      </c>
      <c r="O537" s="195">
        <v>1.3919999999999999</v>
      </c>
      <c r="P537" s="195">
        <v>0.93896713615023486</v>
      </c>
      <c r="Q537" s="186"/>
      <c r="R537" s="186"/>
      <c r="S537" s="186"/>
      <c r="T537" s="186"/>
      <c r="U537" s="186"/>
      <c r="V537" s="186"/>
      <c r="W537" s="186"/>
      <c r="X537" s="186"/>
      <c r="Y537" s="186"/>
      <c r="Z537" s="186"/>
      <c r="AA537" s="186"/>
      <c r="AB537" s="186"/>
      <c r="AC537" s="186"/>
      <c r="AD537" s="186"/>
      <c r="AE537" s="186"/>
      <c r="AF537" s="186"/>
      <c r="AG537" s="186"/>
      <c r="AH537" s="186"/>
      <c r="AI537" s="186"/>
      <c r="AJ537" s="186"/>
      <c r="AK537" s="186"/>
      <c r="AL537" s="186"/>
      <c r="AM537" s="186"/>
      <c r="AN537" s="186"/>
    </row>
    <row r="538" spans="2:40" ht="15" hidden="1" x14ac:dyDescent="0.25">
      <c r="B538" s="186"/>
      <c r="C538" s="193" t="s">
        <v>783</v>
      </c>
      <c r="D538" s="188">
        <v>0.41</v>
      </c>
      <c r="E538" s="188">
        <v>4.48E-2</v>
      </c>
      <c r="F538" s="188">
        <v>0.32300000000000001</v>
      </c>
      <c r="G538" s="188">
        <v>0.498</v>
      </c>
      <c r="H538" s="188">
        <v>83.870999999999995</v>
      </c>
      <c r="I538" s="188">
        <v>1</v>
      </c>
      <c r="J538" s="194">
        <v>0</v>
      </c>
      <c r="K538" s="186"/>
      <c r="L538" s="196" t="s">
        <v>605</v>
      </c>
      <c r="M538" s="195">
        <v>1.41</v>
      </c>
      <c r="N538" s="195">
        <v>1.4239999999999999</v>
      </c>
      <c r="O538" s="195">
        <v>1.3900000000000001</v>
      </c>
      <c r="P538" s="195">
        <v>0.93896713615023486</v>
      </c>
      <c r="Q538" s="186"/>
      <c r="R538" s="186"/>
      <c r="S538" s="186"/>
      <c r="T538" s="186"/>
      <c r="U538" s="186"/>
      <c r="V538" s="186"/>
      <c r="W538" s="186"/>
      <c r="X538" s="186"/>
      <c r="Y538" s="186"/>
      <c r="Z538" s="186"/>
      <c r="AA538" s="186"/>
      <c r="AB538" s="186"/>
      <c r="AC538" s="186"/>
      <c r="AD538" s="186"/>
      <c r="AE538" s="186"/>
      <c r="AF538" s="186"/>
      <c r="AG538" s="186"/>
      <c r="AH538" s="186"/>
      <c r="AI538" s="186"/>
      <c r="AJ538" s="186"/>
      <c r="AK538" s="186"/>
      <c r="AL538" s="186"/>
      <c r="AM538" s="186"/>
      <c r="AN538" s="186"/>
    </row>
    <row r="539" spans="2:40" ht="15" hidden="1" x14ac:dyDescent="0.25">
      <c r="B539" s="186"/>
      <c r="C539" s="193" t="s">
        <v>784</v>
      </c>
      <c r="D539" s="188">
        <v>0.44500000000000001</v>
      </c>
      <c r="E539" s="188">
        <v>4.48E-2</v>
      </c>
      <c r="F539" s="188">
        <v>0.35699999999999998</v>
      </c>
      <c r="G539" s="188">
        <v>0.53300000000000003</v>
      </c>
      <c r="H539" s="188">
        <v>98.563999999999993</v>
      </c>
      <c r="I539" s="188">
        <v>1</v>
      </c>
      <c r="J539" s="194">
        <v>0</v>
      </c>
      <c r="K539" s="186"/>
      <c r="L539" s="196" t="s">
        <v>607</v>
      </c>
      <c r="M539" s="195">
        <v>1.4450000000000001</v>
      </c>
      <c r="N539" s="195">
        <v>1.3620000000000001</v>
      </c>
      <c r="O539" s="195">
        <v>1.399</v>
      </c>
      <c r="P539" s="195">
        <v>0.93896713615023486</v>
      </c>
      <c r="Q539" s="186"/>
      <c r="R539" s="186"/>
      <c r="S539" s="186"/>
      <c r="T539" s="186"/>
      <c r="U539" s="186"/>
      <c r="V539" s="186"/>
      <c r="W539" s="186"/>
      <c r="X539" s="186"/>
      <c r="Y539" s="186"/>
      <c r="Z539" s="186"/>
      <c r="AA539" s="186"/>
      <c r="AB539" s="186"/>
      <c r="AC539" s="186"/>
      <c r="AD539" s="186"/>
      <c r="AE539" s="186"/>
      <c r="AF539" s="186"/>
      <c r="AG539" s="186"/>
      <c r="AH539" s="186"/>
      <c r="AI539" s="186"/>
      <c r="AJ539" s="186"/>
      <c r="AK539" s="186"/>
      <c r="AL539" s="186"/>
      <c r="AM539" s="186"/>
      <c r="AN539" s="186"/>
    </row>
    <row r="540" spans="2:40" ht="15" hidden="1" x14ac:dyDescent="0.25">
      <c r="B540" s="186"/>
      <c r="C540" s="193" t="s">
        <v>785</v>
      </c>
      <c r="D540" s="188">
        <v>0.46200000000000002</v>
      </c>
      <c r="E540" s="188">
        <v>4.4699999999999997E-2</v>
      </c>
      <c r="F540" s="188">
        <v>0.375</v>
      </c>
      <c r="G540" s="188">
        <v>0.55000000000000004</v>
      </c>
      <c r="H540" s="188">
        <v>106.854</v>
      </c>
      <c r="I540" s="188">
        <v>1</v>
      </c>
      <c r="J540" s="194">
        <v>0</v>
      </c>
      <c r="K540" s="186"/>
      <c r="L540" s="196" t="s">
        <v>609</v>
      </c>
      <c r="M540" s="195">
        <v>1.462</v>
      </c>
      <c r="N540" s="195">
        <v>1.4419999999999999</v>
      </c>
      <c r="O540" s="195">
        <v>1.3959999999999999</v>
      </c>
      <c r="P540" s="195">
        <v>0.96244131455399062</v>
      </c>
      <c r="Q540" s="186"/>
      <c r="R540" s="186"/>
      <c r="S540" s="186"/>
      <c r="T540" s="186"/>
      <c r="U540" s="186"/>
      <c r="V540" s="186"/>
      <c r="W540" s="186"/>
      <c r="X540" s="186"/>
      <c r="Y540" s="186"/>
      <c r="Z540" s="186"/>
      <c r="AA540" s="186"/>
      <c r="AB540" s="186"/>
      <c r="AC540" s="186"/>
      <c r="AD540" s="186"/>
      <c r="AE540" s="186"/>
      <c r="AF540" s="186"/>
      <c r="AG540" s="186"/>
      <c r="AH540" s="186"/>
      <c r="AI540" s="186"/>
      <c r="AJ540" s="186"/>
      <c r="AK540" s="186"/>
      <c r="AL540" s="186"/>
      <c r="AM540" s="186"/>
      <c r="AN540" s="186"/>
    </row>
    <row r="541" spans="2:40" ht="15" hidden="1" x14ac:dyDescent="0.25">
      <c r="B541" s="186"/>
      <c r="C541" s="193" t="s">
        <v>786</v>
      </c>
      <c r="D541" s="188">
        <v>0.41899999999999998</v>
      </c>
      <c r="E541" s="188">
        <v>4.4499999999999998E-2</v>
      </c>
      <c r="F541" s="188">
        <v>0.33200000000000002</v>
      </c>
      <c r="G541" s="188">
        <v>0.50600000000000001</v>
      </c>
      <c r="H541" s="188">
        <v>88.498000000000005</v>
      </c>
      <c r="I541" s="188">
        <v>1</v>
      </c>
      <c r="J541" s="194">
        <v>0</v>
      </c>
      <c r="K541" s="186"/>
      <c r="L541" s="196" t="s">
        <v>611</v>
      </c>
      <c r="M541" s="195">
        <v>1.419</v>
      </c>
      <c r="N541" s="195">
        <v>1.377</v>
      </c>
      <c r="O541" s="195">
        <v>1.373</v>
      </c>
      <c r="P541" s="195">
        <v>0.93896713615023486</v>
      </c>
      <c r="Q541" s="186"/>
      <c r="R541" s="186"/>
      <c r="S541" s="186"/>
      <c r="T541" s="186"/>
      <c r="U541" s="186"/>
      <c r="V541" s="186"/>
      <c r="W541" s="186"/>
      <c r="X541" s="186"/>
      <c r="Y541" s="186"/>
      <c r="Z541" s="186"/>
      <c r="AA541" s="186"/>
      <c r="AB541" s="186"/>
      <c r="AC541" s="186"/>
      <c r="AD541" s="186"/>
      <c r="AE541" s="186"/>
      <c r="AF541" s="186"/>
      <c r="AG541" s="186"/>
      <c r="AH541" s="186"/>
      <c r="AI541" s="186"/>
      <c r="AJ541" s="186"/>
      <c r="AK541" s="186"/>
      <c r="AL541" s="186"/>
      <c r="AM541" s="186"/>
      <c r="AN541" s="186"/>
    </row>
    <row r="542" spans="2:40" ht="15" hidden="1" x14ac:dyDescent="0.25">
      <c r="B542" s="186"/>
      <c r="C542" s="193" t="s">
        <v>787</v>
      </c>
      <c r="D542" s="188">
        <v>0.378</v>
      </c>
      <c r="E542" s="188">
        <v>4.5100000000000001E-2</v>
      </c>
      <c r="F542" s="188">
        <v>0.28999999999999998</v>
      </c>
      <c r="G542" s="188">
        <v>0.46700000000000003</v>
      </c>
      <c r="H542" s="188">
        <v>70.432000000000002</v>
      </c>
      <c r="I542" s="188">
        <v>1</v>
      </c>
      <c r="J542" s="194">
        <v>0</v>
      </c>
      <c r="K542" s="186"/>
      <c r="L542" s="196" t="s">
        <v>613</v>
      </c>
      <c r="M542" s="195">
        <v>1.3780000000000001</v>
      </c>
      <c r="N542" s="195">
        <v>1.343</v>
      </c>
      <c r="O542" s="195">
        <v>1.34</v>
      </c>
      <c r="P542" s="195">
        <v>0.892018779342723</v>
      </c>
      <c r="Q542" s="186"/>
      <c r="R542" s="186"/>
      <c r="S542" s="186"/>
      <c r="T542" s="186"/>
      <c r="U542" s="186"/>
      <c r="V542" s="186"/>
      <c r="W542" s="186"/>
      <c r="X542" s="186"/>
      <c r="Y542" s="186"/>
      <c r="Z542" s="186"/>
      <c r="AA542" s="186"/>
      <c r="AB542" s="186"/>
      <c r="AC542" s="186"/>
      <c r="AD542" s="186"/>
      <c r="AE542" s="186"/>
      <c r="AF542" s="186"/>
      <c r="AG542" s="186"/>
      <c r="AH542" s="186"/>
      <c r="AI542" s="186"/>
      <c r="AJ542" s="186"/>
      <c r="AK542" s="186"/>
      <c r="AL542" s="186"/>
      <c r="AM542" s="186"/>
      <c r="AN542" s="186"/>
    </row>
    <row r="543" spans="2:40" ht="15" hidden="1" x14ac:dyDescent="0.25">
      <c r="B543" s="186"/>
      <c r="C543" s="193" t="s">
        <v>788</v>
      </c>
      <c r="D543" s="188">
        <v>0.44800000000000001</v>
      </c>
      <c r="E543" s="188">
        <v>4.4600000000000001E-2</v>
      </c>
      <c r="F543" s="188">
        <v>0.36099999999999999</v>
      </c>
      <c r="G543" s="188">
        <v>0.53600000000000003</v>
      </c>
      <c r="H543" s="188">
        <v>101.152</v>
      </c>
      <c r="I543" s="188">
        <v>1</v>
      </c>
      <c r="J543" s="194">
        <v>0</v>
      </c>
      <c r="K543" s="186"/>
      <c r="L543" s="196" t="s">
        <v>615</v>
      </c>
      <c r="M543" s="195">
        <v>1.448</v>
      </c>
      <c r="N543" s="195">
        <v>1.407</v>
      </c>
      <c r="O543" s="195">
        <v>1.395</v>
      </c>
      <c r="P543" s="195">
        <v>0.93896713615023486</v>
      </c>
      <c r="Q543" s="186"/>
      <c r="R543" s="186"/>
      <c r="S543" s="186"/>
      <c r="T543" s="186"/>
      <c r="U543" s="186"/>
      <c r="V543" s="186"/>
      <c r="W543" s="186"/>
      <c r="X543" s="186"/>
      <c r="Y543" s="186"/>
      <c r="Z543" s="186"/>
      <c r="AA543" s="186"/>
      <c r="AB543" s="186"/>
      <c r="AC543" s="186"/>
      <c r="AD543" s="186"/>
      <c r="AE543" s="186"/>
      <c r="AF543" s="186"/>
      <c r="AG543" s="186"/>
      <c r="AH543" s="186"/>
      <c r="AI543" s="186"/>
      <c r="AJ543" s="186"/>
      <c r="AK543" s="186"/>
      <c r="AL543" s="186"/>
      <c r="AM543" s="186"/>
      <c r="AN543" s="186"/>
    </row>
    <row r="544" spans="2:40" ht="15" hidden="1" x14ac:dyDescent="0.25">
      <c r="B544" s="186"/>
      <c r="C544" s="193" t="s">
        <v>789</v>
      </c>
      <c r="D544" s="188">
        <v>0.40899999999999997</v>
      </c>
      <c r="E544" s="188">
        <v>4.48E-2</v>
      </c>
      <c r="F544" s="188">
        <v>0.32200000000000001</v>
      </c>
      <c r="G544" s="188">
        <v>0.497</v>
      </c>
      <c r="H544" s="188">
        <v>83.564999999999998</v>
      </c>
      <c r="I544" s="188">
        <v>1</v>
      </c>
      <c r="J544" s="194">
        <v>0</v>
      </c>
      <c r="K544" s="186"/>
      <c r="L544" s="196" t="s">
        <v>617</v>
      </c>
      <c r="M544" s="195">
        <v>1.409</v>
      </c>
      <c r="N544" s="195">
        <v>1.387</v>
      </c>
      <c r="O544" s="195">
        <v>1.3519999999999999</v>
      </c>
      <c r="P544" s="195">
        <v>0.91549295774647887</v>
      </c>
      <c r="Q544" s="186"/>
      <c r="R544" s="186"/>
      <c r="S544" s="186"/>
      <c r="T544" s="186"/>
      <c r="U544" s="186"/>
      <c r="V544" s="186"/>
      <c r="W544" s="186"/>
      <c r="X544" s="186"/>
      <c r="Y544" s="186"/>
      <c r="Z544" s="186"/>
      <c r="AA544" s="186"/>
      <c r="AB544" s="186"/>
      <c r="AC544" s="186"/>
      <c r="AD544" s="186"/>
      <c r="AE544" s="186"/>
      <c r="AF544" s="186"/>
      <c r="AG544" s="186"/>
      <c r="AH544" s="186"/>
      <c r="AI544" s="186"/>
      <c r="AJ544" s="186"/>
      <c r="AK544" s="186"/>
      <c r="AL544" s="186"/>
      <c r="AM544" s="186"/>
      <c r="AN544" s="186"/>
    </row>
    <row r="545" spans="2:40" ht="15" hidden="1" x14ac:dyDescent="0.25">
      <c r="B545" s="186"/>
      <c r="C545" s="193" t="s">
        <v>790</v>
      </c>
      <c r="D545" s="188">
        <v>0.41899999999999998</v>
      </c>
      <c r="E545" s="188">
        <v>4.4600000000000001E-2</v>
      </c>
      <c r="F545" s="188">
        <v>0.33200000000000002</v>
      </c>
      <c r="G545" s="188">
        <v>0.50700000000000001</v>
      </c>
      <c r="H545" s="188">
        <v>88.372</v>
      </c>
      <c r="I545" s="188">
        <v>1</v>
      </c>
      <c r="J545" s="194">
        <v>0</v>
      </c>
      <c r="K545" s="186"/>
      <c r="L545" s="196" t="s">
        <v>619</v>
      </c>
      <c r="M545" s="195">
        <v>1.419</v>
      </c>
      <c r="N545" s="195">
        <v>1.3780000000000001</v>
      </c>
      <c r="O545" s="195">
        <v>1.3260000000000001</v>
      </c>
      <c r="P545" s="195">
        <v>0.91549295774647887</v>
      </c>
      <c r="Q545" s="186"/>
      <c r="R545" s="186"/>
      <c r="S545" s="186"/>
      <c r="T545" s="186"/>
      <c r="U545" s="186"/>
      <c r="V545" s="186"/>
      <c r="W545" s="186"/>
      <c r="X545" s="186"/>
      <c r="Y545" s="186"/>
      <c r="Z545" s="186"/>
      <c r="AA545" s="186"/>
      <c r="AB545" s="186"/>
      <c r="AC545" s="186"/>
      <c r="AD545" s="186"/>
      <c r="AE545" s="186"/>
      <c r="AF545" s="186"/>
      <c r="AG545" s="186"/>
      <c r="AH545" s="186"/>
      <c r="AI545" s="186"/>
      <c r="AJ545" s="186"/>
      <c r="AK545" s="186"/>
      <c r="AL545" s="186"/>
      <c r="AM545" s="186"/>
      <c r="AN545" s="186"/>
    </row>
    <row r="546" spans="2:40" ht="15" hidden="1" x14ac:dyDescent="0.25">
      <c r="B546" s="186"/>
      <c r="C546" s="193" t="s">
        <v>791</v>
      </c>
      <c r="D546" s="188">
        <v>0.39800000000000002</v>
      </c>
      <c r="E546" s="188">
        <v>4.4699999999999997E-2</v>
      </c>
      <c r="F546" s="188">
        <v>0.31</v>
      </c>
      <c r="G546" s="188">
        <v>0.48499999999999999</v>
      </c>
      <c r="H546" s="188">
        <v>79.269000000000005</v>
      </c>
      <c r="I546" s="188">
        <v>1</v>
      </c>
      <c r="J546" s="194">
        <v>0</v>
      </c>
      <c r="K546" s="186"/>
      <c r="L546" s="196" t="s">
        <v>621</v>
      </c>
      <c r="M546" s="195">
        <v>1.3980000000000001</v>
      </c>
      <c r="N546" s="195">
        <v>1.3679999999999999</v>
      </c>
      <c r="O546" s="195">
        <v>1.361</v>
      </c>
      <c r="P546" s="195">
        <v>0.91549295774647887</v>
      </c>
      <c r="Q546" s="186"/>
      <c r="R546" s="186"/>
      <c r="S546" s="186"/>
      <c r="T546" s="186"/>
      <c r="U546" s="186"/>
      <c r="V546" s="186"/>
      <c r="W546" s="186"/>
      <c r="X546" s="186"/>
      <c r="Y546" s="186"/>
      <c r="Z546" s="186"/>
      <c r="AA546" s="186"/>
      <c r="AB546" s="186"/>
      <c r="AC546" s="186"/>
      <c r="AD546" s="186"/>
      <c r="AE546" s="186"/>
      <c r="AF546" s="186"/>
      <c r="AG546" s="186"/>
      <c r="AH546" s="186"/>
      <c r="AI546" s="186"/>
      <c r="AJ546" s="186"/>
      <c r="AK546" s="186"/>
      <c r="AL546" s="186"/>
      <c r="AM546" s="186"/>
      <c r="AN546" s="186"/>
    </row>
    <row r="547" spans="2:40" ht="15" hidden="1" x14ac:dyDescent="0.25">
      <c r="B547" s="186"/>
      <c r="C547" s="193" t="s">
        <v>792</v>
      </c>
      <c r="D547" s="188">
        <v>0.36</v>
      </c>
      <c r="E547" s="188">
        <v>4.4699999999999997E-2</v>
      </c>
      <c r="F547" s="188">
        <v>0.27200000000000002</v>
      </c>
      <c r="G547" s="188">
        <v>0.44800000000000001</v>
      </c>
      <c r="H547" s="188">
        <v>64.745999999999995</v>
      </c>
      <c r="I547" s="188">
        <v>1</v>
      </c>
      <c r="J547" s="194">
        <v>0</v>
      </c>
      <c r="K547" s="186"/>
      <c r="L547" s="196" t="s">
        <v>623</v>
      </c>
      <c r="M547" s="195">
        <v>1.3599999999999999</v>
      </c>
      <c r="N547" s="195">
        <v>1.335</v>
      </c>
      <c r="O547" s="195">
        <v>1.3129999999999999</v>
      </c>
      <c r="P547" s="195">
        <v>0.892018779342723</v>
      </c>
      <c r="Q547" s="186"/>
      <c r="R547" s="186"/>
      <c r="S547" s="186"/>
      <c r="T547" s="186"/>
      <c r="U547" s="186"/>
      <c r="V547" s="186"/>
      <c r="W547" s="186"/>
      <c r="X547" s="186"/>
      <c r="Y547" s="186"/>
      <c r="Z547" s="186"/>
      <c r="AA547" s="186"/>
      <c r="AB547" s="186"/>
      <c r="AC547" s="186"/>
      <c r="AD547" s="186"/>
      <c r="AE547" s="186"/>
      <c r="AF547" s="186"/>
      <c r="AG547" s="186"/>
      <c r="AH547" s="186"/>
      <c r="AI547" s="186"/>
      <c r="AJ547" s="186"/>
      <c r="AK547" s="186"/>
      <c r="AL547" s="186"/>
      <c r="AM547" s="186"/>
      <c r="AN547" s="186"/>
    </row>
    <row r="548" spans="2:40" ht="15" hidden="1" x14ac:dyDescent="0.25">
      <c r="B548" s="186"/>
      <c r="C548" s="193" t="s">
        <v>793</v>
      </c>
      <c r="D548" s="188">
        <v>0.43099999999999999</v>
      </c>
      <c r="E548" s="188">
        <v>4.4400000000000002E-2</v>
      </c>
      <c r="F548" s="188">
        <v>0.34399999999999997</v>
      </c>
      <c r="G548" s="188">
        <v>0.51800000000000002</v>
      </c>
      <c r="H548" s="188">
        <v>94.052999999999997</v>
      </c>
      <c r="I548" s="188">
        <v>1</v>
      </c>
      <c r="J548" s="194">
        <v>0</v>
      </c>
      <c r="K548" s="186"/>
      <c r="L548" s="196" t="s">
        <v>625</v>
      </c>
      <c r="M548" s="195">
        <v>1.431</v>
      </c>
      <c r="N548" s="195">
        <v>1.3940000000000001</v>
      </c>
      <c r="O548" s="195">
        <v>1.3559999999999999</v>
      </c>
      <c r="P548" s="195">
        <v>0.91549295774647887</v>
      </c>
      <c r="Q548" s="186"/>
      <c r="R548" s="186"/>
      <c r="S548" s="186"/>
      <c r="T548" s="186"/>
      <c r="U548" s="186"/>
      <c r="V548" s="186"/>
      <c r="W548" s="186"/>
      <c r="X548" s="186"/>
      <c r="Y548" s="186"/>
      <c r="Z548" s="186"/>
      <c r="AA548" s="186"/>
      <c r="AB548" s="186"/>
      <c r="AC548" s="186"/>
      <c r="AD548" s="186"/>
      <c r="AE548" s="186"/>
      <c r="AF548" s="186"/>
      <c r="AG548" s="186"/>
      <c r="AH548" s="186"/>
      <c r="AI548" s="186"/>
      <c r="AJ548" s="186"/>
      <c r="AK548" s="186"/>
      <c r="AL548" s="186"/>
      <c r="AM548" s="186"/>
      <c r="AN548" s="186"/>
    </row>
    <row r="549" spans="2:40" ht="15" hidden="1" x14ac:dyDescent="0.25">
      <c r="B549" s="186"/>
      <c r="C549" s="193" t="s">
        <v>794</v>
      </c>
      <c r="D549" s="188">
        <v>0.379</v>
      </c>
      <c r="E549" s="188">
        <v>4.4499999999999998E-2</v>
      </c>
      <c r="F549" s="188">
        <v>0.29199999999999998</v>
      </c>
      <c r="G549" s="188">
        <v>0.46700000000000003</v>
      </c>
      <c r="H549" s="188">
        <v>72.585999999999999</v>
      </c>
      <c r="I549" s="188">
        <v>1</v>
      </c>
      <c r="J549" s="194">
        <v>0</v>
      </c>
      <c r="K549" s="186"/>
      <c r="L549" s="196" t="s">
        <v>627</v>
      </c>
      <c r="M549" s="195">
        <v>1.379</v>
      </c>
      <c r="N549" s="195">
        <v>1.3220000000000001</v>
      </c>
      <c r="O549" s="195">
        <v>1.349</v>
      </c>
      <c r="P549" s="195">
        <v>0.892018779342723</v>
      </c>
      <c r="Q549" s="186"/>
      <c r="R549" s="186"/>
      <c r="S549" s="186"/>
      <c r="T549" s="186"/>
      <c r="U549" s="186"/>
      <c r="V549" s="186"/>
      <c r="W549" s="186"/>
      <c r="X549" s="186"/>
      <c r="Y549" s="186"/>
      <c r="Z549" s="186"/>
      <c r="AA549" s="186"/>
      <c r="AB549" s="186"/>
      <c r="AC549" s="186"/>
      <c r="AD549" s="186"/>
      <c r="AE549" s="186"/>
      <c r="AF549" s="186"/>
      <c r="AG549" s="186"/>
      <c r="AH549" s="186"/>
      <c r="AI549" s="186"/>
      <c r="AJ549" s="186"/>
      <c r="AK549" s="186"/>
      <c r="AL549" s="186"/>
      <c r="AM549" s="186"/>
      <c r="AN549" s="186"/>
    </row>
    <row r="550" spans="2:40" ht="15" hidden="1" x14ac:dyDescent="0.25">
      <c r="B550" s="186"/>
      <c r="C550" s="193" t="s">
        <v>795</v>
      </c>
      <c r="D550" s="188">
        <v>0.34100000000000003</v>
      </c>
      <c r="E550" s="188">
        <v>4.48E-2</v>
      </c>
      <c r="F550" s="188">
        <v>0.253</v>
      </c>
      <c r="G550" s="188">
        <v>0.42899999999999999</v>
      </c>
      <c r="H550" s="188">
        <v>58.039000000000001</v>
      </c>
      <c r="I550" s="188">
        <v>1</v>
      </c>
      <c r="J550" s="194">
        <v>0</v>
      </c>
      <c r="K550" s="186"/>
      <c r="L550" s="196" t="s">
        <v>629</v>
      </c>
      <c r="M550" s="195">
        <v>1.341</v>
      </c>
      <c r="N550" s="195">
        <v>1.333</v>
      </c>
      <c r="O550" s="195">
        <v>1.3140000000000001</v>
      </c>
      <c r="P550" s="195">
        <v>0.86854460093896713</v>
      </c>
      <c r="Q550" s="186"/>
      <c r="R550" s="186"/>
      <c r="S550" s="186"/>
      <c r="T550" s="186"/>
      <c r="U550" s="186"/>
      <c r="V550" s="186"/>
      <c r="W550" s="186"/>
      <c r="X550" s="186"/>
      <c r="Y550" s="186"/>
      <c r="Z550" s="186"/>
      <c r="AA550" s="186"/>
      <c r="AB550" s="186"/>
      <c r="AC550" s="186"/>
      <c r="AD550" s="186"/>
      <c r="AE550" s="186"/>
      <c r="AF550" s="186"/>
      <c r="AG550" s="186"/>
      <c r="AH550" s="186"/>
      <c r="AI550" s="186"/>
      <c r="AJ550" s="186"/>
      <c r="AK550" s="186"/>
      <c r="AL550" s="186"/>
      <c r="AM550" s="186"/>
      <c r="AN550" s="186"/>
    </row>
    <row r="551" spans="2:40" ht="15" hidden="1" x14ac:dyDescent="0.25">
      <c r="B551" s="186"/>
      <c r="C551" s="193" t="s">
        <v>796</v>
      </c>
      <c r="D551" s="188">
        <v>0.34</v>
      </c>
      <c r="E551" s="188">
        <v>4.48E-2</v>
      </c>
      <c r="F551" s="188">
        <v>0.252</v>
      </c>
      <c r="G551" s="188">
        <v>0.42699999999999999</v>
      </c>
      <c r="H551" s="188">
        <v>57.588000000000001</v>
      </c>
      <c r="I551" s="188">
        <v>1</v>
      </c>
      <c r="J551" s="194">
        <v>0</v>
      </c>
      <c r="K551" s="186"/>
      <c r="L551" s="196" t="s">
        <v>631</v>
      </c>
      <c r="M551" s="195">
        <v>1.34</v>
      </c>
      <c r="N551" s="195">
        <v>1.333</v>
      </c>
      <c r="O551" s="195">
        <v>1.292</v>
      </c>
      <c r="P551" s="195">
        <v>0.86854460093896713</v>
      </c>
      <c r="Q551" s="186"/>
      <c r="R551" s="186"/>
      <c r="S551" s="186"/>
      <c r="T551" s="186"/>
      <c r="U551" s="186"/>
      <c r="V551" s="186"/>
      <c r="W551" s="186"/>
      <c r="X551" s="186"/>
      <c r="Y551" s="186"/>
      <c r="Z551" s="186"/>
      <c r="AA551" s="186"/>
      <c r="AB551" s="186"/>
      <c r="AC551" s="186"/>
      <c r="AD551" s="186"/>
      <c r="AE551" s="186"/>
      <c r="AF551" s="186"/>
      <c r="AG551" s="186"/>
      <c r="AH551" s="186"/>
      <c r="AI551" s="186"/>
      <c r="AJ551" s="186"/>
      <c r="AK551" s="186"/>
      <c r="AL551" s="186"/>
      <c r="AM551" s="186"/>
      <c r="AN551" s="186"/>
    </row>
    <row r="552" spans="2:40" ht="15" hidden="1" x14ac:dyDescent="0.25">
      <c r="B552" s="186"/>
      <c r="C552" s="193" t="s">
        <v>797</v>
      </c>
      <c r="D552" s="188">
        <v>0.32700000000000001</v>
      </c>
      <c r="E552" s="188">
        <v>4.4699999999999997E-2</v>
      </c>
      <c r="F552" s="188">
        <v>0.24</v>
      </c>
      <c r="G552" s="188">
        <v>0.41499999999999998</v>
      </c>
      <c r="H552" s="188">
        <v>53.691000000000003</v>
      </c>
      <c r="I552" s="188">
        <v>1</v>
      </c>
      <c r="J552" s="194">
        <v>0</v>
      </c>
      <c r="K552" s="186"/>
      <c r="L552" s="196" t="s">
        <v>633</v>
      </c>
      <c r="M552" s="195">
        <v>1.327</v>
      </c>
      <c r="N552" s="195">
        <v>1.2829999999999999</v>
      </c>
      <c r="O552" s="195">
        <v>1.288</v>
      </c>
      <c r="P552" s="195">
        <v>0.84507042253521125</v>
      </c>
      <c r="Q552" s="186"/>
      <c r="R552" s="186"/>
      <c r="S552" s="186"/>
      <c r="T552" s="186"/>
      <c r="U552" s="186"/>
      <c r="V552" s="186"/>
      <c r="W552" s="186"/>
      <c r="X552" s="186"/>
      <c r="Y552" s="186"/>
      <c r="Z552" s="186"/>
      <c r="AA552" s="186"/>
      <c r="AB552" s="186"/>
      <c r="AC552" s="186"/>
      <c r="AD552" s="186"/>
      <c r="AE552" s="186"/>
      <c r="AF552" s="186"/>
      <c r="AG552" s="186"/>
      <c r="AH552" s="186"/>
      <c r="AI552" s="186"/>
      <c r="AJ552" s="186"/>
      <c r="AK552" s="186"/>
      <c r="AL552" s="186"/>
      <c r="AM552" s="186"/>
      <c r="AN552" s="186"/>
    </row>
    <row r="553" spans="2:40" ht="15" hidden="1" x14ac:dyDescent="0.25">
      <c r="B553" s="186"/>
      <c r="C553" s="193" t="s">
        <v>798</v>
      </c>
      <c r="D553" s="188">
        <v>0.32300000000000001</v>
      </c>
      <c r="E553" s="188">
        <v>4.4600000000000001E-2</v>
      </c>
      <c r="F553" s="188">
        <v>0.23599999999999999</v>
      </c>
      <c r="G553" s="188">
        <v>0.41099999999999998</v>
      </c>
      <c r="H553" s="188">
        <v>52.454999999999998</v>
      </c>
      <c r="I553" s="188">
        <v>1</v>
      </c>
      <c r="J553" s="194">
        <v>0</v>
      </c>
      <c r="K553" s="186"/>
      <c r="L553" s="196" t="s">
        <v>635</v>
      </c>
      <c r="M553" s="195">
        <v>1.323</v>
      </c>
      <c r="N553" s="195">
        <v>1.2709999999999999</v>
      </c>
      <c r="O553" s="195">
        <v>1.31</v>
      </c>
      <c r="P553" s="195">
        <v>0.84507042253521125</v>
      </c>
      <c r="Q553" s="186"/>
      <c r="R553" s="186"/>
      <c r="S553" s="186"/>
      <c r="T553" s="186"/>
      <c r="U553" s="186"/>
      <c r="V553" s="186"/>
      <c r="W553" s="186"/>
      <c r="X553" s="186"/>
      <c r="Y553" s="186"/>
      <c r="Z553" s="186"/>
      <c r="AA553" s="186"/>
      <c r="AB553" s="186"/>
      <c r="AC553" s="186"/>
      <c r="AD553" s="186"/>
      <c r="AE553" s="186"/>
      <c r="AF553" s="186"/>
      <c r="AG553" s="186"/>
      <c r="AH553" s="186"/>
      <c r="AI553" s="186"/>
      <c r="AJ553" s="186"/>
      <c r="AK553" s="186"/>
      <c r="AL553" s="186"/>
      <c r="AM553" s="186"/>
      <c r="AN553" s="186"/>
    </row>
    <row r="554" spans="2:40" ht="15" hidden="1" x14ac:dyDescent="0.25">
      <c r="B554" s="186"/>
      <c r="C554" s="193" t="s">
        <v>799</v>
      </c>
      <c r="D554" s="188">
        <v>0.30399999999999999</v>
      </c>
      <c r="E554" s="188">
        <v>4.5100000000000001E-2</v>
      </c>
      <c r="F554" s="188">
        <v>0.216</v>
      </c>
      <c r="G554" s="188">
        <v>0.39300000000000002</v>
      </c>
      <c r="H554" s="188">
        <v>45.606999999999999</v>
      </c>
      <c r="I554" s="188">
        <v>1</v>
      </c>
      <c r="J554" s="194">
        <v>0</v>
      </c>
      <c r="K554" s="186"/>
      <c r="L554" s="196" t="s">
        <v>637</v>
      </c>
      <c r="M554" s="195">
        <v>1.304</v>
      </c>
      <c r="N554" s="195">
        <v>1.294</v>
      </c>
      <c r="O554" s="195">
        <v>1.2849999999999999</v>
      </c>
      <c r="P554" s="195">
        <v>0.84507042253521125</v>
      </c>
      <c r="Q554" s="186"/>
      <c r="R554" s="186"/>
      <c r="S554" s="186"/>
      <c r="T554" s="186"/>
      <c r="U554" s="186"/>
      <c r="V554" s="186"/>
      <c r="W554" s="186"/>
      <c r="X554" s="186"/>
      <c r="Y554" s="186"/>
      <c r="Z554" s="186"/>
      <c r="AA554" s="186"/>
      <c r="AB554" s="186"/>
      <c r="AC554" s="186"/>
      <c r="AD554" s="186"/>
      <c r="AE554" s="186"/>
      <c r="AF554" s="186"/>
      <c r="AG554" s="186"/>
      <c r="AH554" s="186"/>
      <c r="AI554" s="186"/>
      <c r="AJ554" s="186"/>
      <c r="AK554" s="186"/>
      <c r="AL554" s="186"/>
      <c r="AM554" s="186"/>
      <c r="AN554" s="186"/>
    </row>
    <row r="555" spans="2:40" ht="15" hidden="1" x14ac:dyDescent="0.25">
      <c r="B555" s="186"/>
      <c r="C555" s="193" t="s">
        <v>800</v>
      </c>
      <c r="D555" s="188">
        <v>0.34100000000000003</v>
      </c>
      <c r="E555" s="188">
        <v>4.4900000000000002E-2</v>
      </c>
      <c r="F555" s="188">
        <v>0.253</v>
      </c>
      <c r="G555" s="188">
        <v>0.42899999999999999</v>
      </c>
      <c r="H555" s="188">
        <v>57.701000000000001</v>
      </c>
      <c r="I555" s="188">
        <v>1</v>
      </c>
      <c r="J555" s="194">
        <v>0</v>
      </c>
      <c r="K555" s="186"/>
      <c r="L555" s="196" t="s">
        <v>639</v>
      </c>
      <c r="M555" s="195">
        <v>1.341</v>
      </c>
      <c r="N555" s="195">
        <v>1.292</v>
      </c>
      <c r="O555" s="195">
        <v>1.286</v>
      </c>
      <c r="P555" s="195">
        <v>0.84507042253521125</v>
      </c>
      <c r="Q555" s="186"/>
      <c r="R555" s="186"/>
      <c r="S555" s="186"/>
      <c r="T555" s="186"/>
      <c r="U555" s="186"/>
      <c r="V555" s="186"/>
      <c r="W555" s="186"/>
      <c r="X555" s="186"/>
      <c r="Y555" s="186"/>
      <c r="Z555" s="186"/>
      <c r="AA555" s="186"/>
      <c r="AB555" s="186"/>
      <c r="AC555" s="186"/>
      <c r="AD555" s="186"/>
      <c r="AE555" s="186"/>
      <c r="AF555" s="186"/>
      <c r="AG555" s="186"/>
      <c r="AH555" s="186"/>
      <c r="AI555" s="186"/>
      <c r="AJ555" s="186"/>
      <c r="AK555" s="186"/>
      <c r="AL555" s="186"/>
      <c r="AM555" s="186"/>
      <c r="AN555" s="186"/>
    </row>
    <row r="556" spans="2:40" ht="15" hidden="1" x14ac:dyDescent="0.25">
      <c r="B556" s="186"/>
      <c r="C556" s="193" t="s">
        <v>801</v>
      </c>
      <c r="D556" s="188">
        <v>0.29799999999999999</v>
      </c>
      <c r="E556" s="188">
        <v>4.48E-2</v>
      </c>
      <c r="F556" s="188">
        <v>0.21</v>
      </c>
      <c r="G556" s="188">
        <v>0.38600000000000001</v>
      </c>
      <c r="H556" s="188">
        <v>44.286999999999999</v>
      </c>
      <c r="I556" s="188">
        <v>1</v>
      </c>
      <c r="J556" s="194">
        <v>0</v>
      </c>
      <c r="K556" s="186"/>
      <c r="L556" s="196" t="s">
        <v>641</v>
      </c>
      <c r="M556" s="195">
        <v>1.298</v>
      </c>
      <c r="N556" s="195">
        <v>1.25</v>
      </c>
      <c r="O556" s="195">
        <v>1.294</v>
      </c>
      <c r="P556" s="195">
        <v>0.82159624413145538</v>
      </c>
      <c r="Q556" s="186"/>
      <c r="R556" s="186"/>
      <c r="S556" s="186"/>
      <c r="T556" s="186"/>
      <c r="U556" s="186"/>
      <c r="V556" s="186"/>
      <c r="W556" s="186"/>
      <c r="X556" s="186"/>
      <c r="Y556" s="186"/>
      <c r="Z556" s="186"/>
      <c r="AA556" s="186"/>
      <c r="AB556" s="186"/>
      <c r="AC556" s="186"/>
      <c r="AD556" s="186"/>
      <c r="AE556" s="186"/>
      <c r="AF556" s="186"/>
      <c r="AG556" s="186"/>
      <c r="AH556" s="186"/>
      <c r="AI556" s="186"/>
      <c r="AJ556" s="186"/>
      <c r="AK556" s="186"/>
      <c r="AL556" s="186"/>
      <c r="AM556" s="186"/>
      <c r="AN556" s="186"/>
    </row>
    <row r="557" spans="2:40" ht="15" hidden="1" x14ac:dyDescent="0.25">
      <c r="B557" s="186"/>
      <c r="C557" s="193" t="s">
        <v>802</v>
      </c>
      <c r="D557" s="188">
        <v>0.31900000000000001</v>
      </c>
      <c r="E557" s="188">
        <v>4.4499999999999998E-2</v>
      </c>
      <c r="F557" s="188">
        <v>0.23200000000000001</v>
      </c>
      <c r="G557" s="188">
        <v>0.40699999999999997</v>
      </c>
      <c r="H557" s="188">
        <v>51.487000000000002</v>
      </c>
      <c r="I557" s="188">
        <v>1</v>
      </c>
      <c r="J557" s="194">
        <v>0</v>
      </c>
      <c r="K557" s="186"/>
      <c r="L557" s="196" t="s">
        <v>643</v>
      </c>
      <c r="M557" s="195">
        <v>1.319</v>
      </c>
      <c r="N557" s="195">
        <v>1.341</v>
      </c>
      <c r="O557" s="195">
        <v>1.266</v>
      </c>
      <c r="P557" s="195">
        <v>0.84507042253521125</v>
      </c>
      <c r="Q557" s="186"/>
      <c r="R557" s="186"/>
      <c r="S557" s="186"/>
      <c r="T557" s="186"/>
      <c r="U557" s="186"/>
      <c r="V557" s="186"/>
      <c r="W557" s="186"/>
      <c r="X557" s="186"/>
      <c r="Y557" s="186"/>
      <c r="Z557" s="186"/>
      <c r="AA557" s="186"/>
      <c r="AB557" s="186"/>
      <c r="AC557" s="186"/>
      <c r="AD557" s="186"/>
      <c r="AE557" s="186"/>
      <c r="AF557" s="186"/>
      <c r="AG557" s="186"/>
      <c r="AH557" s="186"/>
      <c r="AI557" s="186"/>
      <c r="AJ557" s="186"/>
      <c r="AK557" s="186"/>
      <c r="AL557" s="186"/>
      <c r="AM557" s="186"/>
      <c r="AN557" s="186"/>
    </row>
    <row r="558" spans="2:40" ht="15" hidden="1" x14ac:dyDescent="0.25">
      <c r="B558" s="186"/>
      <c r="C558" s="193" t="s">
        <v>803</v>
      </c>
      <c r="D558" s="188">
        <v>0.317</v>
      </c>
      <c r="E558" s="188">
        <v>4.4699999999999997E-2</v>
      </c>
      <c r="F558" s="188">
        <v>0.23</v>
      </c>
      <c r="G558" s="188">
        <v>0.40500000000000003</v>
      </c>
      <c r="H558" s="188">
        <v>50.398000000000003</v>
      </c>
      <c r="I558" s="188">
        <v>1</v>
      </c>
      <c r="J558" s="194">
        <v>0</v>
      </c>
      <c r="K558" s="186"/>
      <c r="L558" s="196" t="s">
        <v>645</v>
      </c>
      <c r="M558" s="195">
        <v>1.3169999999999999</v>
      </c>
      <c r="N558" s="195">
        <v>1.2650000000000001</v>
      </c>
      <c r="O558" s="195">
        <v>1.286</v>
      </c>
      <c r="P558" s="195">
        <v>0.84507042253521125</v>
      </c>
      <c r="Q558" s="186"/>
      <c r="R558" s="186"/>
      <c r="S558" s="186"/>
      <c r="T558" s="186"/>
      <c r="U558" s="186"/>
      <c r="V558" s="186"/>
      <c r="W558" s="186"/>
      <c r="X558" s="186"/>
      <c r="Y558" s="186"/>
      <c r="Z558" s="186"/>
      <c r="AA558" s="186"/>
      <c r="AB558" s="186"/>
      <c r="AC558" s="186"/>
      <c r="AD558" s="186"/>
      <c r="AE558" s="186"/>
      <c r="AF558" s="186"/>
      <c r="AG558" s="186"/>
      <c r="AH558" s="186"/>
      <c r="AI558" s="186"/>
      <c r="AJ558" s="186"/>
      <c r="AK558" s="186"/>
      <c r="AL558" s="186"/>
      <c r="AM558" s="186"/>
      <c r="AN558" s="186"/>
    </row>
    <row r="559" spans="2:40" ht="15" hidden="1" x14ac:dyDescent="0.25">
      <c r="B559" s="186"/>
      <c r="C559" s="193" t="s">
        <v>804</v>
      </c>
      <c r="D559" s="188">
        <v>0.29599999999999999</v>
      </c>
      <c r="E559" s="188">
        <v>4.48E-2</v>
      </c>
      <c r="F559" s="188">
        <v>0.20799999999999999</v>
      </c>
      <c r="G559" s="188">
        <v>0.38400000000000001</v>
      </c>
      <c r="H559" s="188">
        <v>43.654000000000003</v>
      </c>
      <c r="I559" s="188">
        <v>1</v>
      </c>
      <c r="J559" s="194">
        <v>0</v>
      </c>
      <c r="K559" s="186"/>
      <c r="L559" s="196" t="s">
        <v>647</v>
      </c>
      <c r="M559" s="195">
        <v>1.296</v>
      </c>
      <c r="N559" s="195">
        <v>1.27</v>
      </c>
      <c r="O559" s="195">
        <v>1.302</v>
      </c>
      <c r="P559" s="195">
        <v>0.82159624413145538</v>
      </c>
      <c r="Q559" s="186"/>
      <c r="R559" s="186"/>
      <c r="S559" s="186"/>
      <c r="T559" s="186"/>
      <c r="U559" s="186"/>
      <c r="V559" s="186"/>
      <c r="W559" s="186"/>
      <c r="X559" s="186"/>
      <c r="Y559" s="186"/>
      <c r="Z559" s="186"/>
      <c r="AA559" s="186"/>
      <c r="AB559" s="186"/>
      <c r="AC559" s="186"/>
      <c r="AD559" s="186"/>
      <c r="AE559" s="186"/>
      <c r="AF559" s="186"/>
      <c r="AG559" s="186"/>
      <c r="AH559" s="186"/>
      <c r="AI559" s="186"/>
      <c r="AJ559" s="186"/>
      <c r="AK559" s="186"/>
      <c r="AL559" s="186"/>
      <c r="AM559" s="186"/>
      <c r="AN559" s="186"/>
    </row>
    <row r="560" spans="2:40" ht="15" hidden="1" x14ac:dyDescent="0.25">
      <c r="B560" s="186"/>
      <c r="C560" s="193" t="s">
        <v>805</v>
      </c>
      <c r="D560" s="188">
        <v>0.27</v>
      </c>
      <c r="E560" s="188">
        <v>4.4699999999999997E-2</v>
      </c>
      <c r="F560" s="188">
        <v>0.182</v>
      </c>
      <c r="G560" s="188">
        <v>0.35799999999999998</v>
      </c>
      <c r="H560" s="188">
        <v>36.362000000000002</v>
      </c>
      <c r="I560" s="188">
        <v>1</v>
      </c>
      <c r="J560" s="194">
        <v>0</v>
      </c>
      <c r="K560" s="186"/>
      <c r="L560" s="196" t="s">
        <v>649</v>
      </c>
      <c r="M560" s="195">
        <v>1.27</v>
      </c>
      <c r="N560" s="195">
        <v>1.2450000000000001</v>
      </c>
      <c r="O560" s="195">
        <v>1.2549999999999999</v>
      </c>
      <c r="P560" s="195">
        <v>0.79812206572769961</v>
      </c>
      <c r="Q560" s="186"/>
      <c r="R560" s="186"/>
      <c r="S560" s="186"/>
      <c r="T560" s="186"/>
      <c r="U560" s="186"/>
      <c r="V560" s="186"/>
      <c r="W560" s="186"/>
      <c r="X560" s="186"/>
      <c r="Y560" s="186"/>
      <c r="Z560" s="186"/>
      <c r="AA560" s="186"/>
      <c r="AB560" s="186"/>
      <c r="AC560" s="186"/>
      <c r="AD560" s="186"/>
      <c r="AE560" s="186"/>
      <c r="AF560" s="186"/>
      <c r="AG560" s="186"/>
      <c r="AH560" s="186"/>
      <c r="AI560" s="186"/>
      <c r="AJ560" s="186"/>
      <c r="AK560" s="186"/>
      <c r="AL560" s="186"/>
      <c r="AM560" s="186"/>
      <c r="AN560" s="186"/>
    </row>
    <row r="561" spans="2:40" ht="15" hidden="1" x14ac:dyDescent="0.25">
      <c r="B561" s="186"/>
      <c r="C561" s="193" t="s">
        <v>806</v>
      </c>
      <c r="D561" s="188">
        <v>0.27700000000000002</v>
      </c>
      <c r="E561" s="188">
        <v>4.4600000000000001E-2</v>
      </c>
      <c r="F561" s="188">
        <v>0.19</v>
      </c>
      <c r="G561" s="188">
        <v>0.36499999999999999</v>
      </c>
      <c r="H561" s="188">
        <v>38.585999999999999</v>
      </c>
      <c r="I561" s="188">
        <v>1</v>
      </c>
      <c r="J561" s="194">
        <v>0</v>
      </c>
      <c r="K561" s="186"/>
      <c r="L561" s="196" t="s">
        <v>651</v>
      </c>
      <c r="M561" s="195">
        <v>1.2770000000000001</v>
      </c>
      <c r="N561" s="195">
        <v>1.234</v>
      </c>
      <c r="O561" s="195">
        <v>1.2490000000000001</v>
      </c>
      <c r="P561" s="195">
        <v>0.79812206572769961</v>
      </c>
      <c r="Q561" s="186"/>
      <c r="R561" s="186"/>
      <c r="S561" s="186"/>
      <c r="T561" s="186"/>
      <c r="U561" s="186"/>
      <c r="V561" s="186"/>
      <c r="W561" s="186"/>
      <c r="X561" s="186"/>
      <c r="Y561" s="186"/>
      <c r="Z561" s="186"/>
      <c r="AA561" s="186"/>
      <c r="AB561" s="186"/>
      <c r="AC561" s="186"/>
      <c r="AD561" s="186"/>
      <c r="AE561" s="186"/>
      <c r="AF561" s="186"/>
      <c r="AG561" s="186"/>
      <c r="AH561" s="186"/>
      <c r="AI561" s="186"/>
      <c r="AJ561" s="186"/>
      <c r="AK561" s="186"/>
      <c r="AL561" s="186"/>
      <c r="AM561" s="186"/>
      <c r="AN561" s="186"/>
    </row>
    <row r="562" spans="2:40" ht="15" hidden="1" x14ac:dyDescent="0.25">
      <c r="B562" s="186"/>
      <c r="C562" s="193" t="s">
        <v>807</v>
      </c>
      <c r="D562" s="188">
        <v>0.26900000000000002</v>
      </c>
      <c r="E562" s="188">
        <v>4.4600000000000001E-2</v>
      </c>
      <c r="F562" s="188">
        <v>0.182</v>
      </c>
      <c r="G562" s="188">
        <v>0.35699999999999998</v>
      </c>
      <c r="H562" s="188">
        <v>36.524000000000001</v>
      </c>
      <c r="I562" s="188">
        <v>1</v>
      </c>
      <c r="J562" s="194">
        <v>0</v>
      </c>
      <c r="K562" s="186"/>
      <c r="L562" s="196" t="s">
        <v>653</v>
      </c>
      <c r="M562" s="195">
        <v>1.2690000000000001</v>
      </c>
      <c r="N562" s="195">
        <v>1.2</v>
      </c>
      <c r="O562" s="195">
        <v>1.2310000000000001</v>
      </c>
      <c r="P562" s="195">
        <v>0.79812206572769961</v>
      </c>
      <c r="Q562" s="186"/>
      <c r="R562" s="186"/>
      <c r="S562" s="186"/>
      <c r="T562" s="186"/>
      <c r="U562" s="186"/>
      <c r="V562" s="186"/>
      <c r="W562" s="186"/>
      <c r="X562" s="186"/>
      <c r="Y562" s="186"/>
      <c r="Z562" s="186"/>
      <c r="AA562" s="186"/>
      <c r="AB562" s="186"/>
      <c r="AC562" s="186"/>
      <c r="AD562" s="186"/>
      <c r="AE562" s="186"/>
      <c r="AF562" s="186"/>
      <c r="AG562" s="186"/>
      <c r="AH562" s="186"/>
      <c r="AI562" s="186"/>
      <c r="AJ562" s="186"/>
      <c r="AK562" s="186"/>
      <c r="AL562" s="186"/>
      <c r="AM562" s="186"/>
      <c r="AN562" s="186"/>
    </row>
    <row r="563" spans="2:40" ht="15" hidden="1" x14ac:dyDescent="0.25">
      <c r="B563" s="186"/>
      <c r="C563" s="193" t="s">
        <v>808</v>
      </c>
      <c r="D563" s="188">
        <v>0.26200000000000001</v>
      </c>
      <c r="E563" s="188">
        <v>4.4699999999999997E-2</v>
      </c>
      <c r="F563" s="188">
        <v>0.17399999999999999</v>
      </c>
      <c r="G563" s="188">
        <v>0.34899999999999998</v>
      </c>
      <c r="H563" s="188">
        <v>34.311999999999998</v>
      </c>
      <c r="I563" s="188">
        <v>1</v>
      </c>
      <c r="J563" s="194">
        <v>0</v>
      </c>
      <c r="K563" s="186"/>
      <c r="L563" s="196" t="s">
        <v>655</v>
      </c>
      <c r="M563" s="195">
        <v>1.262</v>
      </c>
      <c r="N563" s="195">
        <v>1.2050000000000001</v>
      </c>
      <c r="O563" s="195">
        <v>1.254</v>
      </c>
      <c r="P563" s="195">
        <v>0.79812206572769961</v>
      </c>
      <c r="Q563" s="186"/>
      <c r="R563" s="186"/>
      <c r="S563" s="186"/>
      <c r="T563" s="186"/>
      <c r="U563" s="186"/>
      <c r="V563" s="186"/>
      <c r="W563" s="186"/>
      <c r="X563" s="186"/>
      <c r="Y563" s="186"/>
      <c r="Z563" s="186"/>
      <c r="AA563" s="186"/>
      <c r="AB563" s="186"/>
      <c r="AC563" s="186"/>
      <c r="AD563" s="186"/>
      <c r="AE563" s="186"/>
      <c r="AF563" s="186"/>
      <c r="AG563" s="186"/>
      <c r="AH563" s="186"/>
      <c r="AI563" s="186"/>
      <c r="AJ563" s="186"/>
      <c r="AK563" s="186"/>
      <c r="AL563" s="186"/>
      <c r="AM563" s="186"/>
      <c r="AN563" s="186"/>
    </row>
    <row r="564" spans="2:40" ht="15" hidden="1" x14ac:dyDescent="0.25">
      <c r="B564" s="186"/>
      <c r="C564" s="193" t="s">
        <v>809</v>
      </c>
      <c r="D564" s="188">
        <v>0.23100000000000001</v>
      </c>
      <c r="E564" s="188">
        <v>4.48E-2</v>
      </c>
      <c r="F564" s="188">
        <v>0.14299999999999999</v>
      </c>
      <c r="G564" s="188">
        <v>0.31900000000000001</v>
      </c>
      <c r="H564" s="188">
        <v>26.605</v>
      </c>
      <c r="I564" s="188">
        <v>1</v>
      </c>
      <c r="J564" s="194">
        <v>0</v>
      </c>
      <c r="K564" s="186"/>
      <c r="L564" s="196" t="s">
        <v>657</v>
      </c>
      <c r="M564" s="195">
        <v>1.2310000000000001</v>
      </c>
      <c r="N564" s="195">
        <v>1.204</v>
      </c>
      <c r="O564" s="195">
        <v>1.206</v>
      </c>
      <c r="P564" s="195">
        <v>0.77464788732394374</v>
      </c>
      <c r="Q564" s="186"/>
      <c r="R564" s="186"/>
      <c r="S564" s="186"/>
      <c r="T564" s="186"/>
      <c r="U564" s="186"/>
      <c r="V564" s="186"/>
      <c r="W564" s="186"/>
      <c r="X564" s="186"/>
      <c r="Y564" s="186"/>
      <c r="Z564" s="186"/>
      <c r="AA564" s="186"/>
      <c r="AB564" s="186"/>
      <c r="AC564" s="186"/>
      <c r="AD564" s="186"/>
      <c r="AE564" s="186"/>
      <c r="AF564" s="186"/>
      <c r="AG564" s="186"/>
      <c r="AH564" s="186"/>
      <c r="AI564" s="186"/>
      <c r="AJ564" s="186"/>
      <c r="AK564" s="186"/>
      <c r="AL564" s="186"/>
      <c r="AM564" s="186"/>
      <c r="AN564" s="186"/>
    </row>
    <row r="565" spans="2:40" ht="15" hidden="1" x14ac:dyDescent="0.25">
      <c r="B565" s="186"/>
      <c r="C565" s="193" t="s">
        <v>810</v>
      </c>
      <c r="D565" s="188">
        <v>0.22</v>
      </c>
      <c r="E565" s="188">
        <v>4.4600000000000001E-2</v>
      </c>
      <c r="F565" s="188">
        <v>0.13300000000000001</v>
      </c>
      <c r="G565" s="188">
        <v>0.307</v>
      </c>
      <c r="H565" s="188">
        <v>24.363</v>
      </c>
      <c r="I565" s="188">
        <v>1</v>
      </c>
      <c r="J565" s="194">
        <v>0</v>
      </c>
      <c r="K565" s="186"/>
      <c r="L565" s="196" t="s">
        <v>811</v>
      </c>
      <c r="M565" s="195">
        <v>1.22</v>
      </c>
      <c r="N565" s="195">
        <v>1.1519999999999999</v>
      </c>
      <c r="O565" s="195">
        <v>1.21</v>
      </c>
      <c r="P565" s="195">
        <v>0.77464788732394374</v>
      </c>
      <c r="Q565" s="186"/>
      <c r="R565" s="186"/>
      <c r="S565" s="186"/>
      <c r="T565" s="186"/>
      <c r="U565" s="186"/>
      <c r="V565" s="186"/>
      <c r="W565" s="186"/>
      <c r="X565" s="186"/>
      <c r="Y565" s="186"/>
      <c r="Z565" s="186"/>
      <c r="AA565" s="186"/>
      <c r="AB565" s="186"/>
      <c r="AC565" s="186"/>
      <c r="AD565" s="186"/>
      <c r="AE565" s="186"/>
      <c r="AF565" s="186"/>
      <c r="AG565" s="186"/>
      <c r="AH565" s="186"/>
      <c r="AI565" s="186"/>
      <c r="AJ565" s="186"/>
      <c r="AK565" s="186"/>
      <c r="AL565" s="186"/>
      <c r="AM565" s="186"/>
      <c r="AN565" s="186"/>
    </row>
    <row r="566" spans="2:40" ht="15" hidden="1" x14ac:dyDescent="0.25">
      <c r="B566" s="186"/>
      <c r="C566" s="193" t="s">
        <v>812</v>
      </c>
      <c r="D566" s="188">
        <v>0.193</v>
      </c>
      <c r="E566" s="188">
        <v>4.4499999999999998E-2</v>
      </c>
      <c r="F566" s="188">
        <v>0.105</v>
      </c>
      <c r="G566" s="188">
        <v>0.28000000000000003</v>
      </c>
      <c r="H566" s="188">
        <v>18.698</v>
      </c>
      <c r="I566" s="188">
        <v>1</v>
      </c>
      <c r="J566" s="194">
        <v>0</v>
      </c>
      <c r="K566" s="186"/>
      <c r="L566" s="196" t="s">
        <v>813</v>
      </c>
      <c r="M566" s="195">
        <v>1.1930000000000001</v>
      </c>
      <c r="N566" s="195">
        <v>1.1419999999999999</v>
      </c>
      <c r="O566" s="195">
        <v>1.17</v>
      </c>
      <c r="P566" s="195">
        <v>0.75117370892018787</v>
      </c>
      <c r="Q566" s="186"/>
      <c r="R566" s="186"/>
      <c r="S566" s="186"/>
      <c r="T566" s="186"/>
      <c r="U566" s="186"/>
      <c r="V566" s="186"/>
      <c r="W566" s="186"/>
      <c r="X566" s="186"/>
      <c r="Y566" s="186"/>
      <c r="Z566" s="186"/>
      <c r="AA566" s="186"/>
      <c r="AB566" s="186"/>
      <c r="AC566" s="186"/>
      <c r="AD566" s="186"/>
      <c r="AE566" s="186"/>
      <c r="AF566" s="186"/>
      <c r="AG566" s="186"/>
      <c r="AH566" s="186"/>
      <c r="AI566" s="186"/>
      <c r="AJ566" s="186"/>
      <c r="AK566" s="186"/>
      <c r="AL566" s="186"/>
      <c r="AM566" s="186"/>
      <c r="AN566" s="186"/>
    </row>
    <row r="567" spans="2:40" ht="15" hidden="1" x14ac:dyDescent="0.25">
      <c r="B567" s="186"/>
      <c r="C567" s="193" t="s">
        <v>814</v>
      </c>
      <c r="D567" s="188">
        <v>0.23599999999999999</v>
      </c>
      <c r="E567" s="188">
        <v>4.4600000000000001E-2</v>
      </c>
      <c r="F567" s="188">
        <v>0.14799999999999999</v>
      </c>
      <c r="G567" s="188">
        <v>0.32300000000000001</v>
      </c>
      <c r="H567" s="188">
        <v>27.861999999999998</v>
      </c>
      <c r="I567" s="188">
        <v>1</v>
      </c>
      <c r="J567" s="194">
        <v>0</v>
      </c>
      <c r="K567" s="186"/>
      <c r="L567" s="196" t="s">
        <v>815</v>
      </c>
      <c r="M567" s="195">
        <v>1.236</v>
      </c>
      <c r="N567" s="195">
        <v>1.226</v>
      </c>
      <c r="O567" s="195">
        <v>1.1879999999999999</v>
      </c>
      <c r="P567" s="195">
        <v>0.77464788732394374</v>
      </c>
      <c r="Q567" s="186"/>
      <c r="R567" s="186"/>
      <c r="S567" s="186"/>
      <c r="T567" s="186"/>
      <c r="U567" s="186"/>
      <c r="V567" s="186"/>
      <c r="W567" s="186"/>
      <c r="X567" s="186"/>
      <c r="Y567" s="186"/>
      <c r="Z567" s="186"/>
      <c r="AA567" s="186"/>
      <c r="AB567" s="186"/>
      <c r="AC567" s="186"/>
      <c r="AD567" s="186"/>
      <c r="AE567" s="186"/>
      <c r="AF567" s="186"/>
      <c r="AG567" s="186"/>
      <c r="AH567" s="186"/>
      <c r="AI567" s="186"/>
      <c r="AJ567" s="186"/>
      <c r="AK567" s="186"/>
      <c r="AL567" s="186"/>
      <c r="AM567" s="186"/>
      <c r="AN567" s="186"/>
    </row>
    <row r="568" spans="2:40" ht="15" hidden="1" x14ac:dyDescent="0.25">
      <c r="B568" s="186"/>
      <c r="C568" s="193" t="s">
        <v>816</v>
      </c>
      <c r="D568" s="188">
        <v>0.183</v>
      </c>
      <c r="E568" s="188">
        <v>4.4499999999999998E-2</v>
      </c>
      <c r="F568" s="188">
        <v>9.6000000000000002E-2</v>
      </c>
      <c r="G568" s="188">
        <v>0.27</v>
      </c>
      <c r="H568" s="188">
        <v>16.986000000000001</v>
      </c>
      <c r="I568" s="188">
        <v>1</v>
      </c>
      <c r="J568" s="194">
        <v>0</v>
      </c>
      <c r="K568" s="186"/>
      <c r="L568" s="196" t="s">
        <v>817</v>
      </c>
      <c r="M568" s="195">
        <v>1.1830000000000001</v>
      </c>
      <c r="N568" s="195">
        <v>1.1360000000000001</v>
      </c>
      <c r="O568" s="195">
        <v>1.151</v>
      </c>
      <c r="P568" s="195">
        <v>0.75117370892018787</v>
      </c>
      <c r="Q568" s="186"/>
      <c r="R568" s="186"/>
      <c r="S568" s="186"/>
      <c r="T568" s="186"/>
      <c r="U568" s="186"/>
      <c r="V568" s="186"/>
      <c r="W568" s="186"/>
      <c r="X568" s="186"/>
      <c r="Y568" s="186"/>
      <c r="Z568" s="186"/>
      <c r="AA568" s="186"/>
      <c r="AB568" s="186"/>
      <c r="AC568" s="186"/>
      <c r="AD568" s="186"/>
      <c r="AE568" s="186"/>
      <c r="AF568" s="186"/>
      <c r="AG568" s="186"/>
      <c r="AH568" s="186"/>
      <c r="AI568" s="186"/>
      <c r="AJ568" s="186"/>
      <c r="AK568" s="186"/>
      <c r="AL568" s="186"/>
      <c r="AM568" s="186"/>
      <c r="AN568" s="186"/>
    </row>
    <row r="569" spans="2:40" ht="15" hidden="1" x14ac:dyDescent="0.25">
      <c r="B569" s="186"/>
      <c r="C569" s="193" t="s">
        <v>818</v>
      </c>
      <c r="D569" s="188">
        <v>0.17499999999999999</v>
      </c>
      <c r="E569" s="188">
        <v>4.4900000000000002E-2</v>
      </c>
      <c r="F569" s="188">
        <v>8.6999999999999994E-2</v>
      </c>
      <c r="G569" s="188">
        <v>0.26300000000000001</v>
      </c>
      <c r="H569" s="188">
        <v>15.19</v>
      </c>
      <c r="I569" s="188">
        <v>1</v>
      </c>
      <c r="J569" s="194">
        <v>0</v>
      </c>
      <c r="K569" s="186"/>
      <c r="L569" s="196" t="s">
        <v>819</v>
      </c>
      <c r="M569" s="195">
        <v>1.175</v>
      </c>
      <c r="N569" s="195">
        <v>1.115</v>
      </c>
      <c r="O569" s="195">
        <v>1.1479999999999999</v>
      </c>
      <c r="P569" s="195">
        <v>0.75117370892018787</v>
      </c>
      <c r="Q569" s="186"/>
      <c r="R569" s="186"/>
      <c r="S569" s="186"/>
      <c r="T569" s="186"/>
      <c r="U569" s="186"/>
      <c r="V569" s="186"/>
      <c r="W569" s="186"/>
      <c r="X569" s="186"/>
      <c r="Y569" s="186"/>
      <c r="Z569" s="186"/>
      <c r="AA569" s="186"/>
      <c r="AB569" s="186"/>
      <c r="AC569" s="186"/>
      <c r="AD569" s="186"/>
      <c r="AE569" s="186"/>
      <c r="AF569" s="186"/>
      <c r="AG569" s="186"/>
      <c r="AH569" s="186"/>
      <c r="AI569" s="186"/>
      <c r="AJ569" s="186"/>
      <c r="AK569" s="186"/>
      <c r="AL569" s="186"/>
      <c r="AM569" s="186"/>
      <c r="AN569" s="186"/>
    </row>
    <row r="570" spans="2:40" ht="15" hidden="1" x14ac:dyDescent="0.25">
      <c r="B570" s="186"/>
      <c r="C570" s="193" t="s">
        <v>820</v>
      </c>
      <c r="D570" s="188">
        <v>0.182</v>
      </c>
      <c r="E570" s="188">
        <v>4.48E-2</v>
      </c>
      <c r="F570" s="188">
        <v>9.4E-2</v>
      </c>
      <c r="G570" s="188">
        <v>0.27</v>
      </c>
      <c r="H570" s="188">
        <v>16.515999999999998</v>
      </c>
      <c r="I570" s="188">
        <v>1</v>
      </c>
      <c r="J570" s="194">
        <v>0</v>
      </c>
      <c r="K570" s="186"/>
      <c r="L570" s="196" t="s">
        <v>821</v>
      </c>
      <c r="M570" s="195">
        <v>1.1819999999999999</v>
      </c>
      <c r="N570" s="195">
        <v>1.1599999999999999</v>
      </c>
      <c r="O570" s="195">
        <v>1.1519999999999999</v>
      </c>
      <c r="P570" s="195">
        <v>0.75117370892018787</v>
      </c>
      <c r="Q570" s="186"/>
      <c r="R570" s="186"/>
      <c r="S570" s="186"/>
      <c r="T570" s="186"/>
      <c r="U570" s="186"/>
      <c r="V570" s="186"/>
      <c r="W570" s="186"/>
      <c r="X570" s="186"/>
      <c r="Y570" s="186"/>
      <c r="Z570" s="186"/>
      <c r="AA570" s="186"/>
      <c r="AB570" s="186"/>
      <c r="AC570" s="186"/>
      <c r="AD570" s="186"/>
      <c r="AE570" s="186"/>
      <c r="AF570" s="186"/>
      <c r="AG570" s="186"/>
      <c r="AH570" s="186"/>
      <c r="AI570" s="186"/>
      <c r="AJ570" s="186"/>
      <c r="AK570" s="186"/>
      <c r="AL570" s="186"/>
      <c r="AM570" s="186"/>
      <c r="AN570" s="186"/>
    </row>
    <row r="571" spans="2:40" ht="15" hidden="1" x14ac:dyDescent="0.25">
      <c r="B571" s="186"/>
      <c r="C571" s="193" t="s">
        <v>822</v>
      </c>
      <c r="D571" s="188">
        <v>0.126</v>
      </c>
      <c r="E571" s="188">
        <v>4.5199999999999997E-2</v>
      </c>
      <c r="F571" s="188">
        <v>3.7999999999999999E-2</v>
      </c>
      <c r="G571" s="188">
        <v>0.215</v>
      </c>
      <c r="H571" s="188">
        <v>7.806</v>
      </c>
      <c r="I571" s="188">
        <v>1</v>
      </c>
      <c r="J571" s="194">
        <v>5.0000000000000001E-3</v>
      </c>
      <c r="K571" s="186"/>
      <c r="L571" s="196" t="s">
        <v>823</v>
      </c>
      <c r="M571" s="195">
        <v>1.1259999999999999</v>
      </c>
      <c r="N571" s="195">
        <v>1.0449999999999999</v>
      </c>
      <c r="O571" s="195">
        <v>1.1400000000000001</v>
      </c>
      <c r="P571" s="195">
        <v>0.72769953051643199</v>
      </c>
      <c r="Q571" s="186"/>
      <c r="R571" s="186"/>
      <c r="S571" s="186"/>
      <c r="T571" s="186"/>
      <c r="U571" s="186"/>
      <c r="V571" s="186"/>
      <c r="W571" s="186"/>
      <c r="X571" s="186"/>
      <c r="Y571" s="186"/>
      <c r="Z571" s="186"/>
      <c r="AA571" s="186"/>
      <c r="AB571" s="186"/>
      <c r="AC571" s="186"/>
      <c r="AD571" s="186"/>
      <c r="AE571" s="186"/>
      <c r="AF571" s="186"/>
      <c r="AG571" s="186"/>
      <c r="AH571" s="186"/>
      <c r="AI571" s="186"/>
      <c r="AJ571" s="186"/>
      <c r="AK571" s="186"/>
      <c r="AL571" s="186"/>
      <c r="AM571" s="186"/>
      <c r="AN571" s="186"/>
    </row>
    <row r="572" spans="2:40" ht="15" hidden="1" x14ac:dyDescent="0.25">
      <c r="B572" s="186"/>
      <c r="C572" s="193" t="s">
        <v>824</v>
      </c>
      <c r="D572" s="188">
        <v>9.9000000000000005E-2</v>
      </c>
      <c r="E572" s="188">
        <v>4.5600000000000002E-2</v>
      </c>
      <c r="F572" s="188">
        <v>8.9999999999999993E-3</v>
      </c>
      <c r="G572" s="188">
        <v>0.188</v>
      </c>
      <c r="H572" s="188">
        <v>4.6890000000000001</v>
      </c>
      <c r="I572" s="188">
        <v>1</v>
      </c>
      <c r="J572" s="194">
        <v>0.03</v>
      </c>
      <c r="K572" s="186"/>
      <c r="L572" s="196" t="s">
        <v>825</v>
      </c>
      <c r="M572" s="195">
        <v>1.099</v>
      </c>
      <c r="N572" s="195">
        <v>1.097</v>
      </c>
      <c r="O572" s="195">
        <v>1.087</v>
      </c>
      <c r="P572" s="195">
        <v>0.70422535211267601</v>
      </c>
      <c r="Q572" s="186"/>
      <c r="R572" s="186"/>
      <c r="S572" s="186"/>
      <c r="T572" s="186"/>
      <c r="U572" s="186"/>
      <c r="V572" s="186"/>
      <c r="W572" s="186"/>
      <c r="X572" s="186"/>
      <c r="Y572" s="186"/>
      <c r="Z572" s="186"/>
      <c r="AA572" s="186"/>
      <c r="AB572" s="186"/>
      <c r="AC572" s="186"/>
      <c r="AD572" s="186"/>
      <c r="AE572" s="186"/>
      <c r="AF572" s="186"/>
      <c r="AG572" s="186"/>
      <c r="AH572" s="186"/>
      <c r="AI572" s="186"/>
      <c r="AJ572" s="186"/>
      <c r="AK572" s="186"/>
      <c r="AL572" s="186"/>
      <c r="AM572" s="186"/>
      <c r="AN572" s="186"/>
    </row>
    <row r="573" spans="2:40" ht="15" hidden="1" x14ac:dyDescent="0.25">
      <c r="B573" s="186"/>
      <c r="C573" s="193" t="s">
        <v>826</v>
      </c>
      <c r="D573" s="188">
        <v>7.0000000000000007E-2</v>
      </c>
      <c r="E573" s="188">
        <v>4.5900000000000003E-2</v>
      </c>
      <c r="F573" s="188">
        <v>-0.02</v>
      </c>
      <c r="G573" s="188">
        <v>0.16</v>
      </c>
      <c r="H573" s="188">
        <v>2.3340000000000001</v>
      </c>
      <c r="I573" s="188">
        <v>1</v>
      </c>
      <c r="J573" s="194">
        <v>0.127</v>
      </c>
      <c r="K573" s="186"/>
      <c r="L573" s="196" t="s">
        <v>827</v>
      </c>
      <c r="M573" s="195">
        <v>1.07</v>
      </c>
      <c r="N573" s="195">
        <v>1.0229999999999999</v>
      </c>
      <c r="O573" s="195">
        <v>1.085</v>
      </c>
      <c r="P573" s="195">
        <v>0.70422535211267601</v>
      </c>
      <c r="Q573" s="186"/>
      <c r="R573" s="186"/>
      <c r="S573" s="186"/>
      <c r="T573" s="186"/>
      <c r="U573" s="186"/>
      <c r="V573" s="186"/>
      <c r="W573" s="186"/>
      <c r="X573" s="186"/>
      <c r="Y573" s="186"/>
      <c r="Z573" s="186"/>
      <c r="AA573" s="186"/>
      <c r="AB573" s="186"/>
      <c r="AC573" s="186"/>
      <c r="AD573" s="186"/>
      <c r="AE573" s="186"/>
      <c r="AF573" s="186"/>
      <c r="AG573" s="186"/>
      <c r="AH573" s="186"/>
      <c r="AI573" s="186"/>
      <c r="AJ573" s="186"/>
      <c r="AK573" s="186"/>
      <c r="AL573" s="186"/>
      <c r="AM573" s="186"/>
      <c r="AN573" s="186"/>
    </row>
    <row r="574" spans="2:40" ht="15" hidden="1" x14ac:dyDescent="0.25">
      <c r="B574" s="186"/>
      <c r="C574" s="193" t="s">
        <v>828</v>
      </c>
      <c r="D574" s="188" t="s">
        <v>510</v>
      </c>
      <c r="E574" s="188" t="s">
        <v>14</v>
      </c>
      <c r="F574" s="188" t="s">
        <v>14</v>
      </c>
      <c r="G574" s="188" t="s">
        <v>14</v>
      </c>
      <c r="H574" s="188" t="s">
        <v>14</v>
      </c>
      <c r="I574" s="188" t="s">
        <v>14</v>
      </c>
      <c r="J574" s="194" t="s">
        <v>14</v>
      </c>
      <c r="K574" s="186"/>
      <c r="L574" s="196" t="s">
        <v>829</v>
      </c>
      <c r="M574" s="195">
        <v>1</v>
      </c>
      <c r="N574" s="195">
        <v>1</v>
      </c>
      <c r="O574" s="195">
        <v>1</v>
      </c>
      <c r="P574" s="195">
        <v>0.68075117370892013</v>
      </c>
      <c r="Q574" s="186"/>
      <c r="R574" s="186"/>
      <c r="S574" s="186"/>
      <c r="T574" s="186"/>
      <c r="U574" s="186"/>
      <c r="V574" s="186"/>
      <c r="W574" s="186"/>
      <c r="X574" s="186"/>
      <c r="Y574" s="186"/>
      <c r="Z574" s="186"/>
      <c r="AA574" s="186"/>
      <c r="AB574" s="186"/>
      <c r="AC574" s="186"/>
      <c r="AD574" s="186"/>
      <c r="AE574" s="186"/>
      <c r="AF574" s="186"/>
      <c r="AG574" s="186"/>
      <c r="AH574" s="186"/>
      <c r="AI574" s="186"/>
      <c r="AJ574" s="186"/>
      <c r="AK574" s="186"/>
      <c r="AL574" s="186"/>
      <c r="AM574" s="186"/>
      <c r="AN574" s="186"/>
    </row>
    <row r="575" spans="2:40" ht="15" hidden="1" x14ac:dyDescent="0.25">
      <c r="B575" s="186"/>
      <c r="C575" s="193" t="s">
        <v>830</v>
      </c>
      <c r="D575" s="188">
        <v>-0.34200000000000003</v>
      </c>
      <c r="E575" s="188">
        <v>5.1700000000000003E-2</v>
      </c>
      <c r="F575" s="188">
        <v>-0.443</v>
      </c>
      <c r="G575" s="188">
        <v>-0.24099999999999999</v>
      </c>
      <c r="H575" s="188">
        <v>43.881</v>
      </c>
      <c r="I575" s="188">
        <v>1</v>
      </c>
      <c r="J575" s="194">
        <v>0</v>
      </c>
      <c r="K575" s="186"/>
      <c r="L575" s="201" t="s">
        <v>831</v>
      </c>
      <c r="M575" s="195">
        <v>0.65799999999999992</v>
      </c>
      <c r="N575" s="195">
        <v>0.70900000000000007</v>
      </c>
      <c r="O575" s="195">
        <v>0.68100000000000005</v>
      </c>
      <c r="P575" s="195">
        <v>1.0093896713615023</v>
      </c>
      <c r="Q575" s="186"/>
      <c r="R575" s="186"/>
      <c r="S575" s="186"/>
      <c r="T575" s="186"/>
      <c r="U575" s="186"/>
      <c r="V575" s="186"/>
      <c r="W575" s="186"/>
      <c r="X575" s="186"/>
      <c r="Y575" s="186"/>
      <c r="Z575" s="186"/>
      <c r="AA575" s="186"/>
      <c r="AB575" s="186"/>
      <c r="AC575" s="186"/>
      <c r="AD575" s="186"/>
      <c r="AE575" s="186"/>
      <c r="AF575" s="186"/>
      <c r="AG575" s="186"/>
      <c r="AH575" s="186"/>
      <c r="AI575" s="186"/>
      <c r="AJ575" s="186"/>
      <c r="AK575" s="186"/>
      <c r="AL575" s="186"/>
      <c r="AM575" s="186"/>
      <c r="AN575" s="186"/>
    </row>
    <row r="576" spans="2:40" ht="15" hidden="1" x14ac:dyDescent="0.25">
      <c r="B576" s="186"/>
      <c r="C576" s="193" t="s">
        <v>832</v>
      </c>
      <c r="D576" s="188" t="s">
        <v>510</v>
      </c>
      <c r="E576" s="188" t="s">
        <v>14</v>
      </c>
      <c r="F576" s="188" t="s">
        <v>14</v>
      </c>
      <c r="G576" s="188" t="s">
        <v>14</v>
      </c>
      <c r="H576" s="188" t="s">
        <v>14</v>
      </c>
      <c r="I576" s="188" t="s">
        <v>14</v>
      </c>
      <c r="J576" s="194" t="s">
        <v>14</v>
      </c>
      <c r="K576" s="186"/>
      <c r="L576" s="201" t="s">
        <v>730</v>
      </c>
      <c r="M576" s="195">
        <v>1</v>
      </c>
      <c r="N576" s="195">
        <v>1</v>
      </c>
      <c r="O576" s="195">
        <v>1</v>
      </c>
      <c r="P576" s="195">
        <v>1.5023474178403757</v>
      </c>
      <c r="Q576" s="186"/>
      <c r="R576" s="186"/>
      <c r="S576" s="186"/>
      <c r="T576" s="186"/>
      <c r="U576" s="186"/>
      <c r="V576" s="186"/>
      <c r="W576" s="186"/>
      <c r="X576" s="186"/>
      <c r="Y576" s="186"/>
      <c r="Z576" s="186"/>
      <c r="AA576" s="186"/>
      <c r="AB576" s="186"/>
      <c r="AC576" s="186"/>
      <c r="AD576" s="186"/>
      <c r="AE576" s="186"/>
      <c r="AF576" s="186"/>
      <c r="AG576" s="186"/>
      <c r="AH576" s="186"/>
      <c r="AI576" s="186"/>
      <c r="AJ576" s="186"/>
      <c r="AK576" s="186"/>
      <c r="AL576" s="186"/>
      <c r="AM576" s="186"/>
      <c r="AN576" s="186"/>
    </row>
    <row r="577" spans="2:40" ht="15" hidden="1" x14ac:dyDescent="0.25">
      <c r="B577" s="186"/>
      <c r="C577" s="193" t="s">
        <v>833</v>
      </c>
      <c r="D577" s="188">
        <v>-0.182</v>
      </c>
      <c r="E577" s="188">
        <v>1.4800000000000001E-2</v>
      </c>
      <c r="F577" s="188">
        <v>-0.21099999999999999</v>
      </c>
      <c r="G577" s="188">
        <v>-0.153</v>
      </c>
      <c r="H577" s="188">
        <v>152.065</v>
      </c>
      <c r="I577" s="188">
        <v>1</v>
      </c>
      <c r="J577" s="194">
        <v>0</v>
      </c>
      <c r="K577" s="186"/>
      <c r="L577" s="199" t="s">
        <v>834</v>
      </c>
      <c r="M577" s="195">
        <v>0.81800000000000006</v>
      </c>
      <c r="N577" s="195">
        <v>0.81099999999999994</v>
      </c>
      <c r="O577" s="195">
        <v>0.86599999999999999</v>
      </c>
      <c r="P577" s="195">
        <v>1.1267605633802817</v>
      </c>
      <c r="Q577" s="186"/>
      <c r="R577" s="186"/>
      <c r="S577" s="186"/>
      <c r="T577" s="186"/>
      <c r="U577" s="186"/>
      <c r="V577" s="186"/>
      <c r="W577" s="186"/>
      <c r="X577" s="186"/>
      <c r="Y577" s="186"/>
      <c r="Z577" s="186"/>
      <c r="AA577" s="186"/>
      <c r="AB577" s="186"/>
      <c r="AC577" s="186"/>
      <c r="AD577" s="186"/>
      <c r="AE577" s="186"/>
      <c r="AF577" s="186"/>
      <c r="AG577" s="186"/>
      <c r="AH577" s="186"/>
      <c r="AI577" s="186"/>
      <c r="AJ577" s="186"/>
      <c r="AK577" s="186"/>
      <c r="AL577" s="186"/>
      <c r="AM577" s="186"/>
      <c r="AN577" s="186"/>
    </row>
    <row r="578" spans="2:40" ht="15" hidden="1" x14ac:dyDescent="0.25">
      <c r="B578" s="186"/>
      <c r="C578" s="193" t="s">
        <v>835</v>
      </c>
      <c r="D578" s="188">
        <v>-9.7000000000000003E-2</v>
      </c>
      <c r="E578" s="188">
        <v>1.2E-2</v>
      </c>
      <c r="F578" s="188">
        <v>-0.12</v>
      </c>
      <c r="G578" s="188">
        <v>-7.2999999999999995E-2</v>
      </c>
      <c r="H578" s="188">
        <v>64.885999999999996</v>
      </c>
      <c r="I578" s="188">
        <v>1</v>
      </c>
      <c r="J578" s="194">
        <v>0</v>
      </c>
      <c r="K578" s="186"/>
      <c r="L578" s="200" t="s">
        <v>836</v>
      </c>
      <c r="M578" s="195">
        <v>0.90300000000000002</v>
      </c>
      <c r="N578" s="195">
        <v>0.94100000000000006</v>
      </c>
      <c r="O578" s="195">
        <v>0.91600000000000004</v>
      </c>
      <c r="P578" s="195">
        <v>1.0563380281690142</v>
      </c>
      <c r="Q578" s="186"/>
      <c r="R578" s="186"/>
      <c r="S578" s="186"/>
      <c r="T578" s="186"/>
      <c r="U578" s="186"/>
      <c r="V578" s="186"/>
      <c r="W578" s="186"/>
      <c r="X578" s="186"/>
      <c r="Y578" s="186"/>
      <c r="Z578" s="186"/>
      <c r="AA578" s="186"/>
      <c r="AB578" s="186"/>
      <c r="AC578" s="186"/>
      <c r="AD578" s="186"/>
      <c r="AE578" s="186"/>
      <c r="AF578" s="186"/>
      <c r="AG578" s="186"/>
      <c r="AH578" s="186"/>
      <c r="AI578" s="186"/>
      <c r="AJ578" s="186"/>
      <c r="AK578" s="186"/>
      <c r="AL578" s="186"/>
      <c r="AM578" s="186"/>
      <c r="AN578" s="186"/>
    </row>
    <row r="579" spans="2:40" ht="15" hidden="1" x14ac:dyDescent="0.25">
      <c r="B579" s="186"/>
      <c r="C579" s="193" t="s">
        <v>837</v>
      </c>
      <c r="D579" s="188">
        <v>-7.3999999999999996E-2</v>
      </c>
      <c r="E579" s="188">
        <v>1.11E-2</v>
      </c>
      <c r="F579" s="188">
        <v>-9.5000000000000001E-2</v>
      </c>
      <c r="G579" s="188">
        <v>-5.1999999999999998E-2</v>
      </c>
      <c r="H579" s="188">
        <v>44.436999999999998</v>
      </c>
      <c r="I579" s="188">
        <v>1</v>
      </c>
      <c r="J579" s="194">
        <v>0</v>
      </c>
      <c r="K579" s="186"/>
      <c r="L579" s="200" t="s">
        <v>838</v>
      </c>
      <c r="M579" s="195">
        <v>0.92600000000000005</v>
      </c>
      <c r="N579" s="195">
        <v>0.97899999999999998</v>
      </c>
      <c r="O579" s="195">
        <v>0.92</v>
      </c>
      <c r="P579" s="195">
        <v>1.0093896713615023</v>
      </c>
      <c r="Q579" s="186"/>
      <c r="R579" s="186"/>
      <c r="S579" s="186"/>
      <c r="T579" s="186"/>
      <c r="U579" s="186"/>
      <c r="V579" s="186"/>
      <c r="W579" s="186"/>
      <c r="X579" s="186"/>
      <c r="Y579" s="186"/>
      <c r="Z579" s="186"/>
      <c r="AA579" s="186"/>
      <c r="AB579" s="186"/>
      <c r="AC579" s="186"/>
      <c r="AD579" s="186"/>
      <c r="AE579" s="186"/>
      <c r="AF579" s="186"/>
      <c r="AG579" s="186"/>
      <c r="AH579" s="186"/>
      <c r="AI579" s="186"/>
      <c r="AJ579" s="186"/>
      <c r="AK579" s="186"/>
      <c r="AL579" s="186"/>
      <c r="AM579" s="186"/>
      <c r="AN579" s="186"/>
    </row>
    <row r="580" spans="2:40" ht="15" hidden="1" x14ac:dyDescent="0.25">
      <c r="B580" s="186"/>
      <c r="C580" s="193" t="s">
        <v>839</v>
      </c>
      <c r="D580" s="188">
        <v>-4.7E-2</v>
      </c>
      <c r="E580" s="188">
        <v>1.01E-2</v>
      </c>
      <c r="F580" s="188">
        <v>-6.7000000000000004E-2</v>
      </c>
      <c r="G580" s="188">
        <v>-2.7E-2</v>
      </c>
      <c r="H580" s="188">
        <v>21.763000000000002</v>
      </c>
      <c r="I580" s="188">
        <v>1</v>
      </c>
      <c r="J580" s="194">
        <v>0</v>
      </c>
      <c r="K580" s="186"/>
      <c r="L580" s="200" t="s">
        <v>840</v>
      </c>
      <c r="M580" s="195">
        <v>0.95299999999999996</v>
      </c>
      <c r="N580" s="195">
        <v>0.98799999999999999</v>
      </c>
      <c r="O580" s="195">
        <v>0.95299999999999996</v>
      </c>
      <c r="P580" s="195">
        <v>0.96244131455399062</v>
      </c>
      <c r="Q580" s="186"/>
      <c r="R580" s="186"/>
      <c r="S580" s="186"/>
      <c r="T580" s="186"/>
      <c r="U580" s="186"/>
      <c r="V580" s="186"/>
      <c r="W580" s="186"/>
      <c r="X580" s="186"/>
      <c r="Y580" s="186"/>
      <c r="Z580" s="186"/>
      <c r="AA580" s="186"/>
      <c r="AB580" s="186"/>
      <c r="AC580" s="186"/>
      <c r="AD580" s="186"/>
      <c r="AE580" s="186"/>
      <c r="AF580" s="186"/>
      <c r="AG580" s="186"/>
      <c r="AH580" s="186"/>
      <c r="AI580" s="186"/>
      <c r="AJ580" s="186"/>
      <c r="AK580" s="186"/>
      <c r="AL580" s="186"/>
      <c r="AM580" s="186"/>
      <c r="AN580" s="186"/>
    </row>
    <row r="581" spans="2:40" ht="15" hidden="1" x14ac:dyDescent="0.25">
      <c r="B581" s="186"/>
      <c r="C581" s="193" t="s">
        <v>841</v>
      </c>
      <c r="D581" s="188" t="s">
        <v>510</v>
      </c>
      <c r="E581" s="188" t="s">
        <v>14</v>
      </c>
      <c r="F581" s="188" t="s">
        <v>14</v>
      </c>
      <c r="G581" s="188" t="s">
        <v>14</v>
      </c>
      <c r="H581" s="188" t="s">
        <v>14</v>
      </c>
      <c r="I581" s="188" t="s">
        <v>14</v>
      </c>
      <c r="J581" s="194" t="s">
        <v>14</v>
      </c>
      <c r="K581" s="186"/>
      <c r="L581" s="200" t="s">
        <v>842</v>
      </c>
      <c r="M581" s="195">
        <v>1</v>
      </c>
      <c r="N581" s="195">
        <v>1</v>
      </c>
      <c r="O581" s="195">
        <v>1</v>
      </c>
      <c r="P581" s="195">
        <v>0.93896713615023486</v>
      </c>
      <c r="Q581" s="186"/>
      <c r="R581" s="186"/>
      <c r="S581" s="186"/>
      <c r="T581" s="186"/>
      <c r="U581" s="186"/>
      <c r="V581" s="186"/>
      <c r="W581" s="186"/>
      <c r="X581" s="186"/>
      <c r="Y581" s="186"/>
      <c r="Z581" s="186"/>
      <c r="AA581" s="186"/>
      <c r="AB581" s="186"/>
      <c r="AC581" s="186"/>
      <c r="AD581" s="186"/>
      <c r="AE581" s="186"/>
      <c r="AF581" s="186"/>
      <c r="AG581" s="186"/>
      <c r="AH581" s="186"/>
      <c r="AI581" s="186"/>
      <c r="AJ581" s="186"/>
      <c r="AK581" s="186"/>
      <c r="AL581" s="186"/>
      <c r="AM581" s="186"/>
      <c r="AN581" s="186"/>
    </row>
    <row r="582" spans="2:40" ht="15" hidden="1" x14ac:dyDescent="0.25">
      <c r="B582" s="186"/>
      <c r="C582" s="193" t="s">
        <v>843</v>
      </c>
      <c r="D582" s="188">
        <v>-0.22</v>
      </c>
      <c r="E582" s="188">
        <v>0.01</v>
      </c>
      <c r="F582" s="188">
        <v>-0.24</v>
      </c>
      <c r="G582" s="188">
        <v>-0.20100000000000001</v>
      </c>
      <c r="H582" s="188">
        <v>483.21899999999999</v>
      </c>
      <c r="I582" s="188">
        <v>1</v>
      </c>
      <c r="J582" s="194">
        <v>0</v>
      </c>
      <c r="K582" s="186"/>
      <c r="L582" s="201" t="s">
        <v>243</v>
      </c>
      <c r="M582" s="195">
        <v>0.78</v>
      </c>
      <c r="N582" s="195">
        <v>0.81699999999999995</v>
      </c>
      <c r="O582" s="195">
        <v>0.79800000000000004</v>
      </c>
      <c r="P582" s="195">
        <v>0.80046948356807501</v>
      </c>
      <c r="Q582" s="186"/>
      <c r="R582" s="186"/>
      <c r="S582" s="186"/>
      <c r="T582" s="186"/>
      <c r="U582" s="186"/>
      <c r="V582" s="186"/>
      <c r="W582" s="186"/>
      <c r="X582" s="186"/>
      <c r="Y582" s="186"/>
      <c r="Z582" s="186"/>
      <c r="AA582" s="186"/>
      <c r="AB582" s="186"/>
      <c r="AC582" s="186"/>
      <c r="AD582" s="186"/>
      <c r="AE582" s="186"/>
      <c r="AF582" s="186"/>
      <c r="AG582" s="186"/>
      <c r="AH582" s="186"/>
      <c r="AI582" s="186"/>
      <c r="AJ582" s="186"/>
      <c r="AK582" s="186"/>
      <c r="AL582" s="186"/>
      <c r="AM582" s="186"/>
      <c r="AN582" s="186"/>
    </row>
    <row r="583" spans="2:40" ht="15" hidden="1" x14ac:dyDescent="0.25">
      <c r="B583" s="186"/>
      <c r="C583" s="193" t="s">
        <v>844</v>
      </c>
      <c r="D583" s="188" t="s">
        <v>845</v>
      </c>
      <c r="E583" s="188"/>
      <c r="F583" s="188"/>
      <c r="G583" s="188"/>
      <c r="H583" s="188"/>
      <c r="I583" s="188"/>
      <c r="J583" s="194"/>
      <c r="K583" s="186"/>
      <c r="L583" s="186"/>
      <c r="M583" s="195"/>
      <c r="N583" s="195"/>
      <c r="O583" s="195"/>
      <c r="P583" s="195"/>
      <c r="Q583" s="186"/>
      <c r="R583" s="186"/>
      <c r="S583" s="186"/>
      <c r="T583" s="186"/>
      <c r="U583" s="186"/>
      <c r="V583" s="186"/>
      <c r="W583" s="186"/>
      <c r="X583" s="186"/>
      <c r="Y583" s="186"/>
      <c r="Z583" s="186"/>
      <c r="AA583" s="186"/>
      <c r="AB583" s="186"/>
      <c r="AC583" s="186"/>
      <c r="AD583" s="186"/>
      <c r="AE583" s="186"/>
      <c r="AF583" s="186"/>
      <c r="AG583" s="186"/>
      <c r="AH583" s="186"/>
      <c r="AI583" s="186"/>
      <c r="AJ583" s="186"/>
      <c r="AK583" s="186"/>
      <c r="AL583" s="186"/>
      <c r="AM583" s="186"/>
      <c r="AN583" s="186"/>
    </row>
    <row r="584" spans="2:40" ht="15" hidden="1" x14ac:dyDescent="0.25">
      <c r="B584" s="186"/>
      <c r="C584" s="193" t="s">
        <v>846</v>
      </c>
      <c r="D584" s="188"/>
      <c r="E584" s="188"/>
      <c r="F584" s="188"/>
      <c r="G584" s="188"/>
      <c r="H584" s="188"/>
      <c r="I584" s="188"/>
      <c r="J584" s="194"/>
      <c r="K584" s="186"/>
      <c r="L584" s="186"/>
      <c r="M584" s="195"/>
      <c r="N584" s="195"/>
      <c r="O584" s="195"/>
      <c r="P584" s="195"/>
      <c r="Q584" s="186"/>
      <c r="R584" s="186"/>
      <c r="S584" s="186"/>
      <c r="T584" s="186"/>
      <c r="U584" s="186"/>
      <c r="V584" s="186"/>
      <c r="W584" s="186"/>
      <c r="X584" s="186"/>
      <c r="Y584" s="186"/>
      <c r="Z584" s="186"/>
      <c r="AA584" s="186"/>
      <c r="AB584" s="186"/>
      <c r="AC584" s="186"/>
      <c r="AD584" s="186"/>
      <c r="AE584" s="186"/>
      <c r="AF584" s="186"/>
      <c r="AG584" s="186"/>
      <c r="AH584" s="186"/>
      <c r="AI584" s="186"/>
      <c r="AJ584" s="186"/>
      <c r="AK584" s="186"/>
      <c r="AL584" s="186"/>
      <c r="AM584" s="186"/>
      <c r="AN584" s="186"/>
    </row>
    <row r="585" spans="2:40" ht="15" hidden="1" x14ac:dyDescent="0.25">
      <c r="B585" s="186"/>
      <c r="C585" s="193" t="s">
        <v>847</v>
      </c>
      <c r="D585" s="188"/>
      <c r="E585" s="188"/>
      <c r="F585" s="188"/>
      <c r="G585" s="188"/>
      <c r="H585" s="188"/>
      <c r="I585" s="188"/>
      <c r="J585" s="194"/>
      <c r="K585" s="186" t="s">
        <v>14</v>
      </c>
      <c r="L585" s="186" t="s">
        <v>238</v>
      </c>
      <c r="M585" s="195"/>
      <c r="N585" s="195"/>
      <c r="O585" s="195"/>
      <c r="P585" s="195"/>
      <c r="Q585" s="186"/>
      <c r="R585" s="186"/>
      <c r="S585" s="186"/>
      <c r="T585" s="186"/>
      <c r="U585" s="186"/>
      <c r="V585" s="186"/>
      <c r="W585" s="186"/>
      <c r="X585" s="186"/>
      <c r="Y585" s="186"/>
      <c r="Z585" s="186"/>
      <c r="AA585" s="186"/>
      <c r="AB585" s="186"/>
      <c r="AC585" s="186"/>
      <c r="AD585" s="186"/>
      <c r="AE585" s="186"/>
      <c r="AF585" s="186"/>
      <c r="AG585" s="186"/>
      <c r="AH585" s="186"/>
      <c r="AI585" s="186"/>
      <c r="AJ585" s="186"/>
      <c r="AK585" s="186"/>
      <c r="AL585" s="186"/>
      <c r="AM585" s="186"/>
      <c r="AN585" s="186"/>
    </row>
    <row r="586" spans="2:40" ht="15" hidden="1" x14ac:dyDescent="0.25">
      <c r="B586" s="186"/>
      <c r="C586" s="193" t="s">
        <v>848</v>
      </c>
      <c r="D586" s="188"/>
      <c r="E586" s="188"/>
      <c r="F586" s="188"/>
      <c r="G586" s="188"/>
      <c r="H586" s="188"/>
      <c r="I586" s="188"/>
      <c r="J586" s="194"/>
      <c r="K586" s="186"/>
      <c r="L586" s="186" t="s">
        <v>239</v>
      </c>
      <c r="M586" s="195"/>
      <c r="N586" s="195"/>
      <c r="O586" s="195"/>
      <c r="P586" s="195"/>
      <c r="Q586" s="186"/>
      <c r="R586" s="186"/>
      <c r="S586" s="186"/>
      <c r="T586" s="186"/>
      <c r="U586" s="186"/>
      <c r="V586" s="186"/>
      <c r="W586" s="186"/>
      <c r="X586" s="186"/>
      <c r="Y586" s="186"/>
      <c r="Z586" s="186"/>
      <c r="AA586" s="186"/>
      <c r="AB586" s="186"/>
      <c r="AC586" s="186"/>
      <c r="AD586" s="186"/>
      <c r="AE586" s="186"/>
      <c r="AF586" s="186"/>
      <c r="AG586" s="186"/>
      <c r="AH586" s="186"/>
      <c r="AI586" s="186"/>
      <c r="AJ586" s="186"/>
      <c r="AK586" s="186"/>
      <c r="AL586" s="186"/>
      <c r="AM586" s="186"/>
      <c r="AN586" s="186"/>
    </row>
    <row r="587" spans="2:40" ht="15" hidden="1" x14ac:dyDescent="0.25">
      <c r="B587" s="186"/>
      <c r="C587" s="193" t="s">
        <v>849</v>
      </c>
      <c r="D587" s="188"/>
      <c r="E587" s="188"/>
      <c r="F587" s="188"/>
      <c r="G587" s="188"/>
      <c r="H587" s="188"/>
      <c r="I587" s="188"/>
      <c r="J587" s="194"/>
      <c r="K587" s="186"/>
      <c r="L587" s="186" t="s">
        <v>240</v>
      </c>
      <c r="M587" s="195"/>
      <c r="N587" s="195"/>
      <c r="O587" s="195"/>
      <c r="P587" s="195"/>
      <c r="Q587" s="186"/>
      <c r="R587" s="186"/>
      <c r="S587" s="186"/>
      <c r="T587" s="186"/>
      <c r="U587" s="186"/>
      <c r="V587" s="186"/>
      <c r="W587" s="186"/>
      <c r="X587" s="186"/>
      <c r="Y587" s="186"/>
      <c r="Z587" s="186"/>
      <c r="AA587" s="186"/>
      <c r="AB587" s="186"/>
      <c r="AC587" s="186"/>
      <c r="AD587" s="186"/>
      <c r="AE587" s="186"/>
      <c r="AF587" s="186"/>
      <c r="AG587" s="186"/>
      <c r="AH587" s="186"/>
      <c r="AI587" s="186"/>
      <c r="AJ587" s="186"/>
      <c r="AK587" s="186"/>
      <c r="AL587" s="186"/>
      <c r="AM587" s="186"/>
      <c r="AN587" s="186"/>
    </row>
    <row r="588" spans="2:40" ht="15" hidden="1" x14ac:dyDescent="0.25">
      <c r="B588" s="188"/>
      <c r="C588" s="193"/>
      <c r="D588" s="188"/>
      <c r="E588" s="188"/>
      <c r="F588" s="188"/>
      <c r="G588" s="188"/>
      <c r="H588" s="188"/>
      <c r="I588" s="188"/>
      <c r="J588" s="194"/>
      <c r="K588" s="188"/>
      <c r="L588" s="188" t="s">
        <v>850</v>
      </c>
      <c r="M588" s="203"/>
      <c r="N588" s="203"/>
      <c r="O588" s="203"/>
      <c r="P588" s="203"/>
      <c r="Q588" s="188"/>
      <c r="R588" s="188"/>
      <c r="S588" s="188"/>
      <c r="T588" s="188"/>
      <c r="U588" s="188"/>
      <c r="V588" s="188"/>
      <c r="W588" s="188"/>
      <c r="X588" s="188"/>
      <c r="Y588" s="188"/>
      <c r="Z588" s="188"/>
      <c r="AA588" s="188"/>
      <c r="AB588" s="188"/>
      <c r="AC588" s="188"/>
      <c r="AD588" s="188"/>
      <c r="AE588" s="188"/>
      <c r="AF588" s="188"/>
      <c r="AG588" s="188"/>
      <c r="AH588" s="188"/>
      <c r="AI588" s="188"/>
      <c r="AJ588" s="188"/>
      <c r="AK588" s="188"/>
      <c r="AL588" s="188"/>
      <c r="AM588" s="188"/>
      <c r="AN588" s="188"/>
    </row>
    <row r="589" spans="2:40" ht="15" hidden="1" x14ac:dyDescent="0.25">
      <c r="B589" s="188"/>
      <c r="C589" s="193"/>
      <c r="D589" s="188"/>
      <c r="E589" s="188"/>
      <c r="F589" s="188"/>
      <c r="G589" s="188"/>
      <c r="H589" s="188"/>
      <c r="I589" s="188"/>
      <c r="J589" s="194"/>
      <c r="K589" s="188"/>
      <c r="L589" s="188" t="s">
        <v>242</v>
      </c>
      <c r="M589" s="204"/>
      <c r="N589" s="204"/>
      <c r="O589" s="204"/>
      <c r="P589" s="204"/>
      <c r="Q589" s="188"/>
      <c r="R589" s="188"/>
      <c r="S589" s="188"/>
      <c r="T589" s="188"/>
      <c r="U589" s="188"/>
      <c r="V589" s="188"/>
      <c r="W589" s="188"/>
      <c r="X589" s="188"/>
      <c r="Y589" s="188"/>
      <c r="Z589" s="188"/>
      <c r="AA589" s="188"/>
      <c r="AB589" s="188"/>
      <c r="AC589" s="188"/>
      <c r="AD589" s="188"/>
      <c r="AE589" s="188"/>
      <c r="AF589" s="188"/>
      <c r="AG589" s="188"/>
      <c r="AH589" s="188"/>
      <c r="AI589" s="188"/>
      <c r="AJ589" s="188"/>
      <c r="AK589" s="188"/>
      <c r="AL589" s="188"/>
      <c r="AM589" s="188"/>
      <c r="AN589" s="188"/>
    </row>
    <row r="590" spans="2:40" ht="15.75" hidden="1" thickBot="1" x14ac:dyDescent="0.3">
      <c r="B590" s="188"/>
      <c r="C590" s="205"/>
      <c r="D590" s="206"/>
      <c r="E590" s="206"/>
      <c r="F590" s="206"/>
      <c r="G590" s="206"/>
      <c r="H590" s="206"/>
      <c r="I590" s="206"/>
      <c r="J590" s="207"/>
      <c r="K590" s="188"/>
      <c r="L590" s="188"/>
      <c r="M590" s="204"/>
      <c r="N590" s="204"/>
      <c r="O590" s="204"/>
      <c r="P590" s="204"/>
      <c r="Q590" s="188"/>
      <c r="R590" s="188"/>
      <c r="S590" s="188"/>
      <c r="T590" s="188"/>
      <c r="U590" s="188"/>
      <c r="V590" s="188"/>
      <c r="W590" s="188"/>
      <c r="X590" s="188"/>
      <c r="Y590" s="188"/>
      <c r="Z590" s="188"/>
      <c r="AA590" s="188"/>
      <c r="AB590" s="188"/>
      <c r="AC590" s="188"/>
      <c r="AD590" s="188"/>
      <c r="AE590" s="188"/>
      <c r="AF590" s="188"/>
      <c r="AG590" s="188"/>
      <c r="AH590" s="188"/>
      <c r="AI590" s="188"/>
      <c r="AJ590" s="188"/>
      <c r="AK590" s="188"/>
      <c r="AL590" s="188"/>
      <c r="AM590" s="188"/>
      <c r="AN590" s="188"/>
    </row>
    <row r="591" spans="2:40" ht="15" hidden="1" x14ac:dyDescent="0.25">
      <c r="B591" s="188"/>
      <c r="C591" s="187"/>
      <c r="D591" s="188"/>
      <c r="E591" s="188"/>
      <c r="F591" s="188"/>
      <c r="G591" s="188"/>
      <c r="H591" s="188"/>
      <c r="I591" s="188"/>
      <c r="J591" s="188"/>
      <c r="K591" s="188"/>
      <c r="L591" s="188"/>
      <c r="M591" s="204"/>
      <c r="N591" s="204"/>
      <c r="O591" s="204"/>
      <c r="P591" s="204"/>
      <c r="Q591" s="188"/>
      <c r="R591" s="188"/>
      <c r="S591" s="188"/>
      <c r="T591" s="188"/>
      <c r="U591" s="188"/>
      <c r="V591" s="188"/>
      <c r="W591" s="188"/>
      <c r="X591" s="188"/>
      <c r="Y591" s="188"/>
      <c r="Z591" s="188"/>
      <c r="AA591" s="188"/>
      <c r="AB591" s="188"/>
      <c r="AC591" s="188"/>
      <c r="AD591" s="188"/>
      <c r="AE591" s="188"/>
      <c r="AF591" s="188"/>
      <c r="AG591" s="188"/>
      <c r="AH591" s="188"/>
      <c r="AI591" s="188"/>
      <c r="AJ591" s="188"/>
      <c r="AK591" s="188"/>
      <c r="AL591" s="188"/>
      <c r="AM591" s="188"/>
      <c r="AN591" s="188"/>
    </row>
    <row r="592" spans="2:40" ht="15" hidden="1" x14ac:dyDescent="0.25">
      <c r="B592" s="188"/>
      <c r="C592" s="187"/>
      <c r="D592" s="188"/>
      <c r="E592" s="188"/>
      <c r="F592" s="188"/>
      <c r="G592" s="188"/>
      <c r="H592" s="188"/>
      <c r="I592" s="188"/>
      <c r="J592" s="188"/>
      <c r="K592" s="188"/>
      <c r="L592" s="188"/>
      <c r="M592" s="204"/>
      <c r="N592" s="204"/>
      <c r="O592" s="204"/>
      <c r="P592" s="204"/>
      <c r="Q592" s="188"/>
      <c r="R592" s="188"/>
      <c r="S592" s="188"/>
      <c r="T592" s="188"/>
      <c r="U592" s="188"/>
      <c r="V592" s="188"/>
      <c r="W592" s="188"/>
      <c r="X592" s="188"/>
      <c r="Y592" s="188"/>
      <c r="Z592" s="188"/>
      <c r="AA592" s="188"/>
      <c r="AB592" s="188"/>
      <c r="AC592" s="188"/>
      <c r="AD592" s="188"/>
      <c r="AE592" s="188"/>
      <c r="AF592" s="188"/>
      <c r="AG592" s="188"/>
      <c r="AH592" s="188"/>
      <c r="AI592" s="188"/>
      <c r="AJ592" s="188"/>
      <c r="AK592" s="188"/>
      <c r="AL592" s="188"/>
      <c r="AM592" s="188"/>
      <c r="AN592" s="188"/>
    </row>
    <row r="593" spans="2:40" ht="15" hidden="1" x14ac:dyDescent="0.25">
      <c r="B593" s="188"/>
      <c r="C593" s="187"/>
      <c r="D593" s="188"/>
      <c r="E593" s="188"/>
      <c r="F593" s="188"/>
      <c r="G593" s="188"/>
      <c r="H593" s="188"/>
      <c r="I593" s="188"/>
      <c r="J593" s="188"/>
      <c r="K593" s="188"/>
      <c r="L593" s="188"/>
      <c r="M593" s="204"/>
      <c r="N593" s="204"/>
      <c r="O593" s="204"/>
      <c r="P593" s="204"/>
      <c r="Q593" s="188"/>
      <c r="R593" s="188"/>
      <c r="S593" s="188"/>
      <c r="T593" s="188"/>
      <c r="U593" s="188"/>
      <c r="V593" s="188"/>
      <c r="W593" s="188"/>
      <c r="X593" s="188"/>
      <c r="Y593" s="188"/>
      <c r="Z593" s="188"/>
      <c r="AA593" s="188"/>
      <c r="AB593" s="188"/>
      <c r="AC593" s="188"/>
      <c r="AD593" s="188"/>
      <c r="AE593" s="188"/>
      <c r="AF593" s="188"/>
      <c r="AG593" s="188"/>
      <c r="AH593" s="188"/>
      <c r="AI593" s="188"/>
      <c r="AJ593" s="188"/>
      <c r="AK593" s="188"/>
      <c r="AL593" s="188"/>
      <c r="AM593" s="188"/>
      <c r="AN593" s="188"/>
    </row>
    <row r="594" spans="2:40" ht="15" hidden="1" x14ac:dyDescent="0.25">
      <c r="B594" s="188"/>
      <c r="C594" s="187"/>
      <c r="D594" s="188"/>
      <c r="E594" s="188"/>
      <c r="F594" s="188"/>
      <c r="G594" s="188"/>
      <c r="H594" s="188"/>
      <c r="I594" s="188"/>
      <c r="J594" s="188"/>
      <c r="K594" s="188"/>
      <c r="L594" s="188"/>
      <c r="M594" s="204"/>
      <c r="N594" s="204"/>
      <c r="O594" s="204"/>
      <c r="P594" s="204"/>
      <c r="Q594" s="188"/>
      <c r="R594" s="188"/>
      <c r="S594" s="188"/>
      <c r="T594" s="188"/>
      <c r="U594" s="188"/>
      <c r="V594" s="188"/>
      <c r="W594" s="188"/>
      <c r="X594" s="188"/>
      <c r="Y594" s="188"/>
      <c r="Z594" s="188"/>
      <c r="AA594" s="188"/>
      <c r="AB594" s="188"/>
      <c r="AC594" s="188"/>
      <c r="AD594" s="188"/>
      <c r="AE594" s="188"/>
      <c r="AF594" s="188"/>
      <c r="AG594" s="188"/>
      <c r="AH594" s="188"/>
      <c r="AI594" s="188"/>
      <c r="AJ594" s="188"/>
      <c r="AK594" s="188"/>
      <c r="AL594" s="188"/>
      <c r="AM594" s="188"/>
      <c r="AN594" s="188"/>
    </row>
  </sheetData>
  <sheetProtection password="9D94" sheet="1" objects="1" scenarios="1"/>
  <mergeCells count="1">
    <mergeCell ref="H314:H315"/>
  </mergeCells>
  <conditionalFormatting sqref="M371:P582">
    <cfRule type="colorScale" priority="2">
      <colorScale>
        <cfvo type="min"/>
        <cfvo type="percentile" val="50"/>
        <cfvo type="max"/>
        <color rgb="FF63BE7B"/>
        <color rgb="FFFCFCFF"/>
        <color rgb="FFF8696B"/>
      </colorScale>
    </cfRule>
  </conditionalFormatting>
  <conditionalFormatting sqref="S486:V490">
    <cfRule type="colorScale" priority="1">
      <colorScale>
        <cfvo type="min"/>
        <cfvo type="percentile" val="50"/>
        <cfvo type="max"/>
        <color rgb="FF63BE7B"/>
        <color rgb="FFFCFCFF"/>
        <color rgb="FFF8696B"/>
      </colorScale>
    </cfRule>
  </conditionalFormatting>
  <dataValidations count="1">
    <dataValidation type="list" allowBlank="1" showInputMessage="1" showErrorMessage="1" sqref="G206 C204">
      <formula1>$E$317:$E$361</formula1>
    </dataValidation>
  </dataValidations>
  <hyperlinks>
    <hyperlink ref="C23" location="Inleiding" display="Inleiding"/>
    <hyperlink ref="C24" location="Methode_en_bronnen" display="Methode on Bronnen"/>
    <hyperlink ref="C25" location="Deel_1__Voorspellen_van_eenzaamheid" display="Deel 1: voorspellen van eenzaamheid"/>
    <hyperlink ref="C26" location="Herkomst_en_geslacht" display="Herkomst en geslacht"/>
    <hyperlink ref="C27" location="Leeftijd" display="Leeftijd"/>
    <hyperlink ref="C28" location="Plaats_in_het_huishouden" display="Plaats in het huishouden"/>
    <hyperlink ref="C29" location="Sociaaleconomische_positie" display="Sociaal-economische positie"/>
    <hyperlink ref="C30" location="Inkomen" display="Inkomen"/>
    <hyperlink ref="C31" location="WMO__WLZ__wanbetalers_en_sociale_cohesie_in_de_buurt" display="WMO, WLZ, wanbetalers en sociale cohesie in de buurt"/>
    <hyperlink ref="C32" location="Stedelijkheid" display="Stedelijkheid"/>
    <hyperlink ref="C33" location="Deel_2__Eenzaamheid_in_Westerveld" display="Deel 2: Eenzaamheid in Westerveld"/>
    <hyperlink ref="C34" location="Welke_factoren_leveren_de_belangrijkste_bijdrage_aan_eenzaamheid?" display="Welke factoren leveren de belangrijkste bijdrage aan eenzaamheid?"/>
    <hyperlink ref="C35" location="Waar_in_Westerveld_komen_factoren_voor_die_bijdragen_aan_eenzaamheid?" display="Waar in Westerveld komen factoren voor die bijdragen aan eenzaamheid?"/>
    <hyperlink ref="C36" location="_1._Plaats_in_het_huishouden" display="1. Plaats in het huishouden"/>
    <hyperlink ref="C37" location="_2._Inkomen" display="2. Inkomen"/>
    <hyperlink ref="C38" location="_3._Leeftijd" display="3. Leeftijd"/>
    <hyperlink ref="C39" location="_4._Sociaaleconomische_status" display="4. Sociaaleconomische status"/>
    <hyperlink ref="C40" location="_5._Geslacht" display="5. Geslacht"/>
    <hyperlink ref="C45" location="Inhoud" display="terug naar inhoud"/>
    <hyperlink ref="C53" location="Inhoud" display="terug naar inhoud"/>
    <hyperlink ref="C66" location="Inhoud" display="terug naar inhoud"/>
    <hyperlink ref="C85" location="Inhoud" display="terug naar inhoud"/>
    <hyperlink ref="C110" location="Inhoud" display="terug naar inhoud"/>
    <hyperlink ref="C127" location="Inhoud" display="terug naar inhoud"/>
    <hyperlink ref="C143" location="Inhoud" display="terug naar inhoud"/>
    <hyperlink ref="C157" location="Inhoud" display="terug naar inhoud"/>
    <hyperlink ref="C171" location="Inhoud" display="terug naar inhoud"/>
    <hyperlink ref="C187" location="Inhoud" display="terug naar inhoud"/>
    <hyperlink ref="C216" location="Inhoud" display="terug naar inhoud"/>
    <hyperlink ref="C226" location="Inhoud" display="terug naar inhoud"/>
    <hyperlink ref="C241" location="Inhoud" display="terug naar inhoud"/>
    <hyperlink ref="C258" location="Inhoud" display="terug naar inhoud"/>
    <hyperlink ref="C277" location="Inhoud" display="terug naar inhoud"/>
    <hyperlink ref="C285" location="Inhoud" display="terug naar inhoud"/>
    <hyperlink ref="C153" location="Sociale_cohesie____De_mate_waarin_een_persoon_sociale_samenhang_ervaart_in_de_buurt._Deze_indicator_is_gebaseerd_op_een_viertal_vragen_over_contact_en_omgang_met_buren_in_de_Veiligheidsmonitor__zie_Bronbestanden_._Sociale_cohesie_is_op_buurtniveau_geschat" display="technische toelichting"/>
    <hyperlink ref="C49" location="Bronbestanden!A1" display="bronvermelding"/>
    <hyperlink ref="C51" location="Onderzoeksmethode" display="technische toelichting"/>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75"/>
  <sheetViews>
    <sheetView zoomScaleNormal="100" workbookViewId="0"/>
  </sheetViews>
  <sheetFormatPr defaultColWidth="9.140625" defaultRowHeight="12.75" x14ac:dyDescent="0.2"/>
  <cols>
    <col min="1" max="1" width="99" style="124" customWidth="1"/>
    <col min="2" max="2" width="9.140625" style="1" customWidth="1"/>
    <col min="3" max="3" width="9.140625" style="1"/>
    <col min="4" max="4" width="18.140625" style="1" customWidth="1"/>
    <col min="5" max="16384" width="9.140625" style="1"/>
  </cols>
  <sheetData>
    <row r="1" spans="1:1" ht="15.75" x14ac:dyDescent="0.2">
      <c r="A1" s="115" t="s">
        <v>368</v>
      </c>
    </row>
    <row r="3" spans="1:1" ht="14.25" x14ac:dyDescent="0.2">
      <c r="A3" s="116" t="s">
        <v>1</v>
      </c>
    </row>
    <row r="4" spans="1:1" ht="4.5" customHeight="1" x14ac:dyDescent="0.2">
      <c r="A4" s="116"/>
    </row>
    <row r="5" spans="1:1" ht="65.25" customHeight="1" x14ac:dyDescent="0.2">
      <c r="A5" s="117" t="s">
        <v>874</v>
      </c>
    </row>
    <row r="6" spans="1:1" x14ac:dyDescent="0.2">
      <c r="A6" s="118"/>
    </row>
    <row r="7" spans="1:1" ht="14.25" x14ac:dyDescent="0.2">
      <c r="A7" s="116" t="s">
        <v>0</v>
      </c>
    </row>
    <row r="8" spans="1:1" ht="3.75" customHeight="1" x14ac:dyDescent="0.2">
      <c r="A8" s="116"/>
    </row>
    <row r="9" spans="1:1" ht="40.5" customHeight="1" x14ac:dyDescent="0.2">
      <c r="A9" s="117" t="s">
        <v>391</v>
      </c>
    </row>
    <row r="10" spans="1:1" x14ac:dyDescent="0.2">
      <c r="A10" s="117"/>
    </row>
    <row r="11" spans="1:1" ht="14.25" x14ac:dyDescent="0.2">
      <c r="A11" s="119" t="s">
        <v>15</v>
      </c>
    </row>
    <row r="12" spans="1:1" ht="4.5" customHeight="1" x14ac:dyDescent="0.2">
      <c r="A12" s="120"/>
    </row>
    <row r="13" spans="1:1" ht="14.25" customHeight="1" x14ac:dyDescent="0.2">
      <c r="A13" s="121" t="s">
        <v>16</v>
      </c>
    </row>
    <row r="14" spans="1:1" ht="106.5" customHeight="1" x14ac:dyDescent="0.2">
      <c r="A14" s="122" t="s">
        <v>875</v>
      </c>
    </row>
    <row r="15" spans="1:1" ht="106.5" customHeight="1" x14ac:dyDescent="0.2">
      <c r="A15" s="122" t="s">
        <v>876</v>
      </c>
    </row>
    <row r="16" spans="1:1" x14ac:dyDescent="0.2">
      <c r="A16" s="122"/>
    </row>
    <row r="17" spans="1:3" ht="12.75" customHeight="1" x14ac:dyDescent="0.2">
      <c r="A17" s="123" t="s">
        <v>17</v>
      </c>
    </row>
    <row r="18" spans="1:3" ht="132.75" customHeight="1" x14ac:dyDescent="0.2">
      <c r="A18" s="122" t="s">
        <v>406</v>
      </c>
    </row>
    <row r="19" spans="1:3" ht="13.5" customHeight="1" x14ac:dyDescent="0.2">
      <c r="A19" s="117"/>
    </row>
    <row r="20" spans="1:3" ht="17.25" customHeight="1" x14ac:dyDescent="0.2">
      <c r="A20" s="121" t="s">
        <v>18</v>
      </c>
    </row>
    <row r="21" spans="1:3" s="8" customFormat="1" ht="42" customHeight="1" x14ac:dyDescent="0.2">
      <c r="A21" s="122" t="s">
        <v>392</v>
      </c>
      <c r="B21" s="7"/>
    </row>
    <row r="22" spans="1:3" ht="89.25" x14ac:dyDescent="0.2">
      <c r="A22" s="117" t="s">
        <v>393</v>
      </c>
      <c r="C22" s="3"/>
    </row>
    <row r="23" spans="1:3" ht="42.75" customHeight="1" x14ac:dyDescent="0.2">
      <c r="A23" s="117" t="s">
        <v>877</v>
      </c>
      <c r="C23" s="3"/>
    </row>
    <row r="24" spans="1:3" ht="74.25" customHeight="1" x14ac:dyDescent="0.2">
      <c r="A24" s="117" t="s">
        <v>394</v>
      </c>
      <c r="C24" s="3"/>
    </row>
    <row r="25" spans="1:3" ht="192" customHeight="1" x14ac:dyDescent="0.2">
      <c r="A25" s="117" t="s">
        <v>408</v>
      </c>
      <c r="C25" s="3"/>
    </row>
    <row r="26" spans="1:3" ht="81.75" customHeight="1" x14ac:dyDescent="0.2">
      <c r="A26" s="117" t="s">
        <v>878</v>
      </c>
      <c r="C26" s="3"/>
    </row>
    <row r="27" spans="1:3" ht="91.5" customHeight="1" x14ac:dyDescent="0.2">
      <c r="A27" s="117" t="s">
        <v>407</v>
      </c>
    </row>
    <row r="28" spans="1:3" ht="66.75" customHeight="1" x14ac:dyDescent="0.2">
      <c r="A28" s="117" t="s">
        <v>879</v>
      </c>
    </row>
    <row r="29" spans="1:3" ht="12" customHeight="1" x14ac:dyDescent="0.2"/>
    <row r="30" spans="1:3" ht="15.75" customHeight="1" x14ac:dyDescent="0.2">
      <c r="A30" s="121" t="s">
        <v>395</v>
      </c>
    </row>
    <row r="31" spans="1:3" ht="65.25" customHeight="1" x14ac:dyDescent="0.2">
      <c r="A31" s="117" t="s">
        <v>888</v>
      </c>
    </row>
    <row r="32" spans="1:3" ht="15" customHeight="1" x14ac:dyDescent="0.2"/>
    <row r="33" spans="1:1" ht="15" customHeight="1" x14ac:dyDescent="0.2">
      <c r="A33" s="125" t="s">
        <v>396</v>
      </c>
    </row>
    <row r="34" spans="1:1" ht="208.5" customHeight="1" x14ac:dyDescent="0.2">
      <c r="A34" s="122" t="s">
        <v>880</v>
      </c>
    </row>
    <row r="35" spans="1:1" ht="69" customHeight="1" x14ac:dyDescent="0.2">
      <c r="A35" s="117" t="s">
        <v>881</v>
      </c>
    </row>
    <row r="36" spans="1:1" ht="102" x14ac:dyDescent="0.2">
      <c r="A36" s="117" t="s">
        <v>397</v>
      </c>
    </row>
    <row r="37" spans="1:1" ht="76.5" x14ac:dyDescent="0.2">
      <c r="A37" s="117" t="s">
        <v>882</v>
      </c>
    </row>
    <row r="39" spans="1:1" ht="14.25" x14ac:dyDescent="0.2">
      <c r="A39" s="116" t="s">
        <v>36</v>
      </c>
    </row>
    <row r="40" spans="1:1" ht="8.25" customHeight="1" x14ac:dyDescent="0.2">
      <c r="A40" s="116"/>
    </row>
    <row r="41" spans="1:1" ht="128.25" customHeight="1" x14ac:dyDescent="0.2">
      <c r="A41" s="126" t="s">
        <v>883</v>
      </c>
    </row>
    <row r="42" spans="1:1" ht="93.75" customHeight="1" x14ac:dyDescent="0.2">
      <c r="A42" s="126" t="s">
        <v>884</v>
      </c>
    </row>
    <row r="43" spans="1:1" ht="12" customHeight="1" x14ac:dyDescent="0.2">
      <c r="A43" s="127"/>
    </row>
    <row r="44" spans="1:1" ht="14.25" x14ac:dyDescent="0.2">
      <c r="A44" s="116" t="s">
        <v>342</v>
      </c>
    </row>
    <row r="45" spans="1:1" ht="25.5" x14ac:dyDescent="0.2">
      <c r="A45" s="117" t="s">
        <v>343</v>
      </c>
    </row>
    <row r="46" spans="1:1" ht="25.5" x14ac:dyDescent="0.2">
      <c r="A46" s="117" t="s">
        <v>866</v>
      </c>
    </row>
    <row r="48" spans="1:1" ht="15" x14ac:dyDescent="0.2">
      <c r="A48" s="128" t="s">
        <v>271</v>
      </c>
    </row>
    <row r="49" spans="1:1" ht="15.75" x14ac:dyDescent="0.2">
      <c r="A49" s="129"/>
    </row>
    <row r="50" spans="1:1" ht="76.5" x14ac:dyDescent="0.2">
      <c r="A50" s="122" t="s">
        <v>276</v>
      </c>
    </row>
    <row r="51" spans="1:1" x14ac:dyDescent="0.2">
      <c r="A51" s="122"/>
    </row>
    <row r="52" spans="1:1" ht="38.25" x14ac:dyDescent="0.2">
      <c r="A52" s="122" t="s">
        <v>277</v>
      </c>
    </row>
    <row r="53" spans="1:1" x14ac:dyDescent="0.2">
      <c r="A53" s="122"/>
    </row>
    <row r="54" spans="1:1" ht="25.5" x14ac:dyDescent="0.2">
      <c r="A54" s="122" t="s">
        <v>273</v>
      </c>
    </row>
    <row r="55" spans="1:1" x14ac:dyDescent="0.2">
      <c r="A55" s="122"/>
    </row>
    <row r="56" spans="1:1" ht="51" x14ac:dyDescent="0.2">
      <c r="A56" s="122" t="s">
        <v>275</v>
      </c>
    </row>
    <row r="57" spans="1:1" x14ac:dyDescent="0.2">
      <c r="A57" s="122"/>
    </row>
    <row r="58" spans="1:1" ht="65.25" customHeight="1" x14ac:dyDescent="0.2">
      <c r="A58" s="122" t="s">
        <v>335</v>
      </c>
    </row>
    <row r="59" spans="1:1" ht="13.5" customHeight="1" x14ac:dyDescent="0.2">
      <c r="A59" s="122"/>
    </row>
    <row r="60" spans="1:1" ht="25.5" x14ac:dyDescent="0.2">
      <c r="A60" s="122" t="s">
        <v>377</v>
      </c>
    </row>
    <row r="61" spans="1:1" x14ac:dyDescent="0.2">
      <c r="A61" s="122"/>
    </row>
    <row r="62" spans="1:1" ht="51" x14ac:dyDescent="0.2">
      <c r="A62" s="122" t="s">
        <v>885</v>
      </c>
    </row>
    <row r="63" spans="1:1" x14ac:dyDescent="0.2">
      <c r="A63" s="122"/>
    </row>
    <row r="64" spans="1:1" ht="63.75" x14ac:dyDescent="0.2">
      <c r="A64" s="122" t="s">
        <v>886</v>
      </c>
    </row>
    <row r="65" spans="1:1" x14ac:dyDescent="0.2">
      <c r="A65" s="122"/>
    </row>
    <row r="66" spans="1:1" ht="25.5" x14ac:dyDescent="0.2">
      <c r="A66" s="122" t="s">
        <v>274</v>
      </c>
    </row>
    <row r="67" spans="1:1" x14ac:dyDescent="0.2">
      <c r="A67" s="122"/>
    </row>
    <row r="68" spans="1:1" ht="51" x14ac:dyDescent="0.2">
      <c r="A68" s="122" t="s">
        <v>887</v>
      </c>
    </row>
    <row r="69" spans="1:1" x14ac:dyDescent="0.2">
      <c r="A69" s="122"/>
    </row>
    <row r="70" spans="1:1" x14ac:dyDescent="0.2">
      <c r="A70" s="122"/>
    </row>
    <row r="71" spans="1:1" ht="15.75" x14ac:dyDescent="0.2">
      <c r="A71" s="129" t="s">
        <v>272</v>
      </c>
    </row>
    <row r="72" spans="1:1" x14ac:dyDescent="0.2">
      <c r="A72" s="122" t="s">
        <v>344</v>
      </c>
    </row>
    <row r="73" spans="1:1" x14ac:dyDescent="0.2">
      <c r="A73" s="122" t="s">
        <v>384</v>
      </c>
    </row>
    <row r="74" spans="1:1" x14ac:dyDescent="0.2">
      <c r="A74" s="117" t="s">
        <v>345</v>
      </c>
    </row>
    <row r="75" spans="1:1" x14ac:dyDescent="0.2">
      <c r="A75" s="117" t="s">
        <v>346</v>
      </c>
    </row>
  </sheetData>
  <pageMargins left="0.75" right="0.75" top="1" bottom="1" header="0.5" footer="0.5"/>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101"/>
  <sheetViews>
    <sheetView workbookViewId="0"/>
  </sheetViews>
  <sheetFormatPr defaultColWidth="19.140625" defaultRowHeight="12.75" x14ac:dyDescent="0.2"/>
  <cols>
    <col min="1" max="1" width="28.42578125" style="6" customWidth="1"/>
    <col min="2" max="2" width="80.7109375" style="5" customWidth="1"/>
    <col min="3" max="16384" width="19.140625" style="2"/>
  </cols>
  <sheetData>
    <row r="1" spans="1:2" ht="15.75" x14ac:dyDescent="0.2">
      <c r="A1" s="4" t="s">
        <v>2</v>
      </c>
    </row>
    <row r="2" spans="1:2" x14ac:dyDescent="0.2">
      <c r="A2" s="104"/>
    </row>
    <row r="3" spans="1:2" x14ac:dyDescent="0.2">
      <c r="A3" s="105" t="s">
        <v>369</v>
      </c>
    </row>
    <row r="4" spans="1:2" x14ac:dyDescent="0.2">
      <c r="A4" s="105" t="s">
        <v>123</v>
      </c>
    </row>
    <row r="5" spans="1:2" x14ac:dyDescent="0.2">
      <c r="A5" s="105" t="s">
        <v>372</v>
      </c>
    </row>
    <row r="6" spans="1:2" x14ac:dyDescent="0.2">
      <c r="A6" s="105" t="s">
        <v>373</v>
      </c>
    </row>
    <row r="7" spans="1:2" x14ac:dyDescent="0.2">
      <c r="A7" s="105" t="s">
        <v>374</v>
      </c>
    </row>
    <row r="8" spans="1:2" x14ac:dyDescent="0.2">
      <c r="A8" s="105" t="s">
        <v>390</v>
      </c>
    </row>
    <row r="9" spans="1:2" x14ac:dyDescent="0.2">
      <c r="A9" s="105" t="s">
        <v>375</v>
      </c>
    </row>
    <row r="10" spans="1:2" x14ac:dyDescent="0.2">
      <c r="A10" s="105" t="s">
        <v>389</v>
      </c>
    </row>
    <row r="11" spans="1:2" x14ac:dyDescent="0.2">
      <c r="A11" s="105" t="s">
        <v>376</v>
      </c>
    </row>
    <row r="13" spans="1:2" x14ac:dyDescent="0.2">
      <c r="A13" s="19" t="s">
        <v>3</v>
      </c>
      <c r="B13" s="20" t="s">
        <v>370</v>
      </c>
    </row>
    <row r="14" spans="1:2" ht="38.25" x14ac:dyDescent="0.2">
      <c r="A14" s="21"/>
      <c r="B14" s="22" t="s">
        <v>259</v>
      </c>
    </row>
    <row r="15" spans="1:2" x14ac:dyDescent="0.2">
      <c r="A15" s="23" t="s">
        <v>5</v>
      </c>
      <c r="B15" s="24" t="s">
        <v>253</v>
      </c>
    </row>
    <row r="16" spans="1:2" x14ac:dyDescent="0.2">
      <c r="A16" s="23" t="s">
        <v>6</v>
      </c>
      <c r="B16" s="24" t="s">
        <v>10</v>
      </c>
    </row>
    <row r="17" spans="1:2" x14ac:dyDescent="0.2">
      <c r="A17" s="23" t="s">
        <v>8</v>
      </c>
      <c r="B17" s="24" t="s">
        <v>254</v>
      </c>
    </row>
    <row r="18" spans="1:2" x14ac:dyDescent="0.2">
      <c r="A18" s="25" t="s">
        <v>9</v>
      </c>
      <c r="B18" s="26"/>
    </row>
    <row r="19" spans="1:2" x14ac:dyDescent="0.2">
      <c r="A19" s="27"/>
      <c r="B19" s="28"/>
    </row>
    <row r="20" spans="1:2" x14ac:dyDescent="0.2">
      <c r="A20" s="29" t="s">
        <v>3</v>
      </c>
      <c r="B20" s="30" t="s">
        <v>371</v>
      </c>
    </row>
    <row r="21" spans="1:2" ht="38.25" x14ac:dyDescent="0.2">
      <c r="A21" s="23" t="s">
        <v>4</v>
      </c>
      <c r="B21" s="31" t="s">
        <v>260</v>
      </c>
    </row>
    <row r="22" spans="1:2" x14ac:dyDescent="0.2">
      <c r="A22" s="23" t="s">
        <v>5</v>
      </c>
      <c r="B22" s="22" t="s">
        <v>253</v>
      </c>
    </row>
    <row r="23" spans="1:2" x14ac:dyDescent="0.2">
      <c r="A23" s="23" t="s">
        <v>6</v>
      </c>
      <c r="B23" s="22" t="s">
        <v>7</v>
      </c>
    </row>
    <row r="24" spans="1:2" x14ac:dyDescent="0.2">
      <c r="A24" s="23" t="s">
        <v>8</v>
      </c>
      <c r="B24" s="22" t="s">
        <v>255</v>
      </c>
    </row>
    <row r="25" spans="1:2" x14ac:dyDescent="0.2">
      <c r="A25" s="25" t="s">
        <v>9</v>
      </c>
      <c r="B25" s="32"/>
    </row>
    <row r="26" spans="1:2" x14ac:dyDescent="0.2">
      <c r="A26" s="27"/>
      <c r="B26" s="38"/>
    </row>
    <row r="27" spans="1:2" x14ac:dyDescent="0.2">
      <c r="A27" s="39" t="s">
        <v>3</v>
      </c>
      <c r="B27" s="40" t="s">
        <v>341</v>
      </c>
    </row>
    <row r="28" spans="1:2" ht="51" x14ac:dyDescent="0.2">
      <c r="A28" s="41" t="s">
        <v>4</v>
      </c>
      <c r="B28" s="48" t="s">
        <v>267</v>
      </c>
    </row>
    <row r="29" spans="1:2" x14ac:dyDescent="0.2">
      <c r="A29" s="41" t="s">
        <v>5</v>
      </c>
      <c r="B29" s="36"/>
    </row>
    <row r="30" spans="1:2" x14ac:dyDescent="0.2">
      <c r="A30" s="41" t="s">
        <v>6</v>
      </c>
      <c r="B30" s="42" t="s">
        <v>10</v>
      </c>
    </row>
    <row r="31" spans="1:2" x14ac:dyDescent="0.2">
      <c r="A31" s="41" t="s">
        <v>8</v>
      </c>
      <c r="B31" s="42" t="s">
        <v>268</v>
      </c>
    </row>
    <row r="32" spans="1:2" x14ac:dyDescent="0.2">
      <c r="A32" s="43" t="s">
        <v>9</v>
      </c>
      <c r="B32" s="44"/>
    </row>
    <row r="33" spans="1:2" ht="14.25" x14ac:dyDescent="0.2">
      <c r="A33" s="45"/>
      <c r="B33" s="34"/>
    </row>
    <row r="34" spans="1:2" x14ac:dyDescent="0.2">
      <c r="A34" s="39" t="s">
        <v>3</v>
      </c>
      <c r="B34" s="40" t="s">
        <v>251</v>
      </c>
    </row>
    <row r="35" spans="1:2" ht="25.5" x14ac:dyDescent="0.2">
      <c r="A35" s="41" t="s">
        <v>4</v>
      </c>
      <c r="B35" s="36" t="s">
        <v>256</v>
      </c>
    </row>
    <row r="36" spans="1:2" x14ac:dyDescent="0.2">
      <c r="A36" s="41" t="s">
        <v>5</v>
      </c>
      <c r="B36" s="36" t="s">
        <v>11</v>
      </c>
    </row>
    <row r="37" spans="1:2" x14ac:dyDescent="0.2">
      <c r="A37" s="41" t="s">
        <v>6</v>
      </c>
      <c r="B37" s="42" t="s">
        <v>10</v>
      </c>
    </row>
    <row r="38" spans="1:2" x14ac:dyDescent="0.2">
      <c r="A38" s="41" t="s">
        <v>8</v>
      </c>
      <c r="B38" s="42" t="s">
        <v>12</v>
      </c>
    </row>
    <row r="39" spans="1:2" ht="25.5" x14ac:dyDescent="0.2">
      <c r="A39" s="43" t="s">
        <v>9</v>
      </c>
      <c r="B39" s="44" t="s">
        <v>13</v>
      </c>
    </row>
    <row r="40" spans="1:2" x14ac:dyDescent="0.2">
      <c r="A40" s="46"/>
      <c r="B40" s="47"/>
    </row>
    <row r="41" spans="1:2" x14ac:dyDescent="0.2">
      <c r="A41" s="39" t="s">
        <v>3</v>
      </c>
      <c r="B41" s="40" t="s">
        <v>252</v>
      </c>
    </row>
    <row r="42" spans="1:2" ht="25.5" x14ac:dyDescent="0.2">
      <c r="A42" s="41" t="s">
        <v>4</v>
      </c>
      <c r="B42" s="36" t="s">
        <v>257</v>
      </c>
    </row>
    <row r="43" spans="1:2" x14ac:dyDescent="0.2">
      <c r="A43" s="41" t="s">
        <v>5</v>
      </c>
      <c r="B43" s="36" t="s">
        <v>11</v>
      </c>
    </row>
    <row r="44" spans="1:2" x14ac:dyDescent="0.2">
      <c r="A44" s="41" t="s">
        <v>6</v>
      </c>
      <c r="B44" s="42" t="s">
        <v>10</v>
      </c>
    </row>
    <row r="45" spans="1:2" x14ac:dyDescent="0.2">
      <c r="A45" s="41" t="s">
        <v>8</v>
      </c>
      <c r="B45" s="42" t="s">
        <v>12</v>
      </c>
    </row>
    <row r="46" spans="1:2" ht="25.5" x14ac:dyDescent="0.2">
      <c r="A46" s="43" t="s">
        <v>9</v>
      </c>
      <c r="B46" s="44" t="s">
        <v>258</v>
      </c>
    </row>
    <row r="47" spans="1:2" ht="15.75" x14ac:dyDescent="0.2">
      <c r="A47" s="33"/>
      <c r="B47" s="34"/>
    </row>
    <row r="48" spans="1:2" x14ac:dyDescent="0.2">
      <c r="A48" s="39" t="s">
        <v>3</v>
      </c>
      <c r="B48" s="40" t="s">
        <v>378</v>
      </c>
    </row>
    <row r="49" spans="1:2" ht="63.75" x14ac:dyDescent="0.2">
      <c r="A49" s="41" t="s">
        <v>4</v>
      </c>
      <c r="B49" s="36" t="s">
        <v>379</v>
      </c>
    </row>
    <row r="50" spans="1:2" ht="25.5" customHeight="1" x14ac:dyDescent="0.2">
      <c r="A50" s="41" t="s">
        <v>5</v>
      </c>
      <c r="B50" s="36" t="s">
        <v>380</v>
      </c>
    </row>
    <row r="51" spans="1:2" ht="79.5" customHeight="1" x14ac:dyDescent="0.2">
      <c r="A51" s="41" t="s">
        <v>6</v>
      </c>
      <c r="B51" s="42" t="s">
        <v>381</v>
      </c>
    </row>
    <row r="52" spans="1:2" x14ac:dyDescent="0.2">
      <c r="A52" s="41" t="s">
        <v>8</v>
      </c>
      <c r="B52" s="42" t="s">
        <v>382</v>
      </c>
    </row>
    <row r="53" spans="1:2" ht="27.75" customHeight="1" x14ac:dyDescent="0.2">
      <c r="A53" s="43" t="s">
        <v>9</v>
      </c>
      <c r="B53" s="44" t="s">
        <v>383</v>
      </c>
    </row>
    <row r="55" spans="1:2" x14ac:dyDescent="0.2">
      <c r="A55" s="29" t="s">
        <v>3</v>
      </c>
      <c r="B55" s="35" t="s">
        <v>262</v>
      </c>
    </row>
    <row r="56" spans="1:2" ht="202.15" customHeight="1" x14ac:dyDescent="0.2">
      <c r="A56" s="23" t="s">
        <v>4</v>
      </c>
      <c r="B56" s="36" t="s">
        <v>261</v>
      </c>
    </row>
    <row r="57" spans="1:2" ht="38.25" x14ac:dyDescent="0.2">
      <c r="A57" s="23" t="s">
        <v>5</v>
      </c>
      <c r="B57" s="36" t="s">
        <v>263</v>
      </c>
    </row>
    <row r="58" spans="1:2" ht="25.5" x14ac:dyDescent="0.2">
      <c r="A58" s="23" t="s">
        <v>6</v>
      </c>
      <c r="B58" s="36" t="s">
        <v>264</v>
      </c>
    </row>
    <row r="59" spans="1:2" ht="27.75" customHeight="1" x14ac:dyDescent="0.2">
      <c r="A59" s="23" t="s">
        <v>8</v>
      </c>
      <c r="B59" s="36" t="s">
        <v>265</v>
      </c>
    </row>
    <row r="60" spans="1:2" ht="38.25" x14ac:dyDescent="0.2">
      <c r="A60" s="25" t="s">
        <v>9</v>
      </c>
      <c r="B60" s="37" t="s">
        <v>266</v>
      </c>
    </row>
    <row r="62" spans="1:2" x14ac:dyDescent="0.2">
      <c r="A62" s="39" t="s">
        <v>3</v>
      </c>
      <c r="B62" s="40" t="s">
        <v>385</v>
      </c>
    </row>
    <row r="63" spans="1:2" ht="53.25" customHeight="1" x14ac:dyDescent="0.2">
      <c r="A63" s="41" t="s">
        <v>4</v>
      </c>
      <c r="B63" s="36" t="s">
        <v>386</v>
      </c>
    </row>
    <row r="64" spans="1:2" x14ac:dyDescent="0.2">
      <c r="A64" s="41" t="s">
        <v>5</v>
      </c>
      <c r="B64" s="36" t="s">
        <v>387</v>
      </c>
    </row>
    <row r="65" spans="1:2" x14ac:dyDescent="0.2">
      <c r="A65" s="41" t="s">
        <v>6</v>
      </c>
      <c r="B65" s="42" t="s">
        <v>10</v>
      </c>
    </row>
    <row r="66" spans="1:2" x14ac:dyDescent="0.2">
      <c r="A66" s="41" t="s">
        <v>8</v>
      </c>
      <c r="B66" s="42" t="s">
        <v>388</v>
      </c>
    </row>
    <row r="67" spans="1:2" x14ac:dyDescent="0.2">
      <c r="A67" s="43" t="s">
        <v>9</v>
      </c>
      <c r="B67" s="44"/>
    </row>
    <row r="69" spans="1:2" x14ac:dyDescent="0.2">
      <c r="A69" s="39" t="s">
        <v>3</v>
      </c>
      <c r="B69" s="50" t="s">
        <v>340</v>
      </c>
    </row>
    <row r="70" spans="1:2" ht="89.25" x14ac:dyDescent="0.2">
      <c r="A70" s="41" t="s">
        <v>4</v>
      </c>
      <c r="B70" s="49" t="s">
        <v>269</v>
      </c>
    </row>
    <row r="71" spans="1:2" x14ac:dyDescent="0.2">
      <c r="A71" s="41" t="s">
        <v>5</v>
      </c>
      <c r="B71" s="36" t="s">
        <v>253</v>
      </c>
    </row>
    <row r="72" spans="1:2" x14ac:dyDescent="0.2">
      <c r="A72" s="41" t="s">
        <v>6</v>
      </c>
      <c r="B72" s="42" t="s">
        <v>10</v>
      </c>
    </row>
    <row r="73" spans="1:2" x14ac:dyDescent="0.2">
      <c r="A73" s="41" t="s">
        <v>8</v>
      </c>
      <c r="B73" s="42" t="s">
        <v>270</v>
      </c>
    </row>
    <row r="74" spans="1:2" x14ac:dyDescent="0.2">
      <c r="A74" s="43" t="s">
        <v>9</v>
      </c>
      <c r="B74" s="44"/>
    </row>
    <row r="77" spans="1:2" ht="15.75" x14ac:dyDescent="0.2">
      <c r="A77" s="4"/>
    </row>
    <row r="78" spans="1:2" ht="15.75" x14ac:dyDescent="0.2">
      <c r="A78" s="4"/>
    </row>
    <row r="101" spans="1:1" ht="15.75" x14ac:dyDescent="0.2">
      <c r="A101" s="4"/>
    </row>
  </sheetData>
  <hyperlinks>
    <hyperlink ref="A3" location="Bronbestanden!B13" display="Gebruik WMO"/>
    <hyperlink ref="A4" location="Bronbestanden!B20" display="Gebruik Wlz"/>
    <hyperlink ref="A5" location="Bronbestanden!B27" display="Gebiedsindelingenregister"/>
    <hyperlink ref="A6" location="Bronbestanden!B34" display="Inkomen huishoudens"/>
    <hyperlink ref="A7" location="Bronbestanden!B41" display="Inkomen personen"/>
    <hyperlink ref="A9" location="Bronbestanden!B55" display="Opleidingsniveaubestand"/>
    <hyperlink ref="A11" location="Bronbestanden!B69" display="Wanbetalers zorgverzekering"/>
    <hyperlink ref="A8" location="Bronbestanden!B48" display="Integrale Veiligeheidsmonitor"/>
    <hyperlink ref="A10" location="Bronbestanden!B62" display="Polisadministrati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5"/>
  <sheetViews>
    <sheetView workbookViewId="0"/>
  </sheetViews>
  <sheetFormatPr defaultColWidth="9.140625" defaultRowHeight="12.75" x14ac:dyDescent="0.2"/>
  <cols>
    <col min="1" max="1" width="34" style="53" customWidth="1"/>
    <col min="2" max="2" width="13" style="53" customWidth="1"/>
    <col min="3" max="20" width="11" style="53" customWidth="1"/>
    <col min="21" max="21" width="2.42578125" style="53" customWidth="1"/>
    <col min="22" max="22" width="9.140625" style="53"/>
    <col min="23" max="40" width="11.140625" style="53" customWidth="1"/>
    <col min="41" max="16384" width="9.140625" style="53"/>
  </cols>
  <sheetData>
    <row r="1" spans="1:40" x14ac:dyDescent="0.2">
      <c r="A1" s="51" t="s">
        <v>278</v>
      </c>
      <c r="B1" s="52"/>
      <c r="C1" s="52"/>
      <c r="D1" s="52"/>
      <c r="E1" s="52"/>
      <c r="F1" s="52"/>
      <c r="G1" s="52"/>
      <c r="H1" s="52"/>
      <c r="I1" s="52"/>
      <c r="J1" s="52"/>
      <c r="K1" s="52"/>
      <c r="L1" s="52"/>
      <c r="M1" s="52"/>
      <c r="N1" s="52"/>
      <c r="O1" s="52"/>
      <c r="P1" s="52"/>
      <c r="Q1" s="52"/>
      <c r="R1" s="52"/>
      <c r="S1" s="52"/>
      <c r="T1" s="52"/>
    </row>
    <row r="2" spans="1:40" x14ac:dyDescent="0.2">
      <c r="A2" s="54" t="s">
        <v>367</v>
      </c>
      <c r="B2" s="55"/>
      <c r="C2" s="55"/>
      <c r="D2" s="55"/>
      <c r="E2" s="55"/>
      <c r="F2" s="55"/>
      <c r="G2" s="55"/>
      <c r="H2" s="55"/>
      <c r="I2" s="55"/>
      <c r="J2" s="55"/>
      <c r="K2" s="55"/>
      <c r="L2" s="55"/>
      <c r="M2" s="55"/>
      <c r="N2" s="55"/>
      <c r="O2" s="55"/>
      <c r="P2" s="55"/>
      <c r="Q2" s="55"/>
      <c r="R2" s="55"/>
      <c r="S2" s="55"/>
      <c r="T2" s="55"/>
      <c r="U2" s="56"/>
      <c r="V2" s="56"/>
      <c r="W2" s="56"/>
      <c r="X2" s="56"/>
      <c r="Y2" s="56"/>
      <c r="Z2" s="56"/>
      <c r="AA2" s="56"/>
      <c r="AB2" s="56"/>
      <c r="AC2" s="56"/>
      <c r="AD2" s="56"/>
      <c r="AE2" s="56"/>
      <c r="AF2" s="56"/>
      <c r="AG2" s="56"/>
      <c r="AH2" s="56"/>
      <c r="AI2" s="56"/>
      <c r="AJ2" s="56"/>
      <c r="AK2" s="56"/>
      <c r="AL2" s="56"/>
      <c r="AM2" s="56"/>
      <c r="AN2" s="56"/>
    </row>
    <row r="3" spans="1:40" x14ac:dyDescent="0.2">
      <c r="A3" s="52"/>
      <c r="B3" s="52" t="s">
        <v>279</v>
      </c>
      <c r="C3" s="55" t="s">
        <v>280</v>
      </c>
      <c r="D3" s="55"/>
      <c r="E3" s="55"/>
      <c r="F3" s="55"/>
      <c r="G3" s="55"/>
      <c r="H3" s="55"/>
      <c r="I3" s="55"/>
      <c r="J3" s="55"/>
      <c r="K3" s="55"/>
      <c r="L3" s="55"/>
      <c r="M3" s="55"/>
      <c r="N3" s="55"/>
      <c r="O3" s="55"/>
      <c r="P3" s="55"/>
      <c r="Q3" s="55"/>
      <c r="R3" s="55"/>
      <c r="S3" s="55"/>
      <c r="T3" s="55"/>
      <c r="V3" s="52" t="s">
        <v>279</v>
      </c>
      <c r="W3" s="55" t="s">
        <v>280</v>
      </c>
      <c r="X3" s="55"/>
      <c r="Y3" s="55"/>
      <c r="Z3" s="55"/>
      <c r="AA3" s="55"/>
      <c r="AB3" s="55"/>
      <c r="AC3" s="55"/>
      <c r="AD3" s="55"/>
      <c r="AE3" s="55"/>
      <c r="AF3" s="55"/>
      <c r="AG3" s="55"/>
      <c r="AH3" s="55"/>
      <c r="AI3" s="55"/>
      <c r="AJ3" s="55"/>
      <c r="AK3" s="55"/>
      <c r="AL3" s="55"/>
      <c r="AM3" s="55"/>
      <c r="AN3" s="55"/>
    </row>
    <row r="4" spans="1:40" ht="13.5" customHeight="1" x14ac:dyDescent="0.2">
      <c r="A4" s="57"/>
      <c r="B4" s="58"/>
      <c r="C4" s="59" t="s">
        <v>281</v>
      </c>
      <c r="D4" s="59" t="s">
        <v>282</v>
      </c>
      <c r="E4" s="59" t="s">
        <v>283</v>
      </c>
      <c r="F4" s="59" t="s">
        <v>284</v>
      </c>
      <c r="G4" s="59" t="s">
        <v>285</v>
      </c>
      <c r="H4" s="59" t="s">
        <v>286</v>
      </c>
      <c r="I4" s="59" t="s">
        <v>287</v>
      </c>
      <c r="J4" s="59" t="s">
        <v>288</v>
      </c>
      <c r="K4" s="59" t="s">
        <v>289</v>
      </c>
      <c r="L4" s="59" t="s">
        <v>290</v>
      </c>
      <c r="M4" s="59" t="s">
        <v>291</v>
      </c>
      <c r="N4" s="59" t="s">
        <v>292</v>
      </c>
      <c r="O4" s="59" t="s">
        <v>293</v>
      </c>
      <c r="P4" s="59" t="s">
        <v>294</v>
      </c>
      <c r="Q4" s="59" t="s">
        <v>295</v>
      </c>
      <c r="R4" s="59" t="s">
        <v>296</v>
      </c>
      <c r="S4" s="59" t="s">
        <v>297</v>
      </c>
      <c r="T4" s="59" t="s">
        <v>298</v>
      </c>
      <c r="V4" s="58"/>
      <c r="W4" s="59" t="s">
        <v>281</v>
      </c>
      <c r="X4" s="59" t="s">
        <v>282</v>
      </c>
      <c r="Y4" s="59" t="s">
        <v>283</v>
      </c>
      <c r="Z4" s="59" t="s">
        <v>284</v>
      </c>
      <c r="AA4" s="59" t="s">
        <v>285</v>
      </c>
      <c r="AB4" s="59" t="s">
        <v>286</v>
      </c>
      <c r="AC4" s="59" t="s">
        <v>287</v>
      </c>
      <c r="AD4" s="59" t="s">
        <v>288</v>
      </c>
      <c r="AE4" s="59" t="s">
        <v>289</v>
      </c>
      <c r="AF4" s="59" t="s">
        <v>290</v>
      </c>
      <c r="AG4" s="59" t="s">
        <v>291</v>
      </c>
      <c r="AH4" s="59" t="s">
        <v>292</v>
      </c>
      <c r="AI4" s="59" t="s">
        <v>293</v>
      </c>
      <c r="AJ4" s="59" t="s">
        <v>294</v>
      </c>
      <c r="AK4" s="59" t="s">
        <v>295</v>
      </c>
      <c r="AL4" s="59" t="s">
        <v>296</v>
      </c>
      <c r="AM4" s="59" t="s">
        <v>297</v>
      </c>
      <c r="AN4" s="59" t="s">
        <v>298</v>
      </c>
    </row>
    <row r="5" spans="1:40" x14ac:dyDescent="0.2">
      <c r="A5" s="60"/>
      <c r="B5" s="61"/>
      <c r="C5" s="62"/>
      <c r="D5" s="62"/>
      <c r="E5" s="62"/>
      <c r="F5" s="62"/>
      <c r="G5" s="62"/>
      <c r="H5" s="62"/>
      <c r="I5" s="62"/>
      <c r="J5" s="62"/>
      <c r="K5" s="62"/>
      <c r="L5" s="62"/>
      <c r="M5" s="62"/>
      <c r="N5" s="62"/>
      <c r="O5" s="62"/>
      <c r="P5" s="62"/>
      <c r="Q5" s="62"/>
      <c r="R5" s="62"/>
      <c r="S5" s="62"/>
      <c r="T5" s="62"/>
      <c r="V5" s="61"/>
      <c r="W5" s="62"/>
      <c r="X5" s="62"/>
      <c r="Y5" s="62"/>
      <c r="Z5" s="62"/>
      <c r="AA5" s="62"/>
      <c r="AB5" s="62"/>
      <c r="AC5" s="62"/>
      <c r="AD5" s="62"/>
      <c r="AE5" s="62"/>
      <c r="AF5" s="62"/>
      <c r="AG5" s="62"/>
      <c r="AH5" s="62"/>
      <c r="AI5" s="62"/>
      <c r="AJ5" s="62"/>
      <c r="AK5" s="62"/>
      <c r="AL5" s="62"/>
      <c r="AM5" s="62"/>
      <c r="AN5" s="62"/>
    </row>
    <row r="6" spans="1:40" x14ac:dyDescent="0.2">
      <c r="A6" s="60"/>
      <c r="B6" s="63" t="s">
        <v>299</v>
      </c>
      <c r="C6" s="59"/>
      <c r="D6" s="59"/>
      <c r="E6" s="59"/>
      <c r="F6" s="59"/>
      <c r="G6" s="59"/>
      <c r="H6" s="59"/>
      <c r="I6" s="59"/>
      <c r="J6" s="59"/>
      <c r="K6" s="59"/>
      <c r="L6" s="59"/>
      <c r="M6" s="59"/>
      <c r="N6" s="59"/>
      <c r="O6" s="59"/>
      <c r="P6" s="59"/>
      <c r="Q6" s="59"/>
      <c r="R6" s="59"/>
      <c r="S6" s="59"/>
      <c r="T6" s="59"/>
      <c r="U6" s="64"/>
      <c r="V6" s="63" t="s">
        <v>300</v>
      </c>
      <c r="W6" s="59"/>
      <c r="X6" s="59"/>
      <c r="Y6" s="59"/>
      <c r="Z6" s="59"/>
      <c r="AA6" s="59"/>
      <c r="AB6" s="59"/>
      <c r="AC6" s="59"/>
      <c r="AD6" s="59"/>
      <c r="AE6" s="59"/>
      <c r="AF6" s="59"/>
      <c r="AG6" s="59"/>
      <c r="AH6" s="59"/>
      <c r="AI6" s="59"/>
      <c r="AJ6" s="59"/>
      <c r="AK6" s="59"/>
      <c r="AL6" s="59"/>
      <c r="AM6" s="59"/>
      <c r="AN6" s="59"/>
    </row>
    <row r="7" spans="1:40" x14ac:dyDescent="0.2">
      <c r="A7" s="60"/>
      <c r="B7" s="65"/>
      <c r="C7" s="66"/>
      <c r="D7" s="66"/>
      <c r="E7" s="66"/>
      <c r="F7" s="66"/>
      <c r="G7" s="66"/>
      <c r="H7" s="66"/>
      <c r="I7" s="66"/>
      <c r="J7" s="66"/>
      <c r="K7" s="66"/>
      <c r="L7" s="66"/>
      <c r="M7" s="66"/>
      <c r="N7" s="66"/>
      <c r="O7" s="66"/>
      <c r="P7" s="66"/>
      <c r="Q7" s="66"/>
      <c r="R7" s="66"/>
      <c r="S7" s="66"/>
      <c r="T7" s="66"/>
    </row>
    <row r="8" spans="1:40" x14ac:dyDescent="0.2">
      <c r="A8" s="67" t="s">
        <v>279</v>
      </c>
      <c r="B8" s="106">
        <v>15580</v>
      </c>
      <c r="C8" s="107">
        <v>2290</v>
      </c>
      <c r="D8" s="107">
        <v>510</v>
      </c>
      <c r="E8" s="107">
        <v>380</v>
      </c>
      <c r="F8" s="107">
        <v>2200</v>
      </c>
      <c r="G8" s="107">
        <v>390</v>
      </c>
      <c r="H8" s="107">
        <v>290</v>
      </c>
      <c r="I8" s="107">
        <v>360</v>
      </c>
      <c r="J8" s="107">
        <v>250</v>
      </c>
      <c r="K8" s="107">
        <v>3680</v>
      </c>
      <c r="L8" s="107">
        <v>1140</v>
      </c>
      <c r="M8" s="107">
        <v>620</v>
      </c>
      <c r="N8" s="107">
        <v>1690</v>
      </c>
      <c r="O8" s="107">
        <v>240</v>
      </c>
      <c r="P8" s="107">
        <v>430</v>
      </c>
      <c r="Q8" s="107">
        <v>310</v>
      </c>
      <c r="R8" s="107">
        <v>680</v>
      </c>
      <c r="S8" s="107">
        <v>90</v>
      </c>
      <c r="T8" s="107">
        <v>20</v>
      </c>
      <c r="U8" s="68"/>
      <c r="V8" s="69">
        <v>100</v>
      </c>
      <c r="W8" s="69">
        <v>100</v>
      </c>
      <c r="X8" s="69">
        <v>100</v>
      </c>
      <c r="Y8" s="69">
        <v>100</v>
      </c>
      <c r="Z8" s="69">
        <v>100</v>
      </c>
      <c r="AA8" s="69">
        <v>100</v>
      </c>
      <c r="AB8" s="69">
        <v>100</v>
      </c>
      <c r="AC8" s="69">
        <v>100</v>
      </c>
      <c r="AD8" s="69">
        <v>100</v>
      </c>
      <c r="AE8" s="69">
        <v>100</v>
      </c>
      <c r="AF8" s="69">
        <v>100</v>
      </c>
      <c r="AG8" s="69">
        <v>100</v>
      </c>
      <c r="AH8" s="69">
        <v>100</v>
      </c>
      <c r="AI8" s="69">
        <v>100</v>
      </c>
      <c r="AJ8" s="69">
        <v>100</v>
      </c>
      <c r="AK8" s="69">
        <v>100</v>
      </c>
      <c r="AL8" s="69">
        <v>100</v>
      </c>
      <c r="AM8" s="69">
        <v>100</v>
      </c>
      <c r="AN8" s="69">
        <v>100</v>
      </c>
    </row>
    <row r="9" spans="1:40" x14ac:dyDescent="0.2">
      <c r="A9" s="70"/>
      <c r="B9" s="108"/>
      <c r="C9" s="109"/>
      <c r="D9" s="109"/>
      <c r="E9" s="109"/>
      <c r="F9" s="109"/>
      <c r="G9" s="109"/>
      <c r="H9" s="109"/>
      <c r="I9" s="109"/>
      <c r="J9" s="109"/>
      <c r="K9" s="109"/>
      <c r="L9" s="109"/>
      <c r="M9" s="109"/>
      <c r="N9" s="109"/>
      <c r="O9" s="109"/>
      <c r="P9" s="109"/>
      <c r="Q9" s="109"/>
      <c r="R9" s="109"/>
      <c r="S9" s="109"/>
      <c r="T9" s="109"/>
      <c r="U9" s="68"/>
      <c r="V9" s="68"/>
      <c r="W9" s="68"/>
      <c r="X9" s="68"/>
      <c r="Y9" s="68"/>
      <c r="Z9" s="68"/>
      <c r="AA9" s="68"/>
      <c r="AB9" s="68"/>
      <c r="AC9" s="68"/>
      <c r="AD9" s="68"/>
      <c r="AE9" s="68"/>
      <c r="AF9" s="68"/>
      <c r="AG9" s="68"/>
      <c r="AH9" s="68"/>
      <c r="AI9" s="68"/>
      <c r="AJ9" s="68"/>
      <c r="AK9" s="68"/>
      <c r="AL9" s="68"/>
      <c r="AM9" s="68"/>
      <c r="AN9" s="68"/>
    </row>
    <row r="10" spans="1:40" x14ac:dyDescent="0.2">
      <c r="A10" s="73" t="s">
        <v>21</v>
      </c>
      <c r="B10" s="108"/>
      <c r="C10" s="109"/>
      <c r="D10" s="109"/>
      <c r="E10" s="109"/>
      <c r="F10" s="109"/>
      <c r="G10" s="109"/>
      <c r="H10" s="109"/>
      <c r="I10" s="109"/>
      <c r="J10" s="109"/>
      <c r="K10" s="109"/>
      <c r="L10" s="109"/>
      <c r="M10" s="109"/>
      <c r="N10" s="109"/>
      <c r="O10" s="109"/>
      <c r="P10" s="109"/>
      <c r="Q10" s="109"/>
      <c r="R10" s="109"/>
      <c r="S10" s="109"/>
      <c r="T10" s="109"/>
      <c r="U10" s="68"/>
      <c r="V10" s="68"/>
      <c r="W10" s="68"/>
      <c r="X10" s="68"/>
      <c r="Y10" s="68"/>
      <c r="Z10" s="68"/>
      <c r="AA10" s="68"/>
      <c r="AB10" s="68"/>
      <c r="AC10" s="68"/>
      <c r="AD10" s="68"/>
      <c r="AE10" s="68"/>
      <c r="AF10" s="68"/>
      <c r="AG10" s="68"/>
      <c r="AH10" s="68"/>
      <c r="AI10" s="68"/>
      <c r="AJ10" s="68"/>
      <c r="AK10" s="68"/>
      <c r="AL10" s="68"/>
      <c r="AM10" s="68"/>
      <c r="AN10" s="68"/>
    </row>
    <row r="11" spans="1:40" x14ac:dyDescent="0.2">
      <c r="A11" s="70" t="s">
        <v>22</v>
      </c>
      <c r="B11" s="108">
        <v>7680</v>
      </c>
      <c r="C11" s="109">
        <v>1100</v>
      </c>
      <c r="D11" s="109">
        <v>260</v>
      </c>
      <c r="E11" s="109">
        <v>190</v>
      </c>
      <c r="F11" s="109">
        <v>1060</v>
      </c>
      <c r="G11" s="109">
        <v>200</v>
      </c>
      <c r="H11" s="109">
        <v>150</v>
      </c>
      <c r="I11" s="109">
        <v>180</v>
      </c>
      <c r="J11" s="109">
        <v>130</v>
      </c>
      <c r="K11" s="109">
        <v>1810</v>
      </c>
      <c r="L11" s="109">
        <v>570</v>
      </c>
      <c r="M11" s="109">
        <v>320</v>
      </c>
      <c r="N11" s="109">
        <v>830</v>
      </c>
      <c r="O11" s="109">
        <v>120</v>
      </c>
      <c r="P11" s="109">
        <v>230</v>
      </c>
      <c r="Q11" s="109">
        <v>150</v>
      </c>
      <c r="R11" s="109">
        <v>330</v>
      </c>
      <c r="S11" s="109">
        <v>40</v>
      </c>
      <c r="T11" s="109" t="s">
        <v>14</v>
      </c>
      <c r="U11" s="68"/>
      <c r="V11" s="69">
        <v>49</v>
      </c>
      <c r="W11" s="69">
        <v>48</v>
      </c>
      <c r="X11" s="69">
        <v>51</v>
      </c>
      <c r="Y11" s="69">
        <v>51</v>
      </c>
      <c r="Z11" s="69">
        <v>48</v>
      </c>
      <c r="AA11" s="69">
        <v>51</v>
      </c>
      <c r="AB11" s="69">
        <v>50</v>
      </c>
      <c r="AC11" s="69">
        <v>50</v>
      </c>
      <c r="AD11" s="69">
        <v>52</v>
      </c>
      <c r="AE11" s="69">
        <v>49</v>
      </c>
      <c r="AF11" s="69">
        <v>50</v>
      </c>
      <c r="AG11" s="69">
        <v>51</v>
      </c>
      <c r="AH11" s="69">
        <v>49</v>
      </c>
      <c r="AI11" s="69">
        <v>50</v>
      </c>
      <c r="AJ11" s="69">
        <v>53</v>
      </c>
      <c r="AK11" s="69">
        <v>50</v>
      </c>
      <c r="AL11" s="69">
        <v>49</v>
      </c>
      <c r="AM11" s="69">
        <v>47</v>
      </c>
      <c r="AN11" s="69">
        <v>53</v>
      </c>
    </row>
    <row r="12" spans="1:40" x14ac:dyDescent="0.2">
      <c r="A12" s="70" t="s">
        <v>23</v>
      </c>
      <c r="B12" s="108">
        <v>7910</v>
      </c>
      <c r="C12" s="109">
        <v>1190</v>
      </c>
      <c r="D12" s="109">
        <v>250</v>
      </c>
      <c r="E12" s="109">
        <v>190</v>
      </c>
      <c r="F12" s="109">
        <v>1150</v>
      </c>
      <c r="G12" s="109">
        <v>190</v>
      </c>
      <c r="H12" s="109">
        <v>150</v>
      </c>
      <c r="I12" s="109">
        <v>180</v>
      </c>
      <c r="J12" s="109">
        <v>120</v>
      </c>
      <c r="K12" s="109">
        <v>1870</v>
      </c>
      <c r="L12" s="109">
        <v>580</v>
      </c>
      <c r="M12" s="109">
        <v>310</v>
      </c>
      <c r="N12" s="109">
        <v>870</v>
      </c>
      <c r="O12" s="109">
        <v>120</v>
      </c>
      <c r="P12" s="109">
        <v>200</v>
      </c>
      <c r="Q12" s="109">
        <v>150</v>
      </c>
      <c r="R12" s="109">
        <v>350</v>
      </c>
      <c r="S12" s="109">
        <v>50</v>
      </c>
      <c r="T12" s="109" t="s">
        <v>14</v>
      </c>
      <c r="U12" s="68"/>
      <c r="V12" s="69">
        <v>51</v>
      </c>
      <c r="W12" s="69">
        <v>52</v>
      </c>
      <c r="X12" s="69">
        <v>49</v>
      </c>
      <c r="Y12" s="69">
        <v>49</v>
      </c>
      <c r="Z12" s="69">
        <v>52</v>
      </c>
      <c r="AA12" s="69">
        <v>49</v>
      </c>
      <c r="AB12" s="69">
        <v>50</v>
      </c>
      <c r="AC12" s="69">
        <v>50</v>
      </c>
      <c r="AD12" s="69">
        <v>48</v>
      </c>
      <c r="AE12" s="69">
        <v>51</v>
      </c>
      <c r="AF12" s="69">
        <v>50</v>
      </c>
      <c r="AG12" s="69">
        <v>49</v>
      </c>
      <c r="AH12" s="69">
        <v>51</v>
      </c>
      <c r="AI12" s="69">
        <v>50</v>
      </c>
      <c r="AJ12" s="69">
        <v>47</v>
      </c>
      <c r="AK12" s="69">
        <v>50</v>
      </c>
      <c r="AL12" s="69">
        <v>51</v>
      </c>
      <c r="AM12" s="69">
        <v>53</v>
      </c>
      <c r="AN12" s="69">
        <v>47</v>
      </c>
    </row>
    <row r="13" spans="1:40" x14ac:dyDescent="0.2">
      <c r="A13" s="70"/>
      <c r="B13" s="108"/>
      <c r="C13" s="108"/>
      <c r="D13" s="108"/>
      <c r="E13" s="108"/>
      <c r="F13" s="108"/>
      <c r="G13" s="108"/>
      <c r="H13" s="108"/>
      <c r="I13" s="108"/>
      <c r="J13" s="108"/>
      <c r="K13" s="108"/>
      <c r="L13" s="108"/>
      <c r="M13" s="108"/>
      <c r="N13" s="108"/>
      <c r="O13" s="108"/>
      <c r="P13" s="108"/>
      <c r="Q13" s="108"/>
      <c r="R13" s="108"/>
      <c r="S13" s="108"/>
      <c r="T13" s="108"/>
      <c r="U13" s="71"/>
      <c r="V13" s="71"/>
      <c r="W13" s="71"/>
      <c r="X13" s="71"/>
      <c r="Y13" s="71"/>
      <c r="Z13" s="71"/>
      <c r="AA13" s="71"/>
      <c r="AB13" s="71"/>
      <c r="AC13" s="71"/>
      <c r="AD13" s="71"/>
      <c r="AE13" s="71"/>
      <c r="AF13" s="71"/>
      <c r="AG13" s="71"/>
      <c r="AH13" s="71"/>
      <c r="AI13" s="71"/>
      <c r="AJ13" s="71"/>
      <c r="AK13" s="71"/>
      <c r="AL13" s="71"/>
      <c r="AM13" s="71"/>
      <c r="AN13" s="71"/>
    </row>
    <row r="14" spans="1:40" x14ac:dyDescent="0.2">
      <c r="A14" s="73" t="s">
        <v>24</v>
      </c>
      <c r="B14" s="108"/>
      <c r="C14" s="109"/>
      <c r="D14" s="109"/>
      <c r="E14" s="109"/>
      <c r="F14" s="109"/>
      <c r="G14" s="109"/>
      <c r="H14" s="109"/>
      <c r="I14" s="109"/>
      <c r="J14" s="109"/>
      <c r="K14" s="109"/>
      <c r="L14" s="109"/>
      <c r="M14" s="109"/>
      <c r="N14" s="109"/>
      <c r="O14" s="109"/>
      <c r="P14" s="109"/>
      <c r="Q14" s="109"/>
      <c r="R14" s="109"/>
      <c r="S14" s="109"/>
      <c r="T14" s="109"/>
      <c r="U14" s="68"/>
      <c r="V14" s="69"/>
      <c r="W14" s="69"/>
      <c r="X14" s="69"/>
      <c r="Y14" s="69"/>
      <c r="Z14" s="69"/>
      <c r="AA14" s="69"/>
      <c r="AB14" s="69"/>
      <c r="AC14" s="69"/>
      <c r="AD14" s="69"/>
      <c r="AE14" s="69"/>
      <c r="AF14" s="69"/>
      <c r="AG14" s="69"/>
      <c r="AH14" s="69"/>
      <c r="AI14" s="69"/>
      <c r="AJ14" s="69"/>
      <c r="AK14" s="69"/>
      <c r="AL14" s="69"/>
      <c r="AM14" s="69"/>
      <c r="AN14" s="69"/>
    </row>
    <row r="15" spans="1:40" x14ac:dyDescent="0.2">
      <c r="A15" s="70" t="s">
        <v>25</v>
      </c>
      <c r="B15" s="108">
        <v>14720</v>
      </c>
      <c r="C15" s="109">
        <v>2170</v>
      </c>
      <c r="D15" s="109">
        <v>480</v>
      </c>
      <c r="E15" s="109">
        <v>350</v>
      </c>
      <c r="F15" s="109">
        <v>2110</v>
      </c>
      <c r="G15" s="109">
        <v>370</v>
      </c>
      <c r="H15" s="109">
        <v>280</v>
      </c>
      <c r="I15" s="109">
        <v>330</v>
      </c>
      <c r="J15" s="109">
        <v>230</v>
      </c>
      <c r="K15" s="109">
        <v>3460</v>
      </c>
      <c r="L15" s="109">
        <v>1080</v>
      </c>
      <c r="M15" s="109">
        <v>600</v>
      </c>
      <c r="N15" s="109">
        <v>1570</v>
      </c>
      <c r="O15" s="109">
        <v>220</v>
      </c>
      <c r="P15" s="109">
        <v>420</v>
      </c>
      <c r="Q15" s="109">
        <v>290</v>
      </c>
      <c r="R15" s="109">
        <v>640</v>
      </c>
      <c r="S15" s="109">
        <v>90</v>
      </c>
      <c r="T15" s="109">
        <v>10</v>
      </c>
      <c r="U15" s="68"/>
      <c r="V15" s="69">
        <v>94</v>
      </c>
      <c r="W15" s="69">
        <v>95</v>
      </c>
      <c r="X15" s="69">
        <v>95</v>
      </c>
      <c r="Y15" s="69">
        <v>94</v>
      </c>
      <c r="Z15" s="69">
        <v>96</v>
      </c>
      <c r="AA15" s="69">
        <v>94</v>
      </c>
      <c r="AB15" s="69">
        <v>96</v>
      </c>
      <c r="AC15" s="69">
        <v>92</v>
      </c>
      <c r="AD15" s="69">
        <v>92</v>
      </c>
      <c r="AE15" s="69">
        <v>94</v>
      </c>
      <c r="AF15" s="69">
        <v>95</v>
      </c>
      <c r="AG15" s="69">
        <v>96</v>
      </c>
      <c r="AH15" s="69">
        <v>93</v>
      </c>
      <c r="AI15" s="69">
        <v>92</v>
      </c>
      <c r="AJ15" s="69">
        <v>96</v>
      </c>
      <c r="AK15" s="69">
        <v>96</v>
      </c>
      <c r="AL15" s="69">
        <v>94</v>
      </c>
      <c r="AM15" s="69">
        <v>92</v>
      </c>
      <c r="AN15" s="69">
        <v>80</v>
      </c>
    </row>
    <row r="16" spans="1:40" x14ac:dyDescent="0.2">
      <c r="A16" s="70" t="s">
        <v>26</v>
      </c>
      <c r="B16" s="108">
        <v>660</v>
      </c>
      <c r="C16" s="109">
        <v>90</v>
      </c>
      <c r="D16" s="109">
        <v>20</v>
      </c>
      <c r="E16" s="109">
        <v>20</v>
      </c>
      <c r="F16" s="109">
        <v>60</v>
      </c>
      <c r="G16" s="109">
        <v>20</v>
      </c>
      <c r="H16" s="109">
        <v>10</v>
      </c>
      <c r="I16" s="109">
        <v>20</v>
      </c>
      <c r="J16" s="109" t="s">
        <v>14</v>
      </c>
      <c r="K16" s="109">
        <v>180</v>
      </c>
      <c r="L16" s="109">
        <v>50</v>
      </c>
      <c r="M16" s="109">
        <v>20</v>
      </c>
      <c r="N16" s="109">
        <v>80</v>
      </c>
      <c r="O16" s="109">
        <v>20</v>
      </c>
      <c r="P16" s="109">
        <v>10</v>
      </c>
      <c r="Q16" s="109">
        <v>10</v>
      </c>
      <c r="R16" s="109">
        <v>30</v>
      </c>
      <c r="S16" s="109" t="s">
        <v>14</v>
      </c>
      <c r="T16" s="109" t="s">
        <v>14</v>
      </c>
      <c r="U16" s="68"/>
      <c r="V16" s="69">
        <v>4</v>
      </c>
      <c r="W16" s="69">
        <v>4</v>
      </c>
      <c r="X16" s="69">
        <v>4</v>
      </c>
      <c r="Y16" s="69">
        <v>5</v>
      </c>
      <c r="Z16" s="69">
        <v>3</v>
      </c>
      <c r="AA16" s="69">
        <v>5</v>
      </c>
      <c r="AB16" s="69">
        <v>4</v>
      </c>
      <c r="AC16" s="69">
        <v>6</v>
      </c>
      <c r="AD16" s="69" t="s">
        <v>14</v>
      </c>
      <c r="AE16" s="69">
        <v>5</v>
      </c>
      <c r="AF16" s="69">
        <v>4</v>
      </c>
      <c r="AG16" s="69">
        <v>4</v>
      </c>
      <c r="AH16" s="69">
        <v>5</v>
      </c>
      <c r="AI16" s="69">
        <v>8</v>
      </c>
      <c r="AJ16" s="69">
        <v>3</v>
      </c>
      <c r="AK16" s="69">
        <v>4</v>
      </c>
      <c r="AL16" s="69">
        <v>5</v>
      </c>
      <c r="AM16" s="69" t="s">
        <v>14</v>
      </c>
      <c r="AN16" s="69" t="s">
        <v>14</v>
      </c>
    </row>
    <row r="17" spans="1:40" x14ac:dyDescent="0.2">
      <c r="A17" s="70" t="s">
        <v>27</v>
      </c>
      <c r="B17" s="108">
        <v>210</v>
      </c>
      <c r="C17" s="109">
        <v>30</v>
      </c>
      <c r="D17" s="109" t="s">
        <v>14</v>
      </c>
      <c r="E17" s="109" t="s">
        <v>14</v>
      </c>
      <c r="F17" s="109">
        <v>30</v>
      </c>
      <c r="G17" s="109" t="s">
        <v>14</v>
      </c>
      <c r="H17" s="109" t="s">
        <v>14</v>
      </c>
      <c r="I17" s="109" t="s">
        <v>14</v>
      </c>
      <c r="J17" s="109">
        <v>10</v>
      </c>
      <c r="K17" s="109">
        <v>50</v>
      </c>
      <c r="L17" s="109">
        <v>10</v>
      </c>
      <c r="M17" s="109" t="s">
        <v>14</v>
      </c>
      <c r="N17" s="109">
        <v>40</v>
      </c>
      <c r="O17" s="109" t="s">
        <v>14</v>
      </c>
      <c r="P17" s="109" t="s">
        <v>14</v>
      </c>
      <c r="Q17" s="109" t="s">
        <v>14</v>
      </c>
      <c r="R17" s="109" t="s">
        <v>14</v>
      </c>
      <c r="S17" s="109" t="s">
        <v>14</v>
      </c>
      <c r="T17" s="109" t="s">
        <v>14</v>
      </c>
      <c r="U17" s="68"/>
      <c r="V17" s="69">
        <v>1</v>
      </c>
      <c r="W17" s="69">
        <v>1</v>
      </c>
      <c r="X17" s="69" t="s">
        <v>14</v>
      </c>
      <c r="Y17" s="69" t="s">
        <v>14</v>
      </c>
      <c r="Z17" s="69">
        <v>1</v>
      </c>
      <c r="AA17" s="69" t="s">
        <v>14</v>
      </c>
      <c r="AB17" s="69" t="s">
        <v>14</v>
      </c>
      <c r="AC17" s="69" t="s">
        <v>14</v>
      </c>
      <c r="AD17" s="69">
        <v>5</v>
      </c>
      <c r="AE17" s="69">
        <v>1</v>
      </c>
      <c r="AF17" s="69">
        <v>1</v>
      </c>
      <c r="AG17" s="69" t="s">
        <v>14</v>
      </c>
      <c r="AH17" s="69">
        <v>2</v>
      </c>
      <c r="AI17" s="69" t="s">
        <v>14</v>
      </c>
      <c r="AJ17" s="69" t="s">
        <v>14</v>
      </c>
      <c r="AK17" s="69" t="s">
        <v>14</v>
      </c>
      <c r="AL17" s="69" t="s">
        <v>14</v>
      </c>
      <c r="AM17" s="69" t="s">
        <v>14</v>
      </c>
      <c r="AN17" s="69" t="s">
        <v>14</v>
      </c>
    </row>
    <row r="18" spans="1:40" x14ac:dyDescent="0.2">
      <c r="A18" s="70"/>
      <c r="B18" s="108"/>
      <c r="C18" s="108"/>
      <c r="D18" s="108"/>
      <c r="E18" s="108"/>
      <c r="F18" s="108"/>
      <c r="G18" s="108"/>
      <c r="H18" s="108"/>
      <c r="I18" s="108"/>
      <c r="J18" s="108"/>
      <c r="K18" s="108"/>
      <c r="L18" s="108"/>
      <c r="M18" s="108"/>
      <c r="N18" s="108"/>
      <c r="O18" s="108"/>
      <c r="P18" s="108"/>
      <c r="Q18" s="108"/>
      <c r="R18" s="108"/>
      <c r="S18" s="108"/>
      <c r="T18" s="108"/>
      <c r="U18" s="71"/>
      <c r="V18" s="71"/>
      <c r="W18" s="71"/>
      <c r="X18" s="71"/>
      <c r="Y18" s="71"/>
      <c r="Z18" s="71"/>
      <c r="AA18" s="71"/>
      <c r="AB18" s="71"/>
      <c r="AC18" s="71"/>
      <c r="AD18" s="71"/>
      <c r="AE18" s="71"/>
      <c r="AF18" s="71"/>
      <c r="AG18" s="71"/>
      <c r="AH18" s="71"/>
      <c r="AI18" s="71"/>
      <c r="AJ18" s="71"/>
      <c r="AK18" s="71"/>
      <c r="AL18" s="71"/>
      <c r="AM18" s="71"/>
      <c r="AN18" s="71"/>
    </row>
    <row r="19" spans="1:40" x14ac:dyDescent="0.2">
      <c r="A19" s="73" t="s">
        <v>28</v>
      </c>
      <c r="B19" s="108"/>
      <c r="C19" s="109"/>
      <c r="D19" s="109"/>
      <c r="E19" s="109"/>
      <c r="F19" s="109"/>
      <c r="G19" s="109"/>
      <c r="H19" s="109"/>
      <c r="I19" s="109"/>
      <c r="J19" s="109"/>
      <c r="K19" s="109"/>
      <c r="L19" s="109"/>
      <c r="M19" s="109"/>
      <c r="N19" s="109"/>
      <c r="O19" s="109"/>
      <c r="P19" s="109"/>
      <c r="Q19" s="109"/>
      <c r="R19" s="109"/>
      <c r="S19" s="109"/>
      <c r="T19" s="109"/>
      <c r="U19" s="68"/>
      <c r="V19" s="69"/>
      <c r="W19" s="69"/>
      <c r="X19" s="69"/>
      <c r="Y19" s="69"/>
      <c r="Z19" s="69"/>
      <c r="AA19" s="69"/>
      <c r="AB19" s="69"/>
      <c r="AC19" s="69"/>
      <c r="AD19" s="69"/>
      <c r="AE19" s="69"/>
      <c r="AF19" s="69"/>
      <c r="AG19" s="69"/>
      <c r="AH19" s="69"/>
      <c r="AI19" s="69"/>
      <c r="AJ19" s="69"/>
      <c r="AK19" s="69"/>
      <c r="AL19" s="69"/>
      <c r="AM19" s="69"/>
      <c r="AN19" s="69"/>
    </row>
    <row r="20" spans="1:40" x14ac:dyDescent="0.2">
      <c r="A20" s="70" t="s">
        <v>301</v>
      </c>
      <c r="B20" s="108">
        <v>1690</v>
      </c>
      <c r="C20" s="109">
        <v>240</v>
      </c>
      <c r="D20" s="109">
        <v>60</v>
      </c>
      <c r="E20" s="109">
        <v>20</v>
      </c>
      <c r="F20" s="109">
        <v>280</v>
      </c>
      <c r="G20" s="109">
        <v>60</v>
      </c>
      <c r="H20" s="109">
        <v>40</v>
      </c>
      <c r="I20" s="109">
        <v>40</v>
      </c>
      <c r="J20" s="109">
        <v>30</v>
      </c>
      <c r="K20" s="109">
        <v>370</v>
      </c>
      <c r="L20" s="109">
        <v>120</v>
      </c>
      <c r="M20" s="109">
        <v>70</v>
      </c>
      <c r="N20" s="109">
        <v>170</v>
      </c>
      <c r="O20" s="109">
        <v>20</v>
      </c>
      <c r="P20" s="109">
        <v>60</v>
      </c>
      <c r="Q20" s="109">
        <v>30</v>
      </c>
      <c r="R20" s="109">
        <v>80</v>
      </c>
      <c r="S20" s="109" t="s">
        <v>14</v>
      </c>
      <c r="T20" s="109" t="s">
        <v>14</v>
      </c>
      <c r="U20" s="68"/>
      <c r="V20" s="69">
        <v>11</v>
      </c>
      <c r="W20" s="69">
        <v>10</v>
      </c>
      <c r="X20" s="69">
        <v>12</v>
      </c>
      <c r="Y20" s="69">
        <v>5</v>
      </c>
      <c r="Z20" s="69">
        <v>13</v>
      </c>
      <c r="AA20" s="69">
        <v>14</v>
      </c>
      <c r="AB20" s="69">
        <v>13</v>
      </c>
      <c r="AC20" s="69">
        <v>11</v>
      </c>
      <c r="AD20" s="69">
        <v>12</v>
      </c>
      <c r="AE20" s="69">
        <v>10</v>
      </c>
      <c r="AF20" s="69">
        <v>11</v>
      </c>
      <c r="AG20" s="69">
        <v>12</v>
      </c>
      <c r="AH20" s="69">
        <v>10</v>
      </c>
      <c r="AI20" s="69">
        <v>9</v>
      </c>
      <c r="AJ20" s="69">
        <v>14</v>
      </c>
      <c r="AK20" s="69">
        <v>9</v>
      </c>
      <c r="AL20" s="69">
        <v>12</v>
      </c>
      <c r="AM20" s="69" t="s">
        <v>14</v>
      </c>
      <c r="AN20" s="69" t="s">
        <v>14</v>
      </c>
    </row>
    <row r="21" spans="1:40" x14ac:dyDescent="0.2">
      <c r="A21" s="70" t="s">
        <v>302</v>
      </c>
      <c r="B21" s="108">
        <v>1540</v>
      </c>
      <c r="C21" s="109">
        <v>200</v>
      </c>
      <c r="D21" s="109">
        <v>60</v>
      </c>
      <c r="E21" s="109">
        <v>30</v>
      </c>
      <c r="F21" s="109">
        <v>240</v>
      </c>
      <c r="G21" s="109">
        <v>20</v>
      </c>
      <c r="H21" s="109">
        <v>20</v>
      </c>
      <c r="I21" s="109">
        <v>30</v>
      </c>
      <c r="J21" s="109">
        <v>20</v>
      </c>
      <c r="K21" s="109">
        <v>360</v>
      </c>
      <c r="L21" s="109">
        <v>120</v>
      </c>
      <c r="M21" s="109">
        <v>80</v>
      </c>
      <c r="N21" s="109">
        <v>160</v>
      </c>
      <c r="O21" s="109">
        <v>20</v>
      </c>
      <c r="P21" s="109">
        <v>50</v>
      </c>
      <c r="Q21" s="109">
        <v>30</v>
      </c>
      <c r="R21" s="109">
        <v>90</v>
      </c>
      <c r="S21" s="109" t="s">
        <v>14</v>
      </c>
      <c r="T21" s="109" t="s">
        <v>14</v>
      </c>
      <c r="U21" s="68"/>
      <c r="V21" s="69">
        <v>10</v>
      </c>
      <c r="W21" s="69">
        <v>9</v>
      </c>
      <c r="X21" s="69">
        <v>13</v>
      </c>
      <c r="Y21" s="69">
        <v>9</v>
      </c>
      <c r="Z21" s="69">
        <v>11</v>
      </c>
      <c r="AA21" s="69">
        <v>5</v>
      </c>
      <c r="AB21" s="69">
        <v>8</v>
      </c>
      <c r="AC21" s="69">
        <v>9</v>
      </c>
      <c r="AD21" s="69">
        <v>9</v>
      </c>
      <c r="AE21" s="69">
        <v>10</v>
      </c>
      <c r="AF21" s="69">
        <v>10</v>
      </c>
      <c r="AG21" s="69">
        <v>13</v>
      </c>
      <c r="AH21" s="69">
        <v>9</v>
      </c>
      <c r="AI21" s="69">
        <v>7</v>
      </c>
      <c r="AJ21" s="69">
        <v>11</v>
      </c>
      <c r="AK21" s="69">
        <v>8</v>
      </c>
      <c r="AL21" s="69">
        <v>13</v>
      </c>
      <c r="AM21" s="69" t="s">
        <v>14</v>
      </c>
      <c r="AN21" s="69" t="s">
        <v>14</v>
      </c>
    </row>
    <row r="22" spans="1:40" x14ac:dyDescent="0.2">
      <c r="A22" s="70" t="s">
        <v>303</v>
      </c>
      <c r="B22" s="108">
        <v>2140</v>
      </c>
      <c r="C22" s="109">
        <v>280</v>
      </c>
      <c r="D22" s="109">
        <v>80</v>
      </c>
      <c r="E22" s="109">
        <v>60</v>
      </c>
      <c r="F22" s="109">
        <v>290</v>
      </c>
      <c r="G22" s="109">
        <v>60</v>
      </c>
      <c r="H22" s="109">
        <v>40</v>
      </c>
      <c r="I22" s="109">
        <v>50</v>
      </c>
      <c r="J22" s="109">
        <v>60</v>
      </c>
      <c r="K22" s="109">
        <v>520</v>
      </c>
      <c r="L22" s="109">
        <v>180</v>
      </c>
      <c r="M22" s="109">
        <v>100</v>
      </c>
      <c r="N22" s="109">
        <v>170</v>
      </c>
      <c r="O22" s="109">
        <v>30</v>
      </c>
      <c r="P22" s="109">
        <v>70</v>
      </c>
      <c r="Q22" s="109">
        <v>40</v>
      </c>
      <c r="R22" s="109">
        <v>100</v>
      </c>
      <c r="S22" s="109">
        <v>20</v>
      </c>
      <c r="T22" s="109" t="s">
        <v>14</v>
      </c>
      <c r="U22" s="68"/>
      <c r="V22" s="69">
        <v>14</v>
      </c>
      <c r="W22" s="69">
        <v>12</v>
      </c>
      <c r="X22" s="69">
        <v>15</v>
      </c>
      <c r="Y22" s="69">
        <v>15</v>
      </c>
      <c r="Z22" s="69">
        <v>13</v>
      </c>
      <c r="AA22" s="69">
        <v>15</v>
      </c>
      <c r="AB22" s="69">
        <v>14</v>
      </c>
      <c r="AC22" s="69">
        <v>15</v>
      </c>
      <c r="AD22" s="69">
        <v>22</v>
      </c>
      <c r="AE22" s="69">
        <v>14</v>
      </c>
      <c r="AF22" s="69">
        <v>16</v>
      </c>
      <c r="AG22" s="69">
        <v>15</v>
      </c>
      <c r="AH22" s="69">
        <v>10</v>
      </c>
      <c r="AI22" s="69">
        <v>14</v>
      </c>
      <c r="AJ22" s="69">
        <v>15</v>
      </c>
      <c r="AK22" s="69">
        <v>13</v>
      </c>
      <c r="AL22" s="69">
        <v>15</v>
      </c>
      <c r="AM22" s="69">
        <v>16</v>
      </c>
      <c r="AN22" s="69" t="s">
        <v>14</v>
      </c>
    </row>
    <row r="23" spans="1:40" x14ac:dyDescent="0.2">
      <c r="A23" s="70" t="s">
        <v>304</v>
      </c>
      <c r="B23" s="108">
        <v>3150</v>
      </c>
      <c r="C23" s="109">
        <v>460</v>
      </c>
      <c r="D23" s="109">
        <v>120</v>
      </c>
      <c r="E23" s="109">
        <v>70</v>
      </c>
      <c r="F23" s="109">
        <v>460</v>
      </c>
      <c r="G23" s="109">
        <v>110</v>
      </c>
      <c r="H23" s="109">
        <v>70</v>
      </c>
      <c r="I23" s="109">
        <v>80</v>
      </c>
      <c r="J23" s="109">
        <v>60</v>
      </c>
      <c r="K23" s="109">
        <v>720</v>
      </c>
      <c r="L23" s="109">
        <v>220</v>
      </c>
      <c r="M23" s="109">
        <v>130</v>
      </c>
      <c r="N23" s="109">
        <v>300</v>
      </c>
      <c r="O23" s="109">
        <v>50</v>
      </c>
      <c r="P23" s="109">
        <v>90</v>
      </c>
      <c r="Q23" s="109">
        <v>70</v>
      </c>
      <c r="R23" s="109">
        <v>110</v>
      </c>
      <c r="S23" s="109">
        <v>30</v>
      </c>
      <c r="T23" s="109" t="s">
        <v>14</v>
      </c>
      <c r="U23" s="68"/>
      <c r="V23" s="69">
        <v>20</v>
      </c>
      <c r="W23" s="69">
        <v>20</v>
      </c>
      <c r="X23" s="69">
        <v>24</v>
      </c>
      <c r="Y23" s="69">
        <v>19</v>
      </c>
      <c r="Z23" s="69">
        <v>21</v>
      </c>
      <c r="AA23" s="69">
        <v>28</v>
      </c>
      <c r="AB23" s="69">
        <v>23</v>
      </c>
      <c r="AC23" s="69">
        <v>23</v>
      </c>
      <c r="AD23" s="69">
        <v>24</v>
      </c>
      <c r="AE23" s="69">
        <v>20</v>
      </c>
      <c r="AF23" s="69">
        <v>20</v>
      </c>
      <c r="AG23" s="69">
        <v>20</v>
      </c>
      <c r="AH23" s="69">
        <v>18</v>
      </c>
      <c r="AI23" s="69">
        <v>19</v>
      </c>
      <c r="AJ23" s="69">
        <v>20</v>
      </c>
      <c r="AK23" s="69">
        <v>22</v>
      </c>
      <c r="AL23" s="69">
        <v>17</v>
      </c>
      <c r="AM23" s="69">
        <v>30</v>
      </c>
      <c r="AN23" s="69" t="s">
        <v>14</v>
      </c>
    </row>
    <row r="24" spans="1:40" x14ac:dyDescent="0.2">
      <c r="A24" s="70" t="s">
        <v>305</v>
      </c>
      <c r="B24" s="108">
        <v>3140</v>
      </c>
      <c r="C24" s="109">
        <v>460</v>
      </c>
      <c r="D24" s="109">
        <v>100</v>
      </c>
      <c r="E24" s="109">
        <v>100</v>
      </c>
      <c r="F24" s="109">
        <v>420</v>
      </c>
      <c r="G24" s="109">
        <v>80</v>
      </c>
      <c r="H24" s="109">
        <v>80</v>
      </c>
      <c r="I24" s="109">
        <v>80</v>
      </c>
      <c r="J24" s="109">
        <v>50</v>
      </c>
      <c r="K24" s="109">
        <v>670</v>
      </c>
      <c r="L24" s="109">
        <v>240</v>
      </c>
      <c r="M24" s="109">
        <v>150</v>
      </c>
      <c r="N24" s="109">
        <v>340</v>
      </c>
      <c r="O24" s="109">
        <v>60</v>
      </c>
      <c r="P24" s="109">
        <v>90</v>
      </c>
      <c r="Q24" s="109">
        <v>70</v>
      </c>
      <c r="R24" s="109">
        <v>140</v>
      </c>
      <c r="S24" s="109">
        <v>20</v>
      </c>
      <c r="T24" s="109" t="s">
        <v>14</v>
      </c>
      <c r="U24" s="68"/>
      <c r="V24" s="69">
        <v>20</v>
      </c>
      <c r="W24" s="69">
        <v>20</v>
      </c>
      <c r="X24" s="69">
        <v>20</v>
      </c>
      <c r="Y24" s="69">
        <v>26</v>
      </c>
      <c r="Z24" s="69">
        <v>19</v>
      </c>
      <c r="AA24" s="69">
        <v>20</v>
      </c>
      <c r="AB24" s="69">
        <v>26</v>
      </c>
      <c r="AC24" s="69">
        <v>22</v>
      </c>
      <c r="AD24" s="69">
        <v>18</v>
      </c>
      <c r="AE24" s="69">
        <v>18</v>
      </c>
      <c r="AF24" s="69">
        <v>21</v>
      </c>
      <c r="AG24" s="69">
        <v>23</v>
      </c>
      <c r="AH24" s="69">
        <v>20</v>
      </c>
      <c r="AI24" s="69">
        <v>25</v>
      </c>
      <c r="AJ24" s="69">
        <v>21</v>
      </c>
      <c r="AK24" s="69">
        <v>24</v>
      </c>
      <c r="AL24" s="69">
        <v>20</v>
      </c>
      <c r="AM24" s="69">
        <v>19</v>
      </c>
      <c r="AN24" s="69" t="s">
        <v>14</v>
      </c>
    </row>
    <row r="25" spans="1:40" x14ac:dyDescent="0.2">
      <c r="A25" s="70" t="s">
        <v>306</v>
      </c>
      <c r="B25" s="108">
        <v>2610</v>
      </c>
      <c r="C25" s="109">
        <v>410</v>
      </c>
      <c r="D25" s="109">
        <v>50</v>
      </c>
      <c r="E25" s="109">
        <v>70</v>
      </c>
      <c r="F25" s="109">
        <v>320</v>
      </c>
      <c r="G25" s="109">
        <v>50</v>
      </c>
      <c r="H25" s="109">
        <v>30</v>
      </c>
      <c r="I25" s="109">
        <v>60</v>
      </c>
      <c r="J25" s="109">
        <v>30</v>
      </c>
      <c r="K25" s="109">
        <v>670</v>
      </c>
      <c r="L25" s="109">
        <v>200</v>
      </c>
      <c r="M25" s="109">
        <v>70</v>
      </c>
      <c r="N25" s="109">
        <v>360</v>
      </c>
      <c r="O25" s="109">
        <v>50</v>
      </c>
      <c r="P25" s="109">
        <v>60</v>
      </c>
      <c r="Q25" s="109">
        <v>50</v>
      </c>
      <c r="R25" s="109">
        <v>110</v>
      </c>
      <c r="S25" s="109">
        <v>20</v>
      </c>
      <c r="T25" s="109" t="s">
        <v>14</v>
      </c>
      <c r="U25" s="68"/>
      <c r="V25" s="69">
        <v>17</v>
      </c>
      <c r="W25" s="69">
        <v>18</v>
      </c>
      <c r="X25" s="69">
        <v>9</v>
      </c>
      <c r="Y25" s="69">
        <v>19</v>
      </c>
      <c r="Z25" s="69">
        <v>14</v>
      </c>
      <c r="AA25" s="69">
        <v>13</v>
      </c>
      <c r="AB25" s="69">
        <v>12</v>
      </c>
      <c r="AC25" s="69">
        <v>16</v>
      </c>
      <c r="AD25" s="69">
        <v>11</v>
      </c>
      <c r="AE25" s="69">
        <v>18</v>
      </c>
      <c r="AF25" s="69">
        <v>18</v>
      </c>
      <c r="AG25" s="69">
        <v>11</v>
      </c>
      <c r="AH25" s="69">
        <v>21</v>
      </c>
      <c r="AI25" s="69">
        <v>20</v>
      </c>
      <c r="AJ25" s="69">
        <v>14</v>
      </c>
      <c r="AK25" s="69">
        <v>18</v>
      </c>
      <c r="AL25" s="69">
        <v>16</v>
      </c>
      <c r="AM25" s="69">
        <v>19</v>
      </c>
      <c r="AN25" s="69" t="s">
        <v>14</v>
      </c>
    </row>
    <row r="26" spans="1:40" x14ac:dyDescent="0.2">
      <c r="A26" s="70" t="s">
        <v>307</v>
      </c>
      <c r="B26" s="108">
        <v>1330</v>
      </c>
      <c r="C26" s="109">
        <v>240</v>
      </c>
      <c r="D26" s="109">
        <v>40</v>
      </c>
      <c r="E26" s="109">
        <v>30</v>
      </c>
      <c r="F26" s="109">
        <v>200</v>
      </c>
      <c r="G26" s="109">
        <v>20</v>
      </c>
      <c r="H26" s="109">
        <v>10</v>
      </c>
      <c r="I26" s="109">
        <v>10</v>
      </c>
      <c r="J26" s="109" t="s">
        <v>14</v>
      </c>
      <c r="K26" s="109">
        <v>370</v>
      </c>
      <c r="L26" s="109">
        <v>50</v>
      </c>
      <c r="M26" s="109">
        <v>30</v>
      </c>
      <c r="N26" s="109">
        <v>200</v>
      </c>
      <c r="O26" s="109">
        <v>20</v>
      </c>
      <c r="P26" s="109">
        <v>20</v>
      </c>
      <c r="Q26" s="109">
        <v>20</v>
      </c>
      <c r="R26" s="109">
        <v>60</v>
      </c>
      <c r="S26" s="109" t="s">
        <v>14</v>
      </c>
      <c r="T26" s="109" t="s">
        <v>14</v>
      </c>
      <c r="U26" s="68"/>
      <c r="V26" s="69">
        <v>9</v>
      </c>
      <c r="W26" s="69">
        <v>10</v>
      </c>
      <c r="X26" s="69">
        <v>7</v>
      </c>
      <c r="Y26" s="69">
        <v>7</v>
      </c>
      <c r="Z26" s="69">
        <v>9</v>
      </c>
      <c r="AA26" s="69">
        <v>5</v>
      </c>
      <c r="AB26" s="69">
        <v>5</v>
      </c>
      <c r="AC26" s="69">
        <v>4</v>
      </c>
      <c r="AD26" s="69" t="s">
        <v>14</v>
      </c>
      <c r="AE26" s="69">
        <v>10</v>
      </c>
      <c r="AF26" s="69">
        <v>5</v>
      </c>
      <c r="AG26" s="69">
        <v>5</v>
      </c>
      <c r="AH26" s="69">
        <v>12</v>
      </c>
      <c r="AI26" s="69">
        <v>7</v>
      </c>
      <c r="AJ26" s="69">
        <v>5</v>
      </c>
      <c r="AK26" s="69">
        <v>6</v>
      </c>
      <c r="AL26" s="69">
        <v>8</v>
      </c>
      <c r="AM26" s="69" t="s">
        <v>14</v>
      </c>
      <c r="AN26" s="69" t="s">
        <v>14</v>
      </c>
    </row>
    <row r="27" spans="1:40" x14ac:dyDescent="0.2">
      <c r="A27" s="70"/>
      <c r="B27" s="108"/>
      <c r="C27" s="108"/>
      <c r="D27" s="108"/>
      <c r="E27" s="108"/>
      <c r="F27" s="108"/>
      <c r="G27" s="108"/>
      <c r="H27" s="108"/>
      <c r="I27" s="108"/>
      <c r="J27" s="108"/>
      <c r="K27" s="108"/>
      <c r="L27" s="108"/>
      <c r="M27" s="108"/>
      <c r="N27" s="108"/>
      <c r="O27" s="108"/>
      <c r="P27" s="108"/>
      <c r="Q27" s="108"/>
      <c r="R27" s="108"/>
      <c r="S27" s="108"/>
      <c r="T27" s="108"/>
      <c r="U27" s="71"/>
      <c r="V27" s="71"/>
      <c r="W27" s="71"/>
      <c r="X27" s="71"/>
      <c r="Y27" s="71"/>
      <c r="Z27" s="71"/>
      <c r="AA27" s="71"/>
      <c r="AB27" s="71"/>
      <c r="AC27" s="71"/>
      <c r="AD27" s="71"/>
      <c r="AE27" s="71"/>
      <c r="AF27" s="71"/>
      <c r="AG27" s="71"/>
      <c r="AH27" s="71"/>
      <c r="AI27" s="71"/>
      <c r="AJ27" s="71"/>
      <c r="AK27" s="71"/>
      <c r="AL27" s="71"/>
      <c r="AM27" s="71"/>
      <c r="AN27" s="71"/>
    </row>
    <row r="28" spans="1:40" x14ac:dyDescent="0.2">
      <c r="A28" s="73" t="s">
        <v>308</v>
      </c>
      <c r="B28" s="108"/>
      <c r="C28" s="109"/>
      <c r="D28" s="109"/>
      <c r="E28" s="109"/>
      <c r="F28" s="109"/>
      <c r="G28" s="109"/>
      <c r="H28" s="109"/>
      <c r="I28" s="109"/>
      <c r="J28" s="109"/>
      <c r="K28" s="109"/>
      <c r="L28" s="109"/>
      <c r="M28" s="109"/>
      <c r="N28" s="109"/>
      <c r="O28" s="109"/>
      <c r="P28" s="109"/>
      <c r="Q28" s="109"/>
      <c r="R28" s="109"/>
      <c r="S28" s="109"/>
      <c r="T28" s="109"/>
      <c r="U28" s="68"/>
      <c r="V28" s="69"/>
      <c r="W28" s="69"/>
      <c r="X28" s="69"/>
      <c r="Y28" s="69"/>
      <c r="Z28" s="69"/>
      <c r="AA28" s="69"/>
      <c r="AB28" s="69"/>
      <c r="AC28" s="69"/>
      <c r="AD28" s="69"/>
      <c r="AE28" s="69"/>
      <c r="AF28" s="69"/>
      <c r="AG28" s="69"/>
      <c r="AH28" s="69"/>
      <c r="AI28" s="69"/>
      <c r="AJ28" s="69"/>
      <c r="AK28" s="69"/>
      <c r="AL28" s="69"/>
      <c r="AM28" s="69"/>
      <c r="AN28" s="69"/>
    </row>
    <row r="29" spans="1:40" x14ac:dyDescent="0.2">
      <c r="A29" s="70" t="s">
        <v>309</v>
      </c>
      <c r="B29" s="108">
        <v>2770</v>
      </c>
      <c r="C29" s="109">
        <v>440</v>
      </c>
      <c r="D29" s="109">
        <v>70</v>
      </c>
      <c r="E29" s="109">
        <v>80</v>
      </c>
      <c r="F29" s="109">
        <v>420</v>
      </c>
      <c r="G29" s="109">
        <v>50</v>
      </c>
      <c r="H29" s="109">
        <v>40</v>
      </c>
      <c r="I29" s="109">
        <v>50</v>
      </c>
      <c r="J29" s="109">
        <v>50</v>
      </c>
      <c r="K29" s="109">
        <v>680</v>
      </c>
      <c r="L29" s="109">
        <v>150</v>
      </c>
      <c r="M29" s="109">
        <v>90</v>
      </c>
      <c r="N29" s="109">
        <v>340</v>
      </c>
      <c r="O29" s="109">
        <v>50</v>
      </c>
      <c r="P29" s="109">
        <v>50</v>
      </c>
      <c r="Q29" s="109">
        <v>50</v>
      </c>
      <c r="R29" s="109">
        <v>150</v>
      </c>
      <c r="S29" s="109">
        <v>20</v>
      </c>
      <c r="T29" s="109" t="s">
        <v>14</v>
      </c>
      <c r="U29" s="68"/>
      <c r="V29" s="69">
        <v>18</v>
      </c>
      <c r="W29" s="69">
        <v>19</v>
      </c>
      <c r="X29" s="69">
        <v>13</v>
      </c>
      <c r="Y29" s="69">
        <v>21</v>
      </c>
      <c r="Z29" s="69">
        <v>19</v>
      </c>
      <c r="AA29" s="69">
        <v>12</v>
      </c>
      <c r="AB29" s="69">
        <v>15</v>
      </c>
      <c r="AC29" s="69">
        <v>14</v>
      </c>
      <c r="AD29" s="69">
        <v>18</v>
      </c>
      <c r="AE29" s="69">
        <v>18</v>
      </c>
      <c r="AF29" s="69">
        <v>13</v>
      </c>
      <c r="AG29" s="69">
        <v>14</v>
      </c>
      <c r="AH29" s="69">
        <v>20</v>
      </c>
      <c r="AI29" s="69">
        <v>20</v>
      </c>
      <c r="AJ29" s="69">
        <v>12</v>
      </c>
      <c r="AK29" s="69">
        <v>15</v>
      </c>
      <c r="AL29" s="69">
        <v>22</v>
      </c>
      <c r="AM29" s="69">
        <v>16</v>
      </c>
      <c r="AN29" s="69">
        <v>47</v>
      </c>
    </row>
    <row r="30" spans="1:40" x14ac:dyDescent="0.2">
      <c r="A30" s="70" t="s">
        <v>310</v>
      </c>
      <c r="B30" s="108">
        <v>660</v>
      </c>
      <c r="C30" s="109">
        <v>80</v>
      </c>
      <c r="D30" s="109">
        <v>20</v>
      </c>
      <c r="E30" s="109">
        <v>20</v>
      </c>
      <c r="F30" s="109">
        <v>110</v>
      </c>
      <c r="G30" s="109" t="s">
        <v>14</v>
      </c>
      <c r="H30" s="109" t="s">
        <v>14</v>
      </c>
      <c r="I30" s="109">
        <v>20</v>
      </c>
      <c r="J30" s="109" t="s">
        <v>14</v>
      </c>
      <c r="K30" s="109">
        <v>190</v>
      </c>
      <c r="L30" s="109">
        <v>50</v>
      </c>
      <c r="M30" s="109">
        <v>30</v>
      </c>
      <c r="N30" s="109">
        <v>50</v>
      </c>
      <c r="O30" s="109" t="s">
        <v>14</v>
      </c>
      <c r="P30" s="109">
        <v>20</v>
      </c>
      <c r="Q30" s="109" t="s">
        <v>14</v>
      </c>
      <c r="R30" s="109">
        <v>30</v>
      </c>
      <c r="S30" s="109" t="s">
        <v>14</v>
      </c>
      <c r="T30" s="109" t="s">
        <v>14</v>
      </c>
      <c r="U30" s="68"/>
      <c r="V30" s="69">
        <v>4</v>
      </c>
      <c r="W30" s="69">
        <v>4</v>
      </c>
      <c r="X30" s="69">
        <v>4</v>
      </c>
      <c r="Y30" s="69">
        <v>5</v>
      </c>
      <c r="Z30" s="69">
        <v>5</v>
      </c>
      <c r="AA30" s="69" t="s">
        <v>14</v>
      </c>
      <c r="AB30" s="69" t="s">
        <v>14</v>
      </c>
      <c r="AC30" s="69">
        <v>5</v>
      </c>
      <c r="AD30" s="69" t="s">
        <v>14</v>
      </c>
      <c r="AE30" s="69">
        <v>5</v>
      </c>
      <c r="AF30" s="69">
        <v>4</v>
      </c>
      <c r="AG30" s="69">
        <v>5</v>
      </c>
      <c r="AH30" s="69">
        <v>3</v>
      </c>
      <c r="AI30" s="69" t="s">
        <v>14</v>
      </c>
      <c r="AJ30" s="69">
        <v>5</v>
      </c>
      <c r="AK30" s="69" t="s">
        <v>14</v>
      </c>
      <c r="AL30" s="69">
        <v>4</v>
      </c>
      <c r="AM30" s="69" t="s">
        <v>14</v>
      </c>
      <c r="AN30" s="69" t="s">
        <v>14</v>
      </c>
    </row>
    <row r="31" spans="1:40" x14ac:dyDescent="0.2">
      <c r="A31" s="70" t="s">
        <v>311</v>
      </c>
      <c r="B31" s="108">
        <v>5490</v>
      </c>
      <c r="C31" s="109">
        <v>760</v>
      </c>
      <c r="D31" s="109">
        <v>230</v>
      </c>
      <c r="E31" s="109">
        <v>90</v>
      </c>
      <c r="F31" s="109">
        <v>800</v>
      </c>
      <c r="G31" s="109">
        <v>180</v>
      </c>
      <c r="H31" s="109">
        <v>110</v>
      </c>
      <c r="I31" s="109">
        <v>140</v>
      </c>
      <c r="J31" s="109">
        <v>110</v>
      </c>
      <c r="K31" s="109">
        <v>1270</v>
      </c>
      <c r="L31" s="109">
        <v>440</v>
      </c>
      <c r="M31" s="109">
        <v>230</v>
      </c>
      <c r="N31" s="109">
        <v>490</v>
      </c>
      <c r="O31" s="109">
        <v>90</v>
      </c>
      <c r="P31" s="109">
        <v>220</v>
      </c>
      <c r="Q31" s="109">
        <v>100</v>
      </c>
      <c r="R31" s="109">
        <v>230</v>
      </c>
      <c r="S31" s="109">
        <v>20</v>
      </c>
      <c r="T31" s="109" t="s">
        <v>14</v>
      </c>
      <c r="U31" s="68"/>
      <c r="V31" s="69">
        <v>35</v>
      </c>
      <c r="W31" s="69">
        <v>33</v>
      </c>
      <c r="X31" s="69">
        <v>44</v>
      </c>
      <c r="Y31" s="69">
        <v>24</v>
      </c>
      <c r="Z31" s="69">
        <v>36</v>
      </c>
      <c r="AA31" s="69">
        <v>47</v>
      </c>
      <c r="AB31" s="69">
        <v>38</v>
      </c>
      <c r="AC31" s="69">
        <v>38</v>
      </c>
      <c r="AD31" s="69">
        <v>41</v>
      </c>
      <c r="AE31" s="69">
        <v>34</v>
      </c>
      <c r="AF31" s="69">
        <v>39</v>
      </c>
      <c r="AG31" s="69">
        <v>37</v>
      </c>
      <c r="AH31" s="69">
        <v>29</v>
      </c>
      <c r="AI31" s="69">
        <v>35</v>
      </c>
      <c r="AJ31" s="69">
        <v>50</v>
      </c>
      <c r="AK31" s="69">
        <v>31</v>
      </c>
      <c r="AL31" s="69">
        <v>34</v>
      </c>
      <c r="AM31" s="69">
        <v>25</v>
      </c>
      <c r="AN31" s="69">
        <v>0</v>
      </c>
    </row>
    <row r="32" spans="1:40" x14ac:dyDescent="0.2">
      <c r="A32" s="70" t="s">
        <v>312</v>
      </c>
      <c r="B32" s="108">
        <v>6620</v>
      </c>
      <c r="C32" s="109">
        <v>1010</v>
      </c>
      <c r="D32" s="109">
        <v>190</v>
      </c>
      <c r="E32" s="109">
        <v>190</v>
      </c>
      <c r="F32" s="109">
        <v>860</v>
      </c>
      <c r="G32" s="109">
        <v>150</v>
      </c>
      <c r="H32" s="109">
        <v>130</v>
      </c>
      <c r="I32" s="109">
        <v>150</v>
      </c>
      <c r="J32" s="109">
        <v>90</v>
      </c>
      <c r="K32" s="109">
        <v>1530</v>
      </c>
      <c r="L32" s="109">
        <v>500</v>
      </c>
      <c r="M32" s="109">
        <v>270</v>
      </c>
      <c r="N32" s="109">
        <v>820</v>
      </c>
      <c r="O32" s="109">
        <v>100</v>
      </c>
      <c r="P32" s="109">
        <v>140</v>
      </c>
      <c r="Q32" s="109">
        <v>160</v>
      </c>
      <c r="R32" s="109">
        <v>270</v>
      </c>
      <c r="S32" s="109">
        <v>50</v>
      </c>
      <c r="T32" s="109" t="s">
        <v>14</v>
      </c>
      <c r="U32" s="68"/>
      <c r="V32" s="69">
        <v>42</v>
      </c>
      <c r="W32" s="69">
        <v>44</v>
      </c>
      <c r="X32" s="69">
        <v>37</v>
      </c>
      <c r="Y32" s="69">
        <v>49</v>
      </c>
      <c r="Z32" s="69">
        <v>39</v>
      </c>
      <c r="AA32" s="69">
        <v>38</v>
      </c>
      <c r="AB32" s="69">
        <v>44</v>
      </c>
      <c r="AC32" s="69">
        <v>42</v>
      </c>
      <c r="AD32" s="69">
        <v>37</v>
      </c>
      <c r="AE32" s="69">
        <v>42</v>
      </c>
      <c r="AF32" s="69">
        <v>44</v>
      </c>
      <c r="AG32" s="69">
        <v>43</v>
      </c>
      <c r="AH32" s="69">
        <v>48</v>
      </c>
      <c r="AI32" s="69">
        <v>43</v>
      </c>
      <c r="AJ32" s="69">
        <v>32</v>
      </c>
      <c r="AK32" s="69">
        <v>52</v>
      </c>
      <c r="AL32" s="69">
        <v>39</v>
      </c>
      <c r="AM32" s="69">
        <v>58</v>
      </c>
      <c r="AN32" s="69">
        <v>53</v>
      </c>
    </row>
    <row r="33" spans="1:40" x14ac:dyDescent="0.2">
      <c r="A33" s="70" t="s">
        <v>313</v>
      </c>
      <c r="B33" s="108">
        <v>50</v>
      </c>
      <c r="C33" s="109" t="s">
        <v>14</v>
      </c>
      <c r="D33" s="109" t="s">
        <v>14</v>
      </c>
      <c r="E33" s="109" t="s">
        <v>14</v>
      </c>
      <c r="F33" s="109" t="s">
        <v>14</v>
      </c>
      <c r="G33" s="109" t="s">
        <v>14</v>
      </c>
      <c r="H33" s="109" t="s">
        <v>14</v>
      </c>
      <c r="I33" s="109" t="s">
        <v>14</v>
      </c>
      <c r="J33" s="109" t="s">
        <v>14</v>
      </c>
      <c r="K33" s="109">
        <v>10</v>
      </c>
      <c r="L33" s="109">
        <v>10</v>
      </c>
      <c r="M33" s="109" t="s">
        <v>14</v>
      </c>
      <c r="N33" s="109" t="s">
        <v>14</v>
      </c>
      <c r="O33" s="109" t="s">
        <v>14</v>
      </c>
      <c r="P33" s="109" t="s">
        <v>14</v>
      </c>
      <c r="Q33" s="109" t="s">
        <v>14</v>
      </c>
      <c r="R33" s="109" t="s">
        <v>14</v>
      </c>
      <c r="S33" s="109" t="s">
        <v>14</v>
      </c>
      <c r="T33" s="109" t="s">
        <v>14</v>
      </c>
      <c r="U33" s="68"/>
      <c r="V33" s="69">
        <v>0</v>
      </c>
      <c r="W33" s="69" t="s">
        <v>14</v>
      </c>
      <c r="X33" s="69" t="s">
        <v>14</v>
      </c>
      <c r="Y33" s="69" t="s">
        <v>14</v>
      </c>
      <c r="Z33" s="69" t="s">
        <v>14</v>
      </c>
      <c r="AA33" s="69" t="s">
        <v>14</v>
      </c>
      <c r="AB33" s="69" t="s">
        <v>14</v>
      </c>
      <c r="AC33" s="69" t="s">
        <v>14</v>
      </c>
      <c r="AD33" s="69" t="s">
        <v>14</v>
      </c>
      <c r="AE33" s="69">
        <v>0</v>
      </c>
      <c r="AF33" s="69">
        <v>1</v>
      </c>
      <c r="AG33" s="69" t="s">
        <v>14</v>
      </c>
      <c r="AH33" s="69" t="s">
        <v>14</v>
      </c>
      <c r="AI33" s="69" t="s">
        <v>14</v>
      </c>
      <c r="AJ33" s="69" t="s">
        <v>14</v>
      </c>
      <c r="AK33" s="69" t="s">
        <v>14</v>
      </c>
      <c r="AL33" s="69" t="s">
        <v>14</v>
      </c>
      <c r="AM33" s="69" t="s">
        <v>14</v>
      </c>
      <c r="AN33" s="69" t="s">
        <v>14</v>
      </c>
    </row>
    <row r="34" spans="1:40" x14ac:dyDescent="0.2">
      <c r="A34" s="70"/>
      <c r="B34" s="108"/>
      <c r="C34" s="108"/>
      <c r="D34" s="108"/>
      <c r="E34" s="108"/>
      <c r="F34" s="108"/>
      <c r="G34" s="108"/>
      <c r="H34" s="108"/>
      <c r="I34" s="108"/>
      <c r="J34" s="108"/>
      <c r="K34" s="108"/>
      <c r="L34" s="108"/>
      <c r="M34" s="108"/>
      <c r="N34" s="108"/>
      <c r="O34" s="108"/>
      <c r="P34" s="108"/>
      <c r="Q34" s="108"/>
      <c r="R34" s="108"/>
      <c r="S34" s="108"/>
      <c r="T34" s="108"/>
      <c r="U34" s="71"/>
      <c r="V34" s="71"/>
      <c r="W34" s="71"/>
      <c r="X34" s="71"/>
      <c r="Y34" s="71"/>
      <c r="Z34" s="71"/>
      <c r="AA34" s="71"/>
      <c r="AB34" s="71"/>
      <c r="AC34" s="71"/>
      <c r="AD34" s="71"/>
      <c r="AE34" s="71"/>
      <c r="AF34" s="71"/>
      <c r="AG34" s="71"/>
      <c r="AH34" s="71"/>
      <c r="AI34" s="71"/>
      <c r="AJ34" s="71"/>
      <c r="AK34" s="71"/>
      <c r="AL34" s="71"/>
      <c r="AM34" s="71"/>
      <c r="AN34" s="71"/>
    </row>
    <row r="35" spans="1:40" x14ac:dyDescent="0.2">
      <c r="A35" s="73" t="s">
        <v>314</v>
      </c>
      <c r="B35" s="108"/>
      <c r="C35" s="109"/>
      <c r="D35" s="109"/>
      <c r="E35" s="109"/>
      <c r="F35" s="109"/>
      <c r="G35" s="109"/>
      <c r="H35" s="109"/>
      <c r="I35" s="109"/>
      <c r="J35" s="109"/>
      <c r="K35" s="109"/>
      <c r="L35" s="109"/>
      <c r="M35" s="109"/>
      <c r="N35" s="109"/>
      <c r="O35" s="109"/>
      <c r="P35" s="109"/>
      <c r="Q35" s="109"/>
      <c r="R35" s="109"/>
      <c r="S35" s="109"/>
      <c r="T35" s="109"/>
      <c r="U35" s="68"/>
      <c r="V35" s="69"/>
      <c r="W35" s="69"/>
      <c r="X35" s="69"/>
      <c r="Y35" s="69"/>
      <c r="Z35" s="69"/>
      <c r="AA35" s="69"/>
      <c r="AB35" s="69"/>
      <c r="AC35" s="69"/>
      <c r="AD35" s="69"/>
      <c r="AE35" s="69"/>
      <c r="AF35" s="69"/>
      <c r="AG35" s="69"/>
      <c r="AH35" s="69"/>
      <c r="AI35" s="69"/>
      <c r="AJ35" s="69"/>
      <c r="AK35" s="69"/>
      <c r="AL35" s="69"/>
      <c r="AM35" s="69"/>
      <c r="AN35" s="69"/>
    </row>
    <row r="36" spans="1:40" x14ac:dyDescent="0.2">
      <c r="A36" s="70" t="s">
        <v>315</v>
      </c>
      <c r="B36" s="108">
        <v>30</v>
      </c>
      <c r="C36" s="109" t="s">
        <v>14</v>
      </c>
      <c r="D36" s="109" t="s">
        <v>14</v>
      </c>
      <c r="E36" s="109" t="s">
        <v>14</v>
      </c>
      <c r="F36" s="109" t="s">
        <v>14</v>
      </c>
      <c r="G36" s="109" t="s">
        <v>14</v>
      </c>
      <c r="H36" s="109" t="s">
        <v>14</v>
      </c>
      <c r="I36" s="109" t="s">
        <v>14</v>
      </c>
      <c r="J36" s="109" t="s">
        <v>14</v>
      </c>
      <c r="K36" s="109" t="s">
        <v>14</v>
      </c>
      <c r="L36" s="109" t="s">
        <v>14</v>
      </c>
      <c r="M36" s="109" t="s">
        <v>14</v>
      </c>
      <c r="N36" s="109" t="s">
        <v>14</v>
      </c>
      <c r="O36" s="109" t="s">
        <v>14</v>
      </c>
      <c r="P36" s="109" t="s">
        <v>14</v>
      </c>
      <c r="Q36" s="109" t="s">
        <v>14</v>
      </c>
      <c r="R36" s="109" t="s">
        <v>14</v>
      </c>
      <c r="S36" s="109" t="s">
        <v>14</v>
      </c>
      <c r="T36" s="109" t="s">
        <v>14</v>
      </c>
      <c r="U36" s="68"/>
      <c r="V36" s="69">
        <v>0</v>
      </c>
      <c r="W36" s="69" t="s">
        <v>14</v>
      </c>
      <c r="X36" s="69" t="s">
        <v>14</v>
      </c>
      <c r="Y36" s="69" t="s">
        <v>14</v>
      </c>
      <c r="Z36" s="69" t="s">
        <v>14</v>
      </c>
      <c r="AA36" s="69" t="s">
        <v>14</v>
      </c>
      <c r="AB36" s="69" t="s">
        <v>14</v>
      </c>
      <c r="AC36" s="69" t="s">
        <v>14</v>
      </c>
      <c r="AD36" s="69" t="s">
        <v>14</v>
      </c>
      <c r="AE36" s="69" t="s">
        <v>14</v>
      </c>
      <c r="AF36" s="69" t="s">
        <v>14</v>
      </c>
      <c r="AG36" s="69" t="s">
        <v>14</v>
      </c>
      <c r="AH36" s="69" t="s">
        <v>14</v>
      </c>
      <c r="AI36" s="69" t="s">
        <v>14</v>
      </c>
      <c r="AJ36" s="69" t="s">
        <v>14</v>
      </c>
      <c r="AK36" s="69" t="s">
        <v>14</v>
      </c>
      <c r="AL36" s="69" t="s">
        <v>14</v>
      </c>
      <c r="AM36" s="69" t="s">
        <v>14</v>
      </c>
      <c r="AN36" s="69" t="s">
        <v>14</v>
      </c>
    </row>
    <row r="37" spans="1:40" x14ac:dyDescent="0.2">
      <c r="A37" s="70" t="s">
        <v>316</v>
      </c>
      <c r="B37" s="108">
        <v>690</v>
      </c>
      <c r="C37" s="109">
        <v>120</v>
      </c>
      <c r="D37" s="109">
        <v>10</v>
      </c>
      <c r="E37" s="109" t="s">
        <v>14</v>
      </c>
      <c r="F37" s="109">
        <v>110</v>
      </c>
      <c r="G37" s="109" t="s">
        <v>14</v>
      </c>
      <c r="H37" s="109">
        <v>10</v>
      </c>
      <c r="I37" s="109" t="s">
        <v>14</v>
      </c>
      <c r="J37" s="109" t="s">
        <v>14</v>
      </c>
      <c r="K37" s="109">
        <v>170</v>
      </c>
      <c r="L37" s="109">
        <v>30</v>
      </c>
      <c r="M37" s="109">
        <v>10</v>
      </c>
      <c r="N37" s="109">
        <v>100</v>
      </c>
      <c r="O37" s="109">
        <v>20</v>
      </c>
      <c r="P37" s="109">
        <v>10</v>
      </c>
      <c r="Q37" s="109">
        <v>10</v>
      </c>
      <c r="R37" s="109">
        <v>60</v>
      </c>
      <c r="S37" s="109" t="s">
        <v>14</v>
      </c>
      <c r="T37" s="109" t="s">
        <v>14</v>
      </c>
      <c r="U37" s="68"/>
      <c r="V37" s="69">
        <v>4</v>
      </c>
      <c r="W37" s="69">
        <v>5</v>
      </c>
      <c r="X37" s="69">
        <v>3</v>
      </c>
      <c r="Y37" s="69" t="s">
        <v>14</v>
      </c>
      <c r="Z37" s="69">
        <v>5</v>
      </c>
      <c r="AA37" s="69" t="s">
        <v>14</v>
      </c>
      <c r="AB37" s="69">
        <v>4</v>
      </c>
      <c r="AC37" s="69" t="s">
        <v>14</v>
      </c>
      <c r="AD37" s="69" t="s">
        <v>14</v>
      </c>
      <c r="AE37" s="69">
        <v>5</v>
      </c>
      <c r="AF37" s="69">
        <v>2</v>
      </c>
      <c r="AG37" s="69">
        <v>2</v>
      </c>
      <c r="AH37" s="69">
        <v>6</v>
      </c>
      <c r="AI37" s="69">
        <v>7</v>
      </c>
      <c r="AJ37" s="69">
        <v>3</v>
      </c>
      <c r="AK37" s="69">
        <v>4</v>
      </c>
      <c r="AL37" s="69">
        <v>8</v>
      </c>
      <c r="AM37" s="69" t="s">
        <v>14</v>
      </c>
      <c r="AN37" s="69" t="s">
        <v>14</v>
      </c>
    </row>
    <row r="38" spans="1:40" x14ac:dyDescent="0.2">
      <c r="A38" s="70" t="s">
        <v>317</v>
      </c>
      <c r="B38" s="108">
        <v>70</v>
      </c>
      <c r="C38" s="109">
        <v>20</v>
      </c>
      <c r="D38" s="109" t="s">
        <v>14</v>
      </c>
      <c r="E38" s="109" t="s">
        <v>14</v>
      </c>
      <c r="F38" s="109" t="s">
        <v>14</v>
      </c>
      <c r="G38" s="109" t="s">
        <v>14</v>
      </c>
      <c r="H38" s="109" t="s">
        <v>14</v>
      </c>
      <c r="I38" s="109" t="s">
        <v>14</v>
      </c>
      <c r="J38" s="109" t="s">
        <v>14</v>
      </c>
      <c r="K38" s="109">
        <v>10</v>
      </c>
      <c r="L38" s="109" t="s">
        <v>14</v>
      </c>
      <c r="M38" s="109" t="s">
        <v>14</v>
      </c>
      <c r="N38" s="109">
        <v>10</v>
      </c>
      <c r="O38" s="109" t="s">
        <v>14</v>
      </c>
      <c r="P38" s="109" t="s">
        <v>14</v>
      </c>
      <c r="Q38" s="109" t="s">
        <v>14</v>
      </c>
      <c r="R38" s="109" t="s">
        <v>14</v>
      </c>
      <c r="S38" s="109" t="s">
        <v>14</v>
      </c>
      <c r="T38" s="109" t="s">
        <v>14</v>
      </c>
      <c r="U38" s="68"/>
      <c r="V38" s="69">
        <v>0</v>
      </c>
      <c r="W38" s="69">
        <v>1</v>
      </c>
      <c r="X38" s="69" t="s">
        <v>14</v>
      </c>
      <c r="Y38" s="69" t="s">
        <v>14</v>
      </c>
      <c r="Z38" s="69" t="s">
        <v>14</v>
      </c>
      <c r="AA38" s="69" t="s">
        <v>14</v>
      </c>
      <c r="AB38" s="69" t="s">
        <v>14</v>
      </c>
      <c r="AC38" s="69" t="s">
        <v>14</v>
      </c>
      <c r="AD38" s="69" t="s">
        <v>14</v>
      </c>
      <c r="AE38" s="69">
        <v>0</v>
      </c>
      <c r="AF38" s="69" t="s">
        <v>14</v>
      </c>
      <c r="AG38" s="69" t="s">
        <v>14</v>
      </c>
      <c r="AH38" s="69">
        <v>1</v>
      </c>
      <c r="AI38" s="69" t="s">
        <v>14</v>
      </c>
      <c r="AJ38" s="69" t="s">
        <v>14</v>
      </c>
      <c r="AK38" s="69" t="s">
        <v>14</v>
      </c>
      <c r="AL38" s="69" t="s">
        <v>14</v>
      </c>
      <c r="AM38" s="69" t="s">
        <v>14</v>
      </c>
      <c r="AN38" s="69" t="s">
        <v>14</v>
      </c>
    </row>
    <row r="39" spans="1:40" x14ac:dyDescent="0.2">
      <c r="A39" s="70" t="s">
        <v>318</v>
      </c>
      <c r="B39" s="108">
        <v>14790</v>
      </c>
      <c r="C39" s="109">
        <v>2140</v>
      </c>
      <c r="D39" s="109">
        <v>490</v>
      </c>
      <c r="E39" s="109">
        <v>370</v>
      </c>
      <c r="F39" s="109">
        <v>2070</v>
      </c>
      <c r="G39" s="109">
        <v>390</v>
      </c>
      <c r="H39" s="109">
        <v>280</v>
      </c>
      <c r="I39" s="109">
        <v>350</v>
      </c>
      <c r="J39" s="109">
        <v>250</v>
      </c>
      <c r="K39" s="109">
        <v>3500</v>
      </c>
      <c r="L39" s="109">
        <v>1110</v>
      </c>
      <c r="M39" s="109">
        <v>610</v>
      </c>
      <c r="N39" s="109">
        <v>1580</v>
      </c>
      <c r="O39" s="109">
        <v>230</v>
      </c>
      <c r="P39" s="109">
        <v>420</v>
      </c>
      <c r="Q39" s="109">
        <v>290</v>
      </c>
      <c r="R39" s="109">
        <v>620</v>
      </c>
      <c r="S39" s="109">
        <v>90</v>
      </c>
      <c r="T39" s="109">
        <v>20</v>
      </c>
      <c r="U39" s="68"/>
      <c r="V39" s="69">
        <v>95</v>
      </c>
      <c r="W39" s="69">
        <v>94</v>
      </c>
      <c r="X39" s="69">
        <v>96</v>
      </c>
      <c r="Y39" s="69">
        <v>97</v>
      </c>
      <c r="Z39" s="69">
        <v>94</v>
      </c>
      <c r="AA39" s="69">
        <v>98</v>
      </c>
      <c r="AB39" s="69">
        <v>96</v>
      </c>
      <c r="AC39" s="69">
        <v>98</v>
      </c>
      <c r="AD39" s="69">
        <v>97</v>
      </c>
      <c r="AE39" s="69">
        <v>95</v>
      </c>
      <c r="AF39" s="69">
        <v>97</v>
      </c>
      <c r="AG39" s="69">
        <v>98</v>
      </c>
      <c r="AH39" s="69">
        <v>93</v>
      </c>
      <c r="AI39" s="69">
        <v>93</v>
      </c>
      <c r="AJ39" s="69">
        <v>96</v>
      </c>
      <c r="AK39" s="69">
        <v>95</v>
      </c>
      <c r="AL39" s="69">
        <v>91</v>
      </c>
      <c r="AM39" s="69">
        <v>99</v>
      </c>
      <c r="AN39" s="69">
        <v>100</v>
      </c>
    </row>
    <row r="40" spans="1:40" x14ac:dyDescent="0.2">
      <c r="A40" s="70"/>
      <c r="B40" s="108"/>
      <c r="C40" s="108"/>
      <c r="D40" s="108"/>
      <c r="E40" s="108"/>
      <c r="F40" s="108"/>
      <c r="G40" s="108"/>
      <c r="H40" s="108"/>
      <c r="I40" s="108"/>
      <c r="J40" s="108"/>
      <c r="K40" s="108"/>
      <c r="L40" s="108"/>
      <c r="M40" s="108"/>
      <c r="N40" s="108"/>
      <c r="O40" s="108"/>
      <c r="P40" s="108"/>
      <c r="Q40" s="108"/>
      <c r="R40" s="108"/>
      <c r="S40" s="108"/>
      <c r="T40" s="108"/>
      <c r="U40" s="71"/>
      <c r="V40" s="71"/>
      <c r="W40" s="71"/>
      <c r="X40" s="71"/>
      <c r="Y40" s="71"/>
      <c r="Z40" s="71"/>
      <c r="AA40" s="71"/>
      <c r="AB40" s="71"/>
      <c r="AC40" s="71"/>
      <c r="AD40" s="71"/>
      <c r="AE40" s="71"/>
      <c r="AF40" s="71"/>
      <c r="AG40" s="71"/>
      <c r="AH40" s="71"/>
      <c r="AI40" s="71"/>
      <c r="AJ40" s="71"/>
      <c r="AK40" s="71"/>
      <c r="AL40" s="71"/>
      <c r="AM40" s="71"/>
      <c r="AN40" s="71"/>
    </row>
    <row r="41" spans="1:40" x14ac:dyDescent="0.2">
      <c r="A41" s="73" t="s">
        <v>29</v>
      </c>
      <c r="B41" s="108"/>
      <c r="C41" s="109"/>
      <c r="D41" s="109"/>
      <c r="E41" s="109"/>
      <c r="F41" s="109"/>
      <c r="G41" s="109"/>
      <c r="H41" s="109"/>
      <c r="I41" s="109"/>
      <c r="J41" s="109"/>
      <c r="K41" s="109"/>
      <c r="L41" s="109"/>
      <c r="M41" s="109"/>
      <c r="N41" s="109"/>
      <c r="O41" s="109"/>
      <c r="P41" s="109"/>
      <c r="Q41" s="109"/>
      <c r="R41" s="109"/>
      <c r="S41" s="109"/>
      <c r="T41" s="109"/>
      <c r="U41" s="68"/>
      <c r="V41" s="69"/>
      <c r="W41" s="69"/>
      <c r="X41" s="69"/>
      <c r="Y41" s="69"/>
      <c r="Z41" s="69"/>
      <c r="AA41" s="69"/>
      <c r="AB41" s="69"/>
      <c r="AC41" s="69"/>
      <c r="AD41" s="69"/>
      <c r="AE41" s="69"/>
      <c r="AF41" s="69"/>
      <c r="AG41" s="69"/>
      <c r="AH41" s="69"/>
      <c r="AI41" s="69"/>
      <c r="AJ41" s="69"/>
      <c r="AK41" s="69"/>
      <c r="AL41" s="69"/>
      <c r="AM41" s="69"/>
      <c r="AN41" s="69"/>
    </row>
    <row r="42" spans="1:40" x14ac:dyDescent="0.2">
      <c r="A42" s="70" t="s">
        <v>338</v>
      </c>
      <c r="B42" s="108">
        <v>1580</v>
      </c>
      <c r="C42" s="109">
        <v>230</v>
      </c>
      <c r="D42" s="109">
        <v>50</v>
      </c>
      <c r="E42" s="109">
        <v>40</v>
      </c>
      <c r="F42" s="109">
        <v>240</v>
      </c>
      <c r="G42" s="109">
        <v>30</v>
      </c>
      <c r="H42" s="109">
        <v>20</v>
      </c>
      <c r="I42" s="109">
        <v>30</v>
      </c>
      <c r="J42" s="109">
        <v>30</v>
      </c>
      <c r="K42" s="109">
        <v>370</v>
      </c>
      <c r="L42" s="109">
        <v>140</v>
      </c>
      <c r="M42" s="109">
        <v>50</v>
      </c>
      <c r="N42" s="109">
        <v>170</v>
      </c>
      <c r="O42" s="109">
        <v>30</v>
      </c>
      <c r="P42" s="109">
        <v>40</v>
      </c>
      <c r="Q42" s="109">
        <v>30</v>
      </c>
      <c r="R42" s="109">
        <v>100</v>
      </c>
      <c r="S42" s="109" t="s">
        <v>14</v>
      </c>
      <c r="T42" s="109" t="s">
        <v>14</v>
      </c>
      <c r="U42" s="68"/>
      <c r="V42" s="69">
        <v>10</v>
      </c>
      <c r="W42" s="69">
        <v>10</v>
      </c>
      <c r="X42" s="69">
        <v>9</v>
      </c>
      <c r="Y42" s="69">
        <v>9</v>
      </c>
      <c r="Z42" s="69">
        <v>11</v>
      </c>
      <c r="AA42" s="69">
        <v>8</v>
      </c>
      <c r="AB42" s="69">
        <v>7</v>
      </c>
      <c r="AC42" s="69">
        <v>8</v>
      </c>
      <c r="AD42" s="69">
        <v>10</v>
      </c>
      <c r="AE42" s="69">
        <v>10</v>
      </c>
      <c r="AF42" s="69">
        <v>12</v>
      </c>
      <c r="AG42" s="69">
        <v>7</v>
      </c>
      <c r="AH42" s="69">
        <v>10</v>
      </c>
      <c r="AI42" s="69">
        <v>10</v>
      </c>
      <c r="AJ42" s="69">
        <v>9</v>
      </c>
      <c r="AK42" s="69">
        <v>11</v>
      </c>
      <c r="AL42" s="69">
        <v>15</v>
      </c>
      <c r="AM42" s="69" t="s">
        <v>14</v>
      </c>
      <c r="AN42" s="69" t="s">
        <v>14</v>
      </c>
    </row>
    <row r="43" spans="1:40" x14ac:dyDescent="0.2">
      <c r="A43" s="70" t="s">
        <v>337</v>
      </c>
      <c r="B43" s="108">
        <v>3970</v>
      </c>
      <c r="C43" s="109">
        <v>560</v>
      </c>
      <c r="D43" s="109">
        <v>140</v>
      </c>
      <c r="E43" s="109">
        <v>90</v>
      </c>
      <c r="F43" s="109">
        <v>580</v>
      </c>
      <c r="G43" s="109">
        <v>100</v>
      </c>
      <c r="H43" s="109">
        <v>70</v>
      </c>
      <c r="I43" s="109">
        <v>80</v>
      </c>
      <c r="J43" s="109">
        <v>60</v>
      </c>
      <c r="K43" s="109">
        <v>920</v>
      </c>
      <c r="L43" s="109">
        <v>290</v>
      </c>
      <c r="M43" s="109">
        <v>190</v>
      </c>
      <c r="N43" s="109">
        <v>430</v>
      </c>
      <c r="O43" s="109">
        <v>50</v>
      </c>
      <c r="P43" s="109">
        <v>130</v>
      </c>
      <c r="Q43" s="109">
        <v>70</v>
      </c>
      <c r="R43" s="109">
        <v>200</v>
      </c>
      <c r="S43" s="109">
        <v>20</v>
      </c>
      <c r="T43" s="109" t="s">
        <v>14</v>
      </c>
      <c r="U43" s="68"/>
      <c r="V43" s="69">
        <v>26</v>
      </c>
      <c r="W43" s="69">
        <v>25</v>
      </c>
      <c r="X43" s="69">
        <v>27</v>
      </c>
      <c r="Y43" s="69">
        <v>23</v>
      </c>
      <c r="Z43" s="69">
        <v>26</v>
      </c>
      <c r="AA43" s="69">
        <v>24</v>
      </c>
      <c r="AB43" s="69">
        <v>22</v>
      </c>
      <c r="AC43" s="69">
        <v>23</v>
      </c>
      <c r="AD43" s="69">
        <v>23</v>
      </c>
      <c r="AE43" s="69">
        <v>25</v>
      </c>
      <c r="AF43" s="69">
        <v>26</v>
      </c>
      <c r="AG43" s="69">
        <v>31</v>
      </c>
      <c r="AH43" s="69">
        <v>26</v>
      </c>
      <c r="AI43" s="69">
        <v>21</v>
      </c>
      <c r="AJ43" s="69">
        <v>29</v>
      </c>
      <c r="AK43" s="69">
        <v>23</v>
      </c>
      <c r="AL43" s="69">
        <v>29</v>
      </c>
      <c r="AM43" s="69">
        <v>25</v>
      </c>
      <c r="AN43" s="69" t="s">
        <v>14</v>
      </c>
    </row>
    <row r="44" spans="1:40" x14ac:dyDescent="0.2">
      <c r="A44" s="70" t="s">
        <v>336</v>
      </c>
      <c r="B44" s="108">
        <v>2570</v>
      </c>
      <c r="C44" s="109">
        <v>360</v>
      </c>
      <c r="D44" s="109">
        <v>100</v>
      </c>
      <c r="E44" s="109">
        <v>60</v>
      </c>
      <c r="F44" s="109">
        <v>390</v>
      </c>
      <c r="G44" s="109">
        <v>90</v>
      </c>
      <c r="H44" s="109">
        <v>80</v>
      </c>
      <c r="I44" s="109">
        <v>60</v>
      </c>
      <c r="J44" s="109">
        <v>50</v>
      </c>
      <c r="K44" s="109">
        <v>590</v>
      </c>
      <c r="L44" s="109">
        <v>190</v>
      </c>
      <c r="M44" s="109">
        <v>110</v>
      </c>
      <c r="N44" s="109">
        <v>240</v>
      </c>
      <c r="O44" s="109">
        <v>50</v>
      </c>
      <c r="P44" s="109">
        <v>70</v>
      </c>
      <c r="Q44" s="109">
        <v>40</v>
      </c>
      <c r="R44" s="109">
        <v>70</v>
      </c>
      <c r="S44" s="109">
        <v>20</v>
      </c>
      <c r="T44" s="109" t="s">
        <v>14</v>
      </c>
      <c r="U44" s="68"/>
      <c r="V44" s="69">
        <v>16</v>
      </c>
      <c r="W44" s="69">
        <v>16</v>
      </c>
      <c r="X44" s="69">
        <v>19</v>
      </c>
      <c r="Y44" s="69">
        <v>15</v>
      </c>
      <c r="Z44" s="69">
        <v>18</v>
      </c>
      <c r="AA44" s="69">
        <v>23</v>
      </c>
      <c r="AB44" s="69">
        <v>27</v>
      </c>
      <c r="AC44" s="69">
        <v>18</v>
      </c>
      <c r="AD44" s="69">
        <v>18</v>
      </c>
      <c r="AE44" s="69">
        <v>16</v>
      </c>
      <c r="AF44" s="69">
        <v>16</v>
      </c>
      <c r="AG44" s="69">
        <v>18</v>
      </c>
      <c r="AH44" s="69">
        <v>14</v>
      </c>
      <c r="AI44" s="69">
        <v>19</v>
      </c>
      <c r="AJ44" s="69">
        <v>17</v>
      </c>
      <c r="AK44" s="69">
        <v>14</v>
      </c>
      <c r="AL44" s="69">
        <v>11</v>
      </c>
      <c r="AM44" s="69">
        <v>16</v>
      </c>
      <c r="AN44" s="69" t="s">
        <v>14</v>
      </c>
    </row>
    <row r="45" spans="1:40" x14ac:dyDescent="0.2">
      <c r="A45" s="70" t="s">
        <v>33</v>
      </c>
      <c r="B45" s="108">
        <v>7460</v>
      </c>
      <c r="C45" s="109">
        <v>1140</v>
      </c>
      <c r="D45" s="109">
        <v>230</v>
      </c>
      <c r="E45" s="109">
        <v>200</v>
      </c>
      <c r="F45" s="109">
        <v>1000</v>
      </c>
      <c r="G45" s="109">
        <v>180</v>
      </c>
      <c r="H45" s="109">
        <v>130</v>
      </c>
      <c r="I45" s="109">
        <v>180</v>
      </c>
      <c r="J45" s="109">
        <v>120</v>
      </c>
      <c r="K45" s="109">
        <v>1800</v>
      </c>
      <c r="L45" s="109">
        <v>530</v>
      </c>
      <c r="M45" s="109">
        <v>280</v>
      </c>
      <c r="N45" s="109">
        <v>850</v>
      </c>
      <c r="O45" s="109">
        <v>120</v>
      </c>
      <c r="P45" s="109">
        <v>190</v>
      </c>
      <c r="Q45" s="109">
        <v>160</v>
      </c>
      <c r="R45" s="109">
        <v>310</v>
      </c>
      <c r="S45" s="109">
        <v>50</v>
      </c>
      <c r="T45" s="109">
        <v>10</v>
      </c>
      <c r="U45" s="68"/>
      <c r="V45" s="69">
        <v>48</v>
      </c>
      <c r="W45" s="69">
        <v>50</v>
      </c>
      <c r="X45" s="69">
        <v>45</v>
      </c>
      <c r="Y45" s="69">
        <v>53</v>
      </c>
      <c r="Z45" s="69">
        <v>45</v>
      </c>
      <c r="AA45" s="69">
        <v>45</v>
      </c>
      <c r="AB45" s="69">
        <v>44</v>
      </c>
      <c r="AC45" s="69">
        <v>52</v>
      </c>
      <c r="AD45" s="69">
        <v>49</v>
      </c>
      <c r="AE45" s="69">
        <v>49</v>
      </c>
      <c r="AF45" s="69">
        <v>46</v>
      </c>
      <c r="AG45" s="69">
        <v>44</v>
      </c>
      <c r="AH45" s="69">
        <v>50</v>
      </c>
      <c r="AI45" s="69">
        <v>50</v>
      </c>
      <c r="AJ45" s="69">
        <v>44</v>
      </c>
      <c r="AK45" s="69">
        <v>51</v>
      </c>
      <c r="AL45" s="69">
        <v>45</v>
      </c>
      <c r="AM45" s="69">
        <v>49</v>
      </c>
      <c r="AN45" s="69">
        <v>67</v>
      </c>
    </row>
    <row r="46" spans="1:40" x14ac:dyDescent="0.2">
      <c r="A46" s="70"/>
      <c r="B46" s="108"/>
      <c r="C46" s="108"/>
      <c r="D46" s="108"/>
      <c r="E46" s="108"/>
      <c r="F46" s="108"/>
      <c r="G46" s="108"/>
      <c r="H46" s="108"/>
      <c r="I46" s="108"/>
      <c r="J46" s="108"/>
      <c r="K46" s="108"/>
      <c r="L46" s="108"/>
      <c r="M46" s="108"/>
      <c r="N46" s="108"/>
      <c r="O46" s="108"/>
      <c r="P46" s="108"/>
      <c r="Q46" s="108"/>
      <c r="R46" s="108"/>
      <c r="S46" s="108"/>
      <c r="T46" s="108"/>
      <c r="U46" s="71"/>
      <c r="V46" s="71"/>
      <c r="W46" s="71"/>
      <c r="X46" s="71"/>
      <c r="Y46" s="71"/>
      <c r="Z46" s="71"/>
      <c r="AA46" s="71"/>
      <c r="AB46" s="71"/>
      <c r="AC46" s="71"/>
      <c r="AD46" s="71"/>
      <c r="AE46" s="71"/>
      <c r="AF46" s="71"/>
      <c r="AG46" s="71"/>
      <c r="AH46" s="71"/>
      <c r="AI46" s="71"/>
      <c r="AJ46" s="71"/>
      <c r="AK46" s="71"/>
      <c r="AL46" s="71"/>
      <c r="AM46" s="71"/>
      <c r="AN46" s="71"/>
    </row>
    <row r="47" spans="1:40" x14ac:dyDescent="0.2">
      <c r="A47" s="73" t="s">
        <v>319</v>
      </c>
      <c r="B47" s="108"/>
      <c r="C47" s="109"/>
      <c r="D47" s="109"/>
      <c r="E47" s="109"/>
      <c r="F47" s="109"/>
      <c r="G47" s="109"/>
      <c r="H47" s="109"/>
      <c r="I47" s="109"/>
      <c r="J47" s="109"/>
      <c r="K47" s="109"/>
      <c r="L47" s="109"/>
      <c r="M47" s="109"/>
      <c r="N47" s="109"/>
      <c r="O47" s="109"/>
      <c r="P47" s="109"/>
      <c r="Q47" s="109"/>
      <c r="R47" s="109"/>
      <c r="S47" s="109"/>
      <c r="T47" s="109"/>
      <c r="U47" s="68"/>
      <c r="V47" s="69"/>
      <c r="W47" s="69"/>
      <c r="X47" s="69"/>
      <c r="Y47" s="69"/>
      <c r="Z47" s="69"/>
      <c r="AA47" s="69"/>
      <c r="AB47" s="69"/>
      <c r="AC47" s="69"/>
      <c r="AD47" s="69"/>
      <c r="AE47" s="69"/>
      <c r="AF47" s="69"/>
      <c r="AG47" s="69"/>
      <c r="AH47" s="69"/>
      <c r="AI47" s="69"/>
      <c r="AJ47" s="69"/>
      <c r="AK47" s="69"/>
      <c r="AL47" s="69"/>
      <c r="AM47" s="69"/>
      <c r="AN47" s="69"/>
    </row>
    <row r="48" spans="1:40" x14ac:dyDescent="0.2">
      <c r="A48" s="70" t="s">
        <v>320</v>
      </c>
      <c r="B48" s="108">
        <v>7530</v>
      </c>
      <c r="C48" s="109">
        <v>1080</v>
      </c>
      <c r="D48" s="109">
        <v>260</v>
      </c>
      <c r="E48" s="109">
        <v>160</v>
      </c>
      <c r="F48" s="109">
        <v>1170</v>
      </c>
      <c r="G48" s="109">
        <v>210</v>
      </c>
      <c r="H48" s="109">
        <v>130</v>
      </c>
      <c r="I48" s="109">
        <v>170</v>
      </c>
      <c r="J48" s="109">
        <v>130</v>
      </c>
      <c r="K48" s="109">
        <v>1800</v>
      </c>
      <c r="L48" s="109">
        <v>600</v>
      </c>
      <c r="M48" s="109">
        <v>320</v>
      </c>
      <c r="N48" s="109">
        <v>710</v>
      </c>
      <c r="O48" s="109">
        <v>90</v>
      </c>
      <c r="P48" s="109">
        <v>210</v>
      </c>
      <c r="Q48" s="109">
        <v>130</v>
      </c>
      <c r="R48" s="109">
        <v>330</v>
      </c>
      <c r="S48" s="109">
        <v>40</v>
      </c>
      <c r="T48" s="109" t="s">
        <v>14</v>
      </c>
      <c r="U48" s="68"/>
      <c r="V48" s="69">
        <v>48</v>
      </c>
      <c r="W48" s="69">
        <v>47</v>
      </c>
      <c r="X48" s="69">
        <v>51</v>
      </c>
      <c r="Y48" s="69">
        <v>42</v>
      </c>
      <c r="Z48" s="69">
        <v>53</v>
      </c>
      <c r="AA48" s="69">
        <v>52</v>
      </c>
      <c r="AB48" s="69">
        <v>43</v>
      </c>
      <c r="AC48" s="69">
        <v>48</v>
      </c>
      <c r="AD48" s="69">
        <v>52</v>
      </c>
      <c r="AE48" s="69">
        <v>49</v>
      </c>
      <c r="AF48" s="69">
        <v>53</v>
      </c>
      <c r="AG48" s="69">
        <v>51</v>
      </c>
      <c r="AH48" s="69">
        <v>42</v>
      </c>
      <c r="AI48" s="69">
        <v>38</v>
      </c>
      <c r="AJ48" s="69">
        <v>49</v>
      </c>
      <c r="AK48" s="69">
        <v>43</v>
      </c>
      <c r="AL48" s="69">
        <v>48</v>
      </c>
      <c r="AM48" s="69">
        <v>41</v>
      </c>
      <c r="AN48" s="69" t="s">
        <v>14</v>
      </c>
    </row>
    <row r="49" spans="1:40" x14ac:dyDescent="0.2">
      <c r="A49" s="70" t="s">
        <v>321</v>
      </c>
      <c r="B49" s="108">
        <v>8060</v>
      </c>
      <c r="C49" s="109">
        <v>1210</v>
      </c>
      <c r="D49" s="109">
        <v>250</v>
      </c>
      <c r="E49" s="109">
        <v>220</v>
      </c>
      <c r="F49" s="109">
        <v>1040</v>
      </c>
      <c r="G49" s="109">
        <v>190</v>
      </c>
      <c r="H49" s="109">
        <v>170</v>
      </c>
      <c r="I49" s="109">
        <v>190</v>
      </c>
      <c r="J49" s="109">
        <v>120</v>
      </c>
      <c r="K49" s="109">
        <v>1880</v>
      </c>
      <c r="L49" s="109">
        <v>540</v>
      </c>
      <c r="M49" s="109">
        <v>300</v>
      </c>
      <c r="N49" s="109">
        <v>990</v>
      </c>
      <c r="O49" s="109">
        <v>150</v>
      </c>
      <c r="P49" s="109">
        <v>220</v>
      </c>
      <c r="Q49" s="109">
        <v>180</v>
      </c>
      <c r="R49" s="109">
        <v>360</v>
      </c>
      <c r="S49" s="109">
        <v>60</v>
      </c>
      <c r="T49" s="109">
        <v>10</v>
      </c>
      <c r="U49" s="68"/>
      <c r="V49" s="69">
        <v>52</v>
      </c>
      <c r="W49" s="69">
        <v>53</v>
      </c>
      <c r="X49" s="69">
        <v>49</v>
      </c>
      <c r="Y49" s="69">
        <v>58</v>
      </c>
      <c r="Z49" s="69">
        <v>47</v>
      </c>
      <c r="AA49" s="69">
        <v>48</v>
      </c>
      <c r="AB49" s="69">
        <v>57</v>
      </c>
      <c r="AC49" s="69">
        <v>52</v>
      </c>
      <c r="AD49" s="69">
        <v>48</v>
      </c>
      <c r="AE49" s="69">
        <v>51</v>
      </c>
      <c r="AF49" s="69">
        <v>47</v>
      </c>
      <c r="AG49" s="69">
        <v>49</v>
      </c>
      <c r="AH49" s="69">
        <v>58</v>
      </c>
      <c r="AI49" s="69">
        <v>62</v>
      </c>
      <c r="AJ49" s="69">
        <v>51</v>
      </c>
      <c r="AK49" s="69">
        <v>57</v>
      </c>
      <c r="AL49" s="69">
        <v>52</v>
      </c>
      <c r="AM49" s="69">
        <v>59</v>
      </c>
      <c r="AN49" s="69">
        <v>80</v>
      </c>
    </row>
    <row r="50" spans="1:40" x14ac:dyDescent="0.2">
      <c r="A50" s="70"/>
      <c r="B50" s="108"/>
      <c r="C50" s="108"/>
      <c r="D50" s="108"/>
      <c r="E50" s="108"/>
      <c r="F50" s="108"/>
      <c r="G50" s="108"/>
      <c r="H50" s="108"/>
      <c r="I50" s="108"/>
      <c r="J50" s="108"/>
      <c r="K50" s="108"/>
      <c r="L50" s="108"/>
      <c r="M50" s="108"/>
      <c r="N50" s="108"/>
      <c r="O50" s="108"/>
      <c r="P50" s="108"/>
      <c r="Q50" s="108"/>
      <c r="R50" s="108"/>
      <c r="S50" s="108"/>
      <c r="T50" s="108"/>
      <c r="U50" s="71"/>
      <c r="V50" s="71"/>
      <c r="W50" s="71"/>
      <c r="X50" s="71"/>
      <c r="Y50" s="71"/>
      <c r="Z50" s="71"/>
      <c r="AA50" s="71"/>
      <c r="AB50" s="71"/>
      <c r="AC50" s="71"/>
      <c r="AD50" s="71"/>
      <c r="AE50" s="71"/>
      <c r="AF50" s="71"/>
      <c r="AG50" s="71"/>
      <c r="AH50" s="71"/>
      <c r="AI50" s="71"/>
      <c r="AJ50" s="71"/>
      <c r="AK50" s="71"/>
      <c r="AL50" s="71"/>
      <c r="AM50" s="71"/>
      <c r="AN50" s="71"/>
    </row>
    <row r="51" spans="1:40" x14ac:dyDescent="0.2">
      <c r="A51" s="73" t="s">
        <v>125</v>
      </c>
      <c r="B51" s="108"/>
      <c r="C51" s="109"/>
      <c r="D51" s="109"/>
      <c r="E51" s="109"/>
      <c r="F51" s="109"/>
      <c r="G51" s="109"/>
      <c r="H51" s="109"/>
      <c r="I51" s="109"/>
      <c r="J51" s="109"/>
      <c r="K51" s="109"/>
      <c r="L51" s="109"/>
      <c r="M51" s="109"/>
      <c r="N51" s="109"/>
      <c r="O51" s="109"/>
      <c r="P51" s="109"/>
      <c r="Q51" s="109"/>
      <c r="R51" s="109"/>
      <c r="S51" s="109"/>
      <c r="T51" s="109"/>
      <c r="U51" s="68"/>
      <c r="V51" s="69"/>
      <c r="W51" s="69"/>
      <c r="X51" s="69"/>
      <c r="Y51" s="69"/>
      <c r="Z51" s="69"/>
      <c r="AA51" s="69"/>
      <c r="AB51" s="69"/>
      <c r="AC51" s="69"/>
      <c r="AD51" s="69"/>
      <c r="AE51" s="69"/>
      <c r="AF51" s="69"/>
      <c r="AG51" s="69"/>
      <c r="AH51" s="69"/>
      <c r="AI51" s="69"/>
      <c r="AJ51" s="69"/>
      <c r="AK51" s="69"/>
      <c r="AL51" s="69"/>
      <c r="AM51" s="69"/>
      <c r="AN51" s="69"/>
    </row>
    <row r="52" spans="1:40" x14ac:dyDescent="0.2">
      <c r="A52" s="70" t="s">
        <v>322</v>
      </c>
      <c r="B52" s="108">
        <v>6100</v>
      </c>
      <c r="C52" s="109">
        <v>900</v>
      </c>
      <c r="D52" s="109">
        <v>200</v>
      </c>
      <c r="E52" s="109">
        <v>100</v>
      </c>
      <c r="F52" s="109">
        <v>1000</v>
      </c>
      <c r="G52" s="109">
        <v>100</v>
      </c>
      <c r="H52" s="109" t="s">
        <v>14</v>
      </c>
      <c r="I52" s="109">
        <v>100</v>
      </c>
      <c r="J52" s="109">
        <v>100</v>
      </c>
      <c r="K52" s="109">
        <v>1500</v>
      </c>
      <c r="L52" s="109">
        <v>500</v>
      </c>
      <c r="M52" s="109">
        <v>300</v>
      </c>
      <c r="N52" s="109">
        <v>600</v>
      </c>
      <c r="O52" s="109" t="s">
        <v>14</v>
      </c>
      <c r="P52" s="109">
        <v>200</v>
      </c>
      <c r="Q52" s="109">
        <v>100</v>
      </c>
      <c r="R52" s="109">
        <v>300</v>
      </c>
      <c r="S52" s="109" t="s">
        <v>14</v>
      </c>
      <c r="T52" s="109" t="s">
        <v>14</v>
      </c>
      <c r="U52" s="68"/>
      <c r="V52" s="69">
        <v>39</v>
      </c>
      <c r="W52" s="69">
        <v>38</v>
      </c>
      <c r="X52" s="69">
        <v>39</v>
      </c>
      <c r="Y52" s="69">
        <v>35</v>
      </c>
      <c r="Z52" s="69">
        <v>44</v>
      </c>
      <c r="AA52" s="69">
        <v>37</v>
      </c>
      <c r="AB52" s="69" t="s">
        <v>14</v>
      </c>
      <c r="AC52" s="69">
        <v>41</v>
      </c>
      <c r="AD52" s="69">
        <v>45</v>
      </c>
      <c r="AE52" s="69">
        <v>40</v>
      </c>
      <c r="AF52" s="69">
        <v>41</v>
      </c>
      <c r="AG52" s="69">
        <v>42</v>
      </c>
      <c r="AH52" s="69">
        <v>33</v>
      </c>
      <c r="AI52" s="69" t="s">
        <v>14</v>
      </c>
      <c r="AJ52" s="69">
        <v>38</v>
      </c>
      <c r="AK52" s="69">
        <v>35</v>
      </c>
      <c r="AL52" s="69">
        <v>41</v>
      </c>
      <c r="AM52" s="69" t="s">
        <v>14</v>
      </c>
      <c r="AN52" s="69" t="s">
        <v>14</v>
      </c>
    </row>
    <row r="53" spans="1:40" x14ac:dyDescent="0.2">
      <c r="A53" s="70" t="s">
        <v>323</v>
      </c>
      <c r="B53" s="108">
        <v>2000</v>
      </c>
      <c r="C53" s="109">
        <v>300</v>
      </c>
      <c r="D53" s="109">
        <v>100</v>
      </c>
      <c r="E53" s="109" t="s">
        <v>14</v>
      </c>
      <c r="F53" s="109">
        <v>300</v>
      </c>
      <c r="G53" s="109" t="s">
        <v>14</v>
      </c>
      <c r="H53" s="109" t="s">
        <v>14</v>
      </c>
      <c r="I53" s="109" t="s">
        <v>14</v>
      </c>
      <c r="J53" s="109" t="s">
        <v>14</v>
      </c>
      <c r="K53" s="109">
        <v>400</v>
      </c>
      <c r="L53" s="109">
        <v>200</v>
      </c>
      <c r="M53" s="109">
        <v>100</v>
      </c>
      <c r="N53" s="109">
        <v>200</v>
      </c>
      <c r="O53" s="109" t="s">
        <v>14</v>
      </c>
      <c r="P53" s="109" t="s">
        <v>14</v>
      </c>
      <c r="Q53" s="109" t="s">
        <v>14</v>
      </c>
      <c r="R53" s="109" t="s">
        <v>14</v>
      </c>
      <c r="S53" s="109" t="s">
        <v>14</v>
      </c>
      <c r="T53" s="109" t="s">
        <v>14</v>
      </c>
      <c r="U53" s="68"/>
      <c r="V53" s="69">
        <v>13</v>
      </c>
      <c r="W53" s="69">
        <v>12</v>
      </c>
      <c r="X53" s="69">
        <v>22</v>
      </c>
      <c r="Y53" s="69">
        <v>16</v>
      </c>
      <c r="Z53" s="69">
        <v>12</v>
      </c>
      <c r="AA53" s="69" t="s">
        <v>14</v>
      </c>
      <c r="AB53" s="69" t="s">
        <v>14</v>
      </c>
      <c r="AC53" s="69" t="s">
        <v>14</v>
      </c>
      <c r="AD53" s="69" t="s">
        <v>14</v>
      </c>
      <c r="AE53" s="69">
        <v>10</v>
      </c>
      <c r="AF53" s="69">
        <v>14</v>
      </c>
      <c r="AG53" s="69">
        <v>20</v>
      </c>
      <c r="AH53" s="69">
        <v>10</v>
      </c>
      <c r="AI53" s="69" t="s">
        <v>14</v>
      </c>
      <c r="AJ53" s="69" t="s">
        <v>14</v>
      </c>
      <c r="AK53" s="69" t="s">
        <v>14</v>
      </c>
      <c r="AL53" s="69" t="s">
        <v>14</v>
      </c>
      <c r="AM53" s="69" t="s">
        <v>14</v>
      </c>
      <c r="AN53" s="69" t="s">
        <v>14</v>
      </c>
    </row>
    <row r="54" spans="1:40" x14ac:dyDescent="0.2">
      <c r="A54" s="70" t="s">
        <v>324</v>
      </c>
      <c r="B54" s="108">
        <v>200</v>
      </c>
      <c r="C54" s="109" t="s">
        <v>14</v>
      </c>
      <c r="D54" s="109" t="s">
        <v>14</v>
      </c>
      <c r="E54" s="109" t="s">
        <v>14</v>
      </c>
      <c r="F54" s="109" t="s">
        <v>14</v>
      </c>
      <c r="G54" s="109" t="s">
        <v>14</v>
      </c>
      <c r="H54" s="109" t="s">
        <v>14</v>
      </c>
      <c r="I54" s="109" t="s">
        <v>14</v>
      </c>
      <c r="J54" s="109" t="s">
        <v>14</v>
      </c>
      <c r="K54" s="109" t="s">
        <v>14</v>
      </c>
      <c r="L54" s="109" t="s">
        <v>14</v>
      </c>
      <c r="M54" s="109" t="s">
        <v>14</v>
      </c>
      <c r="N54" s="109" t="s">
        <v>14</v>
      </c>
      <c r="O54" s="109" t="s">
        <v>14</v>
      </c>
      <c r="P54" s="109" t="s">
        <v>14</v>
      </c>
      <c r="Q54" s="109" t="s">
        <v>14</v>
      </c>
      <c r="R54" s="109" t="s">
        <v>14</v>
      </c>
      <c r="S54" s="109" t="s">
        <v>14</v>
      </c>
      <c r="T54" s="109" t="s">
        <v>14</v>
      </c>
      <c r="U54" s="68"/>
      <c r="V54" s="69">
        <v>1</v>
      </c>
      <c r="W54" s="69" t="s">
        <v>14</v>
      </c>
      <c r="X54" s="69" t="s">
        <v>14</v>
      </c>
      <c r="Y54" s="69" t="s">
        <v>14</v>
      </c>
      <c r="Z54" s="69" t="s">
        <v>14</v>
      </c>
      <c r="AA54" s="69" t="s">
        <v>14</v>
      </c>
      <c r="AB54" s="69" t="s">
        <v>14</v>
      </c>
      <c r="AC54" s="69" t="s">
        <v>14</v>
      </c>
      <c r="AD54" s="69" t="s">
        <v>14</v>
      </c>
      <c r="AE54" s="69" t="s">
        <v>14</v>
      </c>
      <c r="AF54" s="69" t="s">
        <v>14</v>
      </c>
      <c r="AG54" s="69" t="s">
        <v>14</v>
      </c>
      <c r="AH54" s="69" t="s">
        <v>14</v>
      </c>
      <c r="AI54" s="69" t="s">
        <v>14</v>
      </c>
      <c r="AJ54" s="69" t="s">
        <v>14</v>
      </c>
      <c r="AK54" s="69" t="s">
        <v>14</v>
      </c>
      <c r="AL54" s="69" t="s">
        <v>14</v>
      </c>
      <c r="AM54" s="69" t="s">
        <v>14</v>
      </c>
      <c r="AN54" s="69" t="s">
        <v>14</v>
      </c>
    </row>
    <row r="55" spans="1:40" x14ac:dyDescent="0.2">
      <c r="A55" s="70" t="s">
        <v>325</v>
      </c>
      <c r="B55" s="108">
        <v>200</v>
      </c>
      <c r="C55" s="109" t="s">
        <v>14</v>
      </c>
      <c r="D55" s="109" t="s">
        <v>14</v>
      </c>
      <c r="E55" s="109" t="s">
        <v>14</v>
      </c>
      <c r="F55" s="109" t="s">
        <v>14</v>
      </c>
      <c r="G55" s="109" t="s">
        <v>14</v>
      </c>
      <c r="H55" s="109" t="s">
        <v>14</v>
      </c>
      <c r="I55" s="109" t="s">
        <v>14</v>
      </c>
      <c r="J55" s="109" t="s">
        <v>14</v>
      </c>
      <c r="K55" s="109" t="s">
        <v>14</v>
      </c>
      <c r="L55" s="109" t="s">
        <v>14</v>
      </c>
      <c r="M55" s="109" t="s">
        <v>14</v>
      </c>
      <c r="N55" s="109" t="s">
        <v>14</v>
      </c>
      <c r="O55" s="109" t="s">
        <v>14</v>
      </c>
      <c r="P55" s="109" t="s">
        <v>14</v>
      </c>
      <c r="Q55" s="109" t="s">
        <v>14</v>
      </c>
      <c r="R55" s="109" t="s">
        <v>14</v>
      </c>
      <c r="S55" s="109" t="s">
        <v>14</v>
      </c>
      <c r="T55" s="109" t="s">
        <v>14</v>
      </c>
      <c r="U55" s="68"/>
      <c r="V55" s="69">
        <v>1</v>
      </c>
      <c r="W55" s="69" t="s">
        <v>14</v>
      </c>
      <c r="X55" s="69" t="s">
        <v>14</v>
      </c>
      <c r="Y55" s="69" t="s">
        <v>14</v>
      </c>
      <c r="Z55" s="69" t="s">
        <v>14</v>
      </c>
      <c r="AA55" s="69" t="s">
        <v>14</v>
      </c>
      <c r="AB55" s="69" t="s">
        <v>14</v>
      </c>
      <c r="AC55" s="69" t="s">
        <v>14</v>
      </c>
      <c r="AD55" s="69" t="s">
        <v>14</v>
      </c>
      <c r="AE55" s="69" t="s">
        <v>14</v>
      </c>
      <c r="AF55" s="69" t="s">
        <v>14</v>
      </c>
      <c r="AG55" s="69" t="s">
        <v>14</v>
      </c>
      <c r="AH55" s="69" t="s">
        <v>14</v>
      </c>
      <c r="AI55" s="69" t="s">
        <v>14</v>
      </c>
      <c r="AJ55" s="69" t="s">
        <v>14</v>
      </c>
      <c r="AK55" s="69" t="s">
        <v>14</v>
      </c>
      <c r="AL55" s="69" t="s">
        <v>14</v>
      </c>
      <c r="AM55" s="69" t="s">
        <v>14</v>
      </c>
      <c r="AN55" s="69" t="s">
        <v>14</v>
      </c>
    </row>
    <row r="56" spans="1:40" x14ac:dyDescent="0.2">
      <c r="A56" s="70" t="s">
        <v>326</v>
      </c>
      <c r="B56" s="108">
        <v>500</v>
      </c>
      <c r="C56" s="109" t="s">
        <v>14</v>
      </c>
      <c r="D56" s="109" t="s">
        <v>14</v>
      </c>
      <c r="E56" s="109" t="s">
        <v>14</v>
      </c>
      <c r="F56" s="109" t="s">
        <v>14</v>
      </c>
      <c r="G56" s="109" t="s">
        <v>14</v>
      </c>
      <c r="H56" s="109" t="s">
        <v>14</v>
      </c>
      <c r="I56" s="109" t="s">
        <v>14</v>
      </c>
      <c r="J56" s="109" t="s">
        <v>14</v>
      </c>
      <c r="K56" s="109">
        <v>100</v>
      </c>
      <c r="L56" s="109" t="s">
        <v>14</v>
      </c>
      <c r="M56" s="109" t="s">
        <v>14</v>
      </c>
      <c r="N56" s="109" t="s">
        <v>14</v>
      </c>
      <c r="O56" s="109" t="s">
        <v>14</v>
      </c>
      <c r="P56" s="109" t="s">
        <v>14</v>
      </c>
      <c r="Q56" s="109" t="s">
        <v>14</v>
      </c>
      <c r="R56" s="109" t="s">
        <v>14</v>
      </c>
      <c r="S56" s="109" t="s">
        <v>14</v>
      </c>
      <c r="T56" s="109" t="s">
        <v>14</v>
      </c>
      <c r="U56" s="68"/>
      <c r="V56" s="69">
        <v>3</v>
      </c>
      <c r="W56" s="69" t="s">
        <v>14</v>
      </c>
      <c r="X56" s="69" t="s">
        <v>14</v>
      </c>
      <c r="Y56" s="69" t="s">
        <v>14</v>
      </c>
      <c r="Z56" s="69" t="s">
        <v>14</v>
      </c>
      <c r="AA56" s="69" t="s">
        <v>14</v>
      </c>
      <c r="AB56" s="69" t="s">
        <v>14</v>
      </c>
      <c r="AC56" s="69" t="s">
        <v>14</v>
      </c>
      <c r="AD56" s="69" t="s">
        <v>14</v>
      </c>
      <c r="AE56" s="69">
        <v>3</v>
      </c>
      <c r="AF56" s="69" t="s">
        <v>14</v>
      </c>
      <c r="AG56" s="69" t="s">
        <v>14</v>
      </c>
      <c r="AH56" s="69" t="s">
        <v>14</v>
      </c>
      <c r="AI56" s="69" t="s">
        <v>14</v>
      </c>
      <c r="AJ56" s="69" t="s">
        <v>14</v>
      </c>
      <c r="AK56" s="69" t="s">
        <v>14</v>
      </c>
      <c r="AL56" s="69" t="s">
        <v>14</v>
      </c>
      <c r="AM56" s="69" t="s">
        <v>14</v>
      </c>
      <c r="AN56" s="69" t="s">
        <v>14</v>
      </c>
    </row>
    <row r="57" spans="1:40" x14ac:dyDescent="0.2">
      <c r="A57" s="70" t="s">
        <v>327</v>
      </c>
      <c r="B57" s="108">
        <v>5000</v>
      </c>
      <c r="C57" s="109">
        <v>800</v>
      </c>
      <c r="D57" s="109">
        <v>100</v>
      </c>
      <c r="E57" s="109">
        <v>100</v>
      </c>
      <c r="F57" s="109">
        <v>600</v>
      </c>
      <c r="G57" s="109" t="s">
        <v>14</v>
      </c>
      <c r="H57" s="109" t="s">
        <v>14</v>
      </c>
      <c r="I57" s="109" t="s">
        <v>14</v>
      </c>
      <c r="J57" s="109" t="s">
        <v>14</v>
      </c>
      <c r="K57" s="109">
        <v>1300</v>
      </c>
      <c r="L57" s="109">
        <v>300</v>
      </c>
      <c r="M57" s="109">
        <v>100</v>
      </c>
      <c r="N57" s="109">
        <v>700</v>
      </c>
      <c r="O57" s="109" t="s">
        <v>14</v>
      </c>
      <c r="P57" s="109">
        <v>100</v>
      </c>
      <c r="Q57" s="109" t="s">
        <v>14</v>
      </c>
      <c r="R57" s="109">
        <v>200</v>
      </c>
      <c r="S57" s="109" t="s">
        <v>14</v>
      </c>
      <c r="T57" s="109" t="s">
        <v>14</v>
      </c>
      <c r="U57" s="68"/>
      <c r="V57" s="69">
        <v>32</v>
      </c>
      <c r="W57" s="69">
        <v>35</v>
      </c>
      <c r="X57" s="69">
        <v>23</v>
      </c>
      <c r="Y57" s="69">
        <v>35</v>
      </c>
      <c r="Z57" s="69">
        <v>29</v>
      </c>
      <c r="AA57" s="69" t="s">
        <v>14</v>
      </c>
      <c r="AB57" s="69" t="s">
        <v>14</v>
      </c>
      <c r="AC57" s="69" t="s">
        <v>14</v>
      </c>
      <c r="AD57" s="69" t="s">
        <v>14</v>
      </c>
      <c r="AE57" s="69">
        <v>35</v>
      </c>
      <c r="AF57" s="69">
        <v>29</v>
      </c>
      <c r="AG57" s="69">
        <v>22</v>
      </c>
      <c r="AH57" s="69">
        <v>41</v>
      </c>
      <c r="AI57" s="69" t="s">
        <v>14</v>
      </c>
      <c r="AJ57" s="69">
        <v>24</v>
      </c>
      <c r="AK57" s="69" t="s">
        <v>14</v>
      </c>
      <c r="AL57" s="69">
        <v>31</v>
      </c>
      <c r="AM57" s="69" t="s">
        <v>14</v>
      </c>
      <c r="AN57" s="69" t="s">
        <v>14</v>
      </c>
    </row>
    <row r="58" spans="1:40" x14ac:dyDescent="0.2">
      <c r="A58" s="70" t="s">
        <v>328</v>
      </c>
      <c r="B58" s="108">
        <v>1500</v>
      </c>
      <c r="C58" s="109">
        <v>200</v>
      </c>
      <c r="D58" s="109">
        <v>100</v>
      </c>
      <c r="E58" s="109" t="s">
        <v>14</v>
      </c>
      <c r="F58" s="109">
        <v>200</v>
      </c>
      <c r="G58" s="109" t="s">
        <v>14</v>
      </c>
      <c r="H58" s="109" t="s">
        <v>14</v>
      </c>
      <c r="I58" s="109" t="s">
        <v>14</v>
      </c>
      <c r="J58" s="109" t="s">
        <v>14</v>
      </c>
      <c r="K58" s="109">
        <v>300</v>
      </c>
      <c r="L58" s="109">
        <v>100</v>
      </c>
      <c r="M58" s="109" t="s">
        <v>14</v>
      </c>
      <c r="N58" s="109">
        <v>200</v>
      </c>
      <c r="O58" s="109" t="s">
        <v>14</v>
      </c>
      <c r="P58" s="109" t="s">
        <v>14</v>
      </c>
      <c r="Q58" s="109" t="s">
        <v>14</v>
      </c>
      <c r="R58" s="109" t="s">
        <v>14</v>
      </c>
      <c r="S58" s="109" t="s">
        <v>14</v>
      </c>
      <c r="T58" s="109" t="s">
        <v>14</v>
      </c>
      <c r="U58" s="68"/>
      <c r="V58" s="69">
        <v>10</v>
      </c>
      <c r="W58" s="69">
        <v>10</v>
      </c>
      <c r="X58" s="69">
        <v>12</v>
      </c>
      <c r="Y58" s="69" t="s">
        <v>14</v>
      </c>
      <c r="Z58" s="69">
        <v>10</v>
      </c>
      <c r="AA58" s="69" t="s">
        <v>14</v>
      </c>
      <c r="AB58" s="69" t="s">
        <v>14</v>
      </c>
      <c r="AC58" s="69" t="s">
        <v>14</v>
      </c>
      <c r="AD58" s="69" t="s">
        <v>14</v>
      </c>
      <c r="AE58" s="69">
        <v>9</v>
      </c>
      <c r="AF58" s="69">
        <v>9</v>
      </c>
      <c r="AG58" s="69" t="s">
        <v>14</v>
      </c>
      <c r="AH58" s="69">
        <v>10</v>
      </c>
      <c r="AI58" s="69" t="s">
        <v>14</v>
      </c>
      <c r="AJ58" s="69" t="s">
        <v>14</v>
      </c>
      <c r="AK58" s="69" t="s">
        <v>14</v>
      </c>
      <c r="AL58" s="69" t="s">
        <v>14</v>
      </c>
      <c r="AM58" s="69" t="s">
        <v>14</v>
      </c>
      <c r="AN58" s="69" t="s">
        <v>14</v>
      </c>
    </row>
    <row r="59" spans="1:40" x14ac:dyDescent="0.2">
      <c r="A59" s="70"/>
      <c r="B59" s="108"/>
      <c r="C59" s="108"/>
      <c r="D59" s="108"/>
      <c r="E59" s="108"/>
      <c r="F59" s="108"/>
      <c r="G59" s="108"/>
      <c r="H59" s="108"/>
      <c r="I59" s="108"/>
      <c r="J59" s="108"/>
      <c r="K59" s="108"/>
      <c r="L59" s="108"/>
      <c r="M59" s="108"/>
      <c r="N59" s="108"/>
      <c r="O59" s="108"/>
      <c r="P59" s="108"/>
      <c r="Q59" s="108"/>
      <c r="R59" s="108"/>
      <c r="S59" s="108"/>
      <c r="T59" s="108"/>
      <c r="U59" s="71"/>
      <c r="V59" s="71"/>
      <c r="W59" s="71"/>
      <c r="X59" s="71"/>
      <c r="Y59" s="71"/>
      <c r="Z59" s="71"/>
      <c r="AA59" s="71"/>
      <c r="AB59" s="71"/>
      <c r="AC59" s="71"/>
      <c r="AD59" s="71"/>
      <c r="AE59" s="71"/>
      <c r="AF59" s="71"/>
      <c r="AG59" s="71"/>
      <c r="AH59" s="71"/>
      <c r="AI59" s="71"/>
      <c r="AJ59" s="71"/>
      <c r="AK59" s="71"/>
      <c r="AL59" s="71"/>
      <c r="AM59" s="71"/>
      <c r="AN59" s="71"/>
    </row>
    <row r="60" spans="1:40" ht="22.5" x14ac:dyDescent="0.2">
      <c r="A60" s="73" t="s">
        <v>34</v>
      </c>
      <c r="B60" s="108"/>
      <c r="C60" s="109"/>
      <c r="D60" s="109"/>
      <c r="E60" s="109"/>
      <c r="F60" s="109"/>
      <c r="G60" s="109"/>
      <c r="H60" s="109"/>
      <c r="I60" s="109"/>
      <c r="J60" s="109"/>
      <c r="K60" s="109"/>
      <c r="L60" s="109"/>
      <c r="M60" s="109"/>
      <c r="N60" s="109"/>
      <c r="O60" s="109"/>
      <c r="P60" s="109"/>
      <c r="Q60" s="109"/>
      <c r="R60" s="109"/>
      <c r="S60" s="109"/>
      <c r="T60" s="109"/>
      <c r="U60" s="68"/>
      <c r="V60" s="69"/>
      <c r="W60" s="69"/>
      <c r="X60" s="69"/>
      <c r="Y60" s="69"/>
      <c r="Z60" s="69"/>
      <c r="AA60" s="69"/>
      <c r="AB60" s="69"/>
      <c r="AC60" s="69"/>
      <c r="AD60" s="69"/>
      <c r="AE60" s="69"/>
      <c r="AF60" s="69"/>
      <c r="AG60" s="69"/>
      <c r="AH60" s="69"/>
      <c r="AI60" s="69"/>
      <c r="AJ60" s="69"/>
      <c r="AK60" s="69"/>
      <c r="AL60" s="69"/>
      <c r="AM60" s="69"/>
      <c r="AN60" s="69"/>
    </row>
    <row r="61" spans="1:40" x14ac:dyDescent="0.2">
      <c r="A61" s="70" t="s">
        <v>329</v>
      </c>
      <c r="B61" s="108">
        <v>2100</v>
      </c>
      <c r="C61" s="109">
        <v>300</v>
      </c>
      <c r="D61" s="109" t="s">
        <v>14</v>
      </c>
      <c r="E61" s="109" t="s">
        <v>14</v>
      </c>
      <c r="F61" s="109">
        <v>300</v>
      </c>
      <c r="G61" s="109" t="s">
        <v>14</v>
      </c>
      <c r="H61" s="109" t="s">
        <v>14</v>
      </c>
      <c r="I61" s="109" t="s">
        <v>14</v>
      </c>
      <c r="J61" s="109" t="s">
        <v>14</v>
      </c>
      <c r="K61" s="109">
        <v>500</v>
      </c>
      <c r="L61" s="109">
        <v>100</v>
      </c>
      <c r="M61" s="109" t="s">
        <v>14</v>
      </c>
      <c r="N61" s="109">
        <v>200</v>
      </c>
      <c r="O61" s="109" t="s">
        <v>14</v>
      </c>
      <c r="P61" s="109" t="s">
        <v>14</v>
      </c>
      <c r="Q61" s="109" t="s">
        <v>14</v>
      </c>
      <c r="R61" s="109">
        <v>200</v>
      </c>
      <c r="S61" s="109" t="s">
        <v>14</v>
      </c>
      <c r="T61" s="109" t="s">
        <v>14</v>
      </c>
      <c r="U61" s="68"/>
      <c r="V61" s="69">
        <v>13</v>
      </c>
      <c r="W61" s="69">
        <v>13</v>
      </c>
      <c r="X61" s="69" t="s">
        <v>14</v>
      </c>
      <c r="Y61" s="69" t="s">
        <v>14</v>
      </c>
      <c r="Z61" s="69">
        <v>16</v>
      </c>
      <c r="AA61" s="69" t="s">
        <v>14</v>
      </c>
      <c r="AB61" s="69" t="s">
        <v>14</v>
      </c>
      <c r="AC61" s="69" t="s">
        <v>14</v>
      </c>
      <c r="AD61" s="69" t="s">
        <v>14</v>
      </c>
      <c r="AE61" s="69">
        <v>14</v>
      </c>
      <c r="AF61" s="69">
        <v>11</v>
      </c>
      <c r="AG61" s="69" t="s">
        <v>14</v>
      </c>
      <c r="AH61" s="69">
        <v>12</v>
      </c>
      <c r="AI61" s="69">
        <v>20</v>
      </c>
      <c r="AJ61" s="69">
        <v>14</v>
      </c>
      <c r="AK61" s="69">
        <v>11</v>
      </c>
      <c r="AL61" s="69">
        <v>23</v>
      </c>
      <c r="AM61" s="69" t="s">
        <v>14</v>
      </c>
      <c r="AN61" s="69" t="s">
        <v>14</v>
      </c>
    </row>
    <row r="62" spans="1:40" x14ac:dyDescent="0.2">
      <c r="A62" s="70" t="s">
        <v>330</v>
      </c>
      <c r="B62" s="108">
        <v>3800</v>
      </c>
      <c r="C62" s="109">
        <v>600</v>
      </c>
      <c r="D62" s="109" t="s">
        <v>14</v>
      </c>
      <c r="E62" s="109" t="s">
        <v>14</v>
      </c>
      <c r="F62" s="109">
        <v>500</v>
      </c>
      <c r="G62" s="109" t="s">
        <v>14</v>
      </c>
      <c r="H62" s="109" t="s">
        <v>14</v>
      </c>
      <c r="I62" s="109" t="s">
        <v>14</v>
      </c>
      <c r="J62" s="109" t="s">
        <v>14</v>
      </c>
      <c r="K62" s="109">
        <v>900</v>
      </c>
      <c r="L62" s="109">
        <v>300</v>
      </c>
      <c r="M62" s="109">
        <v>100</v>
      </c>
      <c r="N62" s="109">
        <v>400</v>
      </c>
      <c r="O62" s="109" t="s">
        <v>14</v>
      </c>
      <c r="P62" s="109">
        <v>100</v>
      </c>
      <c r="Q62" s="109" t="s">
        <v>14</v>
      </c>
      <c r="R62" s="109">
        <v>200</v>
      </c>
      <c r="S62" s="109" t="s">
        <v>14</v>
      </c>
      <c r="T62" s="109" t="s">
        <v>14</v>
      </c>
      <c r="U62" s="68"/>
      <c r="V62" s="69">
        <v>24</v>
      </c>
      <c r="W62" s="69">
        <v>25</v>
      </c>
      <c r="X62" s="69" t="s">
        <v>14</v>
      </c>
      <c r="Y62" s="69" t="s">
        <v>14</v>
      </c>
      <c r="Z62" s="69">
        <v>25</v>
      </c>
      <c r="AA62" s="69" t="s">
        <v>14</v>
      </c>
      <c r="AB62" s="69" t="s">
        <v>14</v>
      </c>
      <c r="AC62" s="69" t="s">
        <v>14</v>
      </c>
      <c r="AD62" s="69" t="s">
        <v>14</v>
      </c>
      <c r="AE62" s="69">
        <v>25</v>
      </c>
      <c r="AF62" s="69">
        <v>26</v>
      </c>
      <c r="AG62" s="69">
        <v>20</v>
      </c>
      <c r="AH62" s="69">
        <v>26</v>
      </c>
      <c r="AI62" s="69">
        <v>20</v>
      </c>
      <c r="AJ62" s="69">
        <v>24</v>
      </c>
      <c r="AK62" s="69">
        <v>28</v>
      </c>
      <c r="AL62" s="69">
        <v>34</v>
      </c>
      <c r="AM62" s="69" t="s">
        <v>14</v>
      </c>
      <c r="AN62" s="69" t="s">
        <v>14</v>
      </c>
    </row>
    <row r="63" spans="1:40" x14ac:dyDescent="0.2">
      <c r="A63" s="70" t="s">
        <v>331</v>
      </c>
      <c r="B63" s="108">
        <v>4600</v>
      </c>
      <c r="C63" s="109">
        <v>600</v>
      </c>
      <c r="D63" s="109">
        <v>200</v>
      </c>
      <c r="E63" s="109">
        <v>100</v>
      </c>
      <c r="F63" s="109">
        <v>600</v>
      </c>
      <c r="G63" s="109">
        <v>100</v>
      </c>
      <c r="H63" s="109" t="s">
        <v>14</v>
      </c>
      <c r="I63" s="109">
        <v>100</v>
      </c>
      <c r="J63" s="109" t="s">
        <v>14</v>
      </c>
      <c r="K63" s="109">
        <v>1100</v>
      </c>
      <c r="L63" s="109">
        <v>400</v>
      </c>
      <c r="M63" s="109">
        <v>200</v>
      </c>
      <c r="N63" s="109">
        <v>600</v>
      </c>
      <c r="O63" s="109" t="s">
        <v>14</v>
      </c>
      <c r="P63" s="109">
        <v>100</v>
      </c>
      <c r="Q63" s="109" t="s">
        <v>14</v>
      </c>
      <c r="R63" s="109">
        <v>200</v>
      </c>
      <c r="S63" s="109" t="s">
        <v>14</v>
      </c>
      <c r="T63" s="109" t="s">
        <v>14</v>
      </c>
      <c r="U63" s="68"/>
      <c r="V63" s="69">
        <v>29</v>
      </c>
      <c r="W63" s="69">
        <v>28</v>
      </c>
      <c r="X63" s="69">
        <v>32</v>
      </c>
      <c r="Y63" s="69">
        <v>28</v>
      </c>
      <c r="Z63" s="69">
        <v>29</v>
      </c>
      <c r="AA63" s="69">
        <v>26</v>
      </c>
      <c r="AB63" s="69" t="s">
        <v>14</v>
      </c>
      <c r="AC63" s="69">
        <v>28</v>
      </c>
      <c r="AD63" s="69" t="s">
        <v>14</v>
      </c>
      <c r="AE63" s="69">
        <v>29</v>
      </c>
      <c r="AF63" s="69">
        <v>31</v>
      </c>
      <c r="AG63" s="69">
        <v>29</v>
      </c>
      <c r="AH63" s="69">
        <v>33</v>
      </c>
      <c r="AI63" s="69">
        <v>27</v>
      </c>
      <c r="AJ63" s="69">
        <v>30</v>
      </c>
      <c r="AK63" s="69">
        <v>26</v>
      </c>
      <c r="AL63" s="69">
        <v>29</v>
      </c>
      <c r="AM63" s="69" t="s">
        <v>14</v>
      </c>
      <c r="AN63" s="69" t="s">
        <v>14</v>
      </c>
    </row>
    <row r="64" spans="1:40" x14ac:dyDescent="0.2">
      <c r="A64" s="70" t="s">
        <v>332</v>
      </c>
      <c r="B64" s="108">
        <v>5000</v>
      </c>
      <c r="C64" s="109">
        <v>800</v>
      </c>
      <c r="D64" s="109">
        <v>200</v>
      </c>
      <c r="E64" s="109">
        <v>100</v>
      </c>
      <c r="F64" s="109">
        <v>700</v>
      </c>
      <c r="G64" s="109">
        <v>200</v>
      </c>
      <c r="H64" s="109">
        <v>200</v>
      </c>
      <c r="I64" s="109">
        <v>200</v>
      </c>
      <c r="J64" s="109">
        <v>100</v>
      </c>
      <c r="K64" s="109">
        <v>1200</v>
      </c>
      <c r="L64" s="109">
        <v>400</v>
      </c>
      <c r="M64" s="109">
        <v>300</v>
      </c>
      <c r="N64" s="109">
        <v>400</v>
      </c>
      <c r="O64" s="109" t="s">
        <v>14</v>
      </c>
      <c r="P64" s="109">
        <v>100</v>
      </c>
      <c r="Q64" s="109">
        <v>100</v>
      </c>
      <c r="R64" s="109" t="s">
        <v>14</v>
      </c>
      <c r="S64" s="109" t="s">
        <v>14</v>
      </c>
      <c r="T64" s="109" t="s">
        <v>14</v>
      </c>
      <c r="U64" s="68"/>
      <c r="V64" s="69">
        <v>32</v>
      </c>
      <c r="W64" s="69">
        <v>33</v>
      </c>
      <c r="X64" s="69">
        <v>38</v>
      </c>
      <c r="Y64" s="69">
        <v>33</v>
      </c>
      <c r="Z64" s="69">
        <v>30</v>
      </c>
      <c r="AA64" s="69">
        <v>52</v>
      </c>
      <c r="AB64" s="69">
        <v>52</v>
      </c>
      <c r="AC64" s="69">
        <v>43</v>
      </c>
      <c r="AD64" s="69">
        <v>43</v>
      </c>
      <c r="AE64" s="69">
        <v>32</v>
      </c>
      <c r="AF64" s="69">
        <v>32</v>
      </c>
      <c r="AG64" s="69">
        <v>40</v>
      </c>
      <c r="AH64" s="69">
        <v>26</v>
      </c>
      <c r="AI64" s="69" t="s">
        <v>14</v>
      </c>
      <c r="AJ64" s="69">
        <v>32</v>
      </c>
      <c r="AK64" s="69">
        <v>35</v>
      </c>
      <c r="AL64" s="69" t="s">
        <v>14</v>
      </c>
      <c r="AM64" s="69" t="s">
        <v>14</v>
      </c>
      <c r="AN64" s="69" t="s">
        <v>14</v>
      </c>
    </row>
    <row r="65" spans="1:40" x14ac:dyDescent="0.2">
      <c r="A65" s="70" t="s">
        <v>333</v>
      </c>
      <c r="B65" s="108">
        <v>200</v>
      </c>
      <c r="C65" s="109" t="s">
        <v>14</v>
      </c>
      <c r="D65" s="109" t="s">
        <v>14</v>
      </c>
      <c r="E65" s="109" t="s">
        <v>14</v>
      </c>
      <c r="F65" s="109" t="s">
        <v>14</v>
      </c>
      <c r="G65" s="109" t="s">
        <v>14</v>
      </c>
      <c r="H65" s="109" t="s">
        <v>14</v>
      </c>
      <c r="I65" s="109" t="s">
        <v>14</v>
      </c>
      <c r="J65" s="109" t="s">
        <v>14</v>
      </c>
      <c r="K65" s="109" t="s">
        <v>14</v>
      </c>
      <c r="L65" s="109" t="s">
        <v>14</v>
      </c>
      <c r="M65" s="109" t="s">
        <v>14</v>
      </c>
      <c r="N65" s="109" t="s">
        <v>14</v>
      </c>
      <c r="O65" s="109" t="s">
        <v>14</v>
      </c>
      <c r="P65" s="109" t="s">
        <v>14</v>
      </c>
      <c r="Q65" s="109" t="s">
        <v>14</v>
      </c>
      <c r="R65" s="109" t="s">
        <v>14</v>
      </c>
      <c r="S65" s="109" t="s">
        <v>14</v>
      </c>
      <c r="T65" s="109" t="s">
        <v>14</v>
      </c>
      <c r="U65" s="68"/>
      <c r="V65" s="69">
        <v>1</v>
      </c>
      <c r="W65" s="69" t="s">
        <v>14</v>
      </c>
      <c r="X65" s="69" t="s">
        <v>14</v>
      </c>
      <c r="Y65" s="69" t="s">
        <v>14</v>
      </c>
      <c r="Z65" s="69" t="s">
        <v>14</v>
      </c>
      <c r="AA65" s="69" t="s">
        <v>14</v>
      </c>
      <c r="AB65" s="69" t="s">
        <v>14</v>
      </c>
      <c r="AC65" s="69" t="s">
        <v>14</v>
      </c>
      <c r="AD65" s="69" t="s">
        <v>14</v>
      </c>
      <c r="AE65" s="69" t="s">
        <v>14</v>
      </c>
      <c r="AF65" s="69" t="s">
        <v>14</v>
      </c>
      <c r="AG65" s="69" t="s">
        <v>14</v>
      </c>
      <c r="AH65" s="69" t="s">
        <v>14</v>
      </c>
      <c r="AI65" s="69" t="s">
        <v>14</v>
      </c>
      <c r="AJ65" s="69" t="s">
        <v>14</v>
      </c>
      <c r="AK65" s="69" t="s">
        <v>14</v>
      </c>
      <c r="AL65" s="69" t="s">
        <v>14</v>
      </c>
      <c r="AM65" s="69" t="s">
        <v>14</v>
      </c>
      <c r="AN65" s="69" t="s">
        <v>14</v>
      </c>
    </row>
    <row r="66" spans="1:40" x14ac:dyDescent="0.2">
      <c r="A66" s="70"/>
      <c r="B66" s="108"/>
      <c r="C66" s="108"/>
      <c r="D66" s="108"/>
      <c r="E66" s="108"/>
      <c r="F66" s="108"/>
      <c r="G66" s="108"/>
      <c r="H66" s="108"/>
      <c r="I66" s="108"/>
      <c r="J66" s="108"/>
      <c r="K66" s="108"/>
      <c r="L66" s="108"/>
      <c r="M66" s="108"/>
      <c r="N66" s="108"/>
      <c r="O66" s="108"/>
      <c r="P66" s="108"/>
      <c r="Q66" s="108"/>
      <c r="R66" s="108"/>
      <c r="S66" s="108"/>
      <c r="T66" s="108"/>
      <c r="U66" s="71"/>
      <c r="V66" s="71"/>
      <c r="W66" s="71"/>
      <c r="X66" s="71"/>
      <c r="Y66" s="71"/>
      <c r="Z66" s="71"/>
      <c r="AA66" s="71"/>
      <c r="AB66" s="71"/>
      <c r="AC66" s="71"/>
      <c r="AD66" s="71"/>
      <c r="AE66" s="71"/>
      <c r="AF66" s="71"/>
      <c r="AG66" s="71"/>
      <c r="AH66" s="71"/>
      <c r="AI66" s="71"/>
      <c r="AJ66" s="71"/>
      <c r="AK66" s="71"/>
      <c r="AL66" s="71"/>
      <c r="AM66" s="71"/>
      <c r="AN66" s="71"/>
    </row>
    <row r="67" spans="1:40" x14ac:dyDescent="0.2">
      <c r="A67" s="73" t="s">
        <v>135</v>
      </c>
      <c r="B67" s="108"/>
      <c r="C67" s="109"/>
      <c r="D67" s="109"/>
      <c r="E67" s="109"/>
      <c r="F67" s="109"/>
      <c r="G67" s="109"/>
      <c r="H67" s="109"/>
      <c r="I67" s="109"/>
      <c r="J67" s="109"/>
      <c r="K67" s="109"/>
      <c r="L67" s="109"/>
      <c r="M67" s="109"/>
      <c r="N67" s="109"/>
      <c r="O67" s="109"/>
      <c r="P67" s="109"/>
      <c r="Q67" s="109"/>
      <c r="R67" s="109"/>
      <c r="S67" s="109"/>
      <c r="T67" s="109"/>
      <c r="U67" s="68"/>
      <c r="V67" s="69"/>
      <c r="W67" s="69"/>
      <c r="X67" s="69"/>
      <c r="Y67" s="69"/>
      <c r="Z67" s="69"/>
      <c r="AA67" s="69"/>
      <c r="AB67" s="69"/>
      <c r="AC67" s="69"/>
      <c r="AD67" s="69"/>
      <c r="AE67" s="69"/>
      <c r="AF67" s="69"/>
      <c r="AG67" s="69"/>
      <c r="AH67" s="69"/>
      <c r="AI67" s="69"/>
      <c r="AJ67" s="69"/>
      <c r="AK67" s="69"/>
      <c r="AL67" s="69"/>
      <c r="AM67" s="69"/>
      <c r="AN67" s="69"/>
    </row>
    <row r="68" spans="1:40" x14ac:dyDescent="0.2">
      <c r="A68" s="70" t="s">
        <v>121</v>
      </c>
      <c r="B68" s="108">
        <v>110</v>
      </c>
      <c r="C68" s="109">
        <v>20</v>
      </c>
      <c r="D68" s="109" t="s">
        <v>14</v>
      </c>
      <c r="E68" s="109" t="s">
        <v>14</v>
      </c>
      <c r="F68" s="109">
        <v>10</v>
      </c>
      <c r="G68" s="109" t="s">
        <v>14</v>
      </c>
      <c r="H68" s="109" t="s">
        <v>14</v>
      </c>
      <c r="I68" s="109" t="s">
        <v>14</v>
      </c>
      <c r="J68" s="109" t="s">
        <v>14</v>
      </c>
      <c r="K68" s="109">
        <v>30</v>
      </c>
      <c r="L68" s="109" t="s">
        <v>14</v>
      </c>
      <c r="M68" s="109" t="s">
        <v>14</v>
      </c>
      <c r="N68" s="109" t="s">
        <v>14</v>
      </c>
      <c r="O68" s="109" t="s">
        <v>14</v>
      </c>
      <c r="P68" s="109" t="s">
        <v>14</v>
      </c>
      <c r="Q68" s="109" t="s">
        <v>14</v>
      </c>
      <c r="R68" s="109">
        <v>10</v>
      </c>
      <c r="S68" s="109" t="s">
        <v>14</v>
      </c>
      <c r="T68" s="109" t="s">
        <v>14</v>
      </c>
      <c r="U68" s="68"/>
      <c r="V68" s="69">
        <v>1</v>
      </c>
      <c r="W68" s="69">
        <v>1</v>
      </c>
      <c r="X68" s="69" t="s">
        <v>14</v>
      </c>
      <c r="Y68" s="69" t="s">
        <v>14</v>
      </c>
      <c r="Z68" s="69">
        <v>1</v>
      </c>
      <c r="AA68" s="69" t="s">
        <v>14</v>
      </c>
      <c r="AB68" s="69" t="s">
        <v>14</v>
      </c>
      <c r="AC68" s="69" t="s">
        <v>14</v>
      </c>
      <c r="AD68" s="69" t="s">
        <v>14</v>
      </c>
      <c r="AE68" s="69">
        <v>1</v>
      </c>
      <c r="AF68" s="69" t="s">
        <v>14</v>
      </c>
      <c r="AG68" s="69" t="s">
        <v>14</v>
      </c>
      <c r="AH68" s="69" t="s">
        <v>14</v>
      </c>
      <c r="AI68" s="69" t="s">
        <v>14</v>
      </c>
      <c r="AJ68" s="69" t="s">
        <v>14</v>
      </c>
      <c r="AK68" s="69" t="s">
        <v>14</v>
      </c>
      <c r="AL68" s="69">
        <v>2</v>
      </c>
      <c r="AM68" s="69" t="s">
        <v>14</v>
      </c>
      <c r="AN68" s="69" t="s">
        <v>14</v>
      </c>
    </row>
    <row r="69" spans="1:40" x14ac:dyDescent="0.2">
      <c r="A69" s="70" t="s">
        <v>122</v>
      </c>
      <c r="B69" s="108">
        <v>15480</v>
      </c>
      <c r="C69" s="109">
        <v>2280</v>
      </c>
      <c r="D69" s="109">
        <v>510</v>
      </c>
      <c r="E69" s="109">
        <v>370</v>
      </c>
      <c r="F69" s="109">
        <v>2190</v>
      </c>
      <c r="G69" s="109">
        <v>390</v>
      </c>
      <c r="H69" s="109">
        <v>290</v>
      </c>
      <c r="I69" s="109">
        <v>360</v>
      </c>
      <c r="J69" s="109">
        <v>250</v>
      </c>
      <c r="K69" s="109">
        <v>3650</v>
      </c>
      <c r="L69" s="109">
        <v>1140</v>
      </c>
      <c r="M69" s="109">
        <v>620</v>
      </c>
      <c r="N69" s="109">
        <v>1690</v>
      </c>
      <c r="O69" s="109">
        <v>240</v>
      </c>
      <c r="P69" s="109">
        <v>430</v>
      </c>
      <c r="Q69" s="109">
        <v>310</v>
      </c>
      <c r="R69" s="109">
        <v>670</v>
      </c>
      <c r="S69" s="109">
        <v>90</v>
      </c>
      <c r="T69" s="109">
        <v>20</v>
      </c>
      <c r="U69" s="68"/>
      <c r="V69" s="69">
        <v>99</v>
      </c>
      <c r="W69" s="69">
        <v>99</v>
      </c>
      <c r="X69" s="69">
        <v>100</v>
      </c>
      <c r="Y69" s="69">
        <v>98</v>
      </c>
      <c r="Z69" s="69">
        <v>99</v>
      </c>
      <c r="AA69" s="69">
        <v>100</v>
      </c>
      <c r="AB69" s="69">
        <v>100</v>
      </c>
      <c r="AC69" s="69">
        <v>99</v>
      </c>
      <c r="AD69" s="69">
        <v>99</v>
      </c>
      <c r="AE69" s="69">
        <v>99</v>
      </c>
      <c r="AF69" s="69">
        <v>100</v>
      </c>
      <c r="AG69" s="69">
        <v>100</v>
      </c>
      <c r="AH69" s="69">
        <v>100</v>
      </c>
      <c r="AI69" s="69">
        <v>100</v>
      </c>
      <c r="AJ69" s="69">
        <v>98</v>
      </c>
      <c r="AK69" s="69">
        <v>100</v>
      </c>
      <c r="AL69" s="69">
        <v>98</v>
      </c>
      <c r="AM69" s="69">
        <v>99</v>
      </c>
      <c r="AN69" s="69">
        <v>100</v>
      </c>
    </row>
    <row r="70" spans="1:40" x14ac:dyDescent="0.2">
      <c r="A70" s="70"/>
      <c r="B70" s="108"/>
      <c r="C70" s="108"/>
      <c r="D70" s="108"/>
      <c r="E70" s="108"/>
      <c r="F70" s="108"/>
      <c r="G70" s="108"/>
      <c r="H70" s="108"/>
      <c r="I70" s="108"/>
      <c r="J70" s="108"/>
      <c r="K70" s="108"/>
      <c r="L70" s="108"/>
      <c r="M70" s="108"/>
      <c r="N70" s="108"/>
      <c r="O70" s="108"/>
      <c r="P70" s="108"/>
      <c r="Q70" s="108"/>
      <c r="R70" s="108"/>
      <c r="S70" s="108"/>
      <c r="T70" s="108"/>
      <c r="U70" s="71"/>
      <c r="V70" s="71"/>
      <c r="W70" s="71"/>
      <c r="X70" s="71"/>
      <c r="Y70" s="71"/>
      <c r="Z70" s="71"/>
      <c r="AA70" s="71"/>
      <c r="AB70" s="71"/>
      <c r="AC70" s="71"/>
      <c r="AD70" s="71"/>
      <c r="AE70" s="71"/>
      <c r="AF70" s="71"/>
      <c r="AG70" s="71"/>
      <c r="AH70" s="71"/>
      <c r="AI70" s="71"/>
      <c r="AJ70" s="71"/>
      <c r="AK70" s="71"/>
      <c r="AL70" s="71"/>
      <c r="AM70" s="71"/>
      <c r="AN70" s="71"/>
    </row>
    <row r="71" spans="1:40" x14ac:dyDescent="0.2">
      <c r="A71" s="70"/>
      <c r="B71" s="74" t="s">
        <v>334</v>
      </c>
      <c r="C71" s="75"/>
      <c r="D71" s="75"/>
      <c r="E71" s="75"/>
      <c r="F71" s="75"/>
      <c r="G71" s="75"/>
      <c r="H71" s="75"/>
      <c r="I71" s="75"/>
      <c r="J71" s="75"/>
      <c r="K71" s="75"/>
      <c r="L71" s="75"/>
      <c r="M71" s="75"/>
      <c r="N71" s="75"/>
      <c r="O71" s="75"/>
      <c r="P71" s="75"/>
      <c r="Q71" s="75"/>
      <c r="R71" s="75"/>
      <c r="S71" s="75"/>
      <c r="T71" s="75"/>
      <c r="U71" s="68"/>
      <c r="V71" s="68"/>
      <c r="W71" s="68"/>
      <c r="X71" s="68"/>
      <c r="Y71" s="68"/>
      <c r="Z71" s="68"/>
      <c r="AA71" s="68"/>
      <c r="AB71" s="68"/>
      <c r="AC71" s="68"/>
      <c r="AD71" s="68"/>
      <c r="AE71" s="68"/>
      <c r="AF71" s="68"/>
      <c r="AG71" s="68"/>
      <c r="AH71" s="68"/>
      <c r="AI71" s="68"/>
      <c r="AJ71" s="68"/>
      <c r="AK71" s="68"/>
      <c r="AL71" s="68"/>
      <c r="AM71" s="68"/>
      <c r="AN71" s="68"/>
    </row>
    <row r="72" spans="1:40" x14ac:dyDescent="0.2">
      <c r="A72" s="70"/>
      <c r="B72" s="71"/>
      <c r="C72" s="72"/>
      <c r="D72" s="72"/>
      <c r="E72" s="72"/>
      <c r="F72" s="72"/>
      <c r="G72" s="72"/>
      <c r="H72" s="72"/>
      <c r="I72" s="72"/>
      <c r="J72" s="72"/>
      <c r="K72" s="72"/>
      <c r="L72" s="72"/>
      <c r="M72" s="72"/>
      <c r="N72" s="72"/>
      <c r="O72" s="72"/>
      <c r="P72" s="72"/>
      <c r="Q72" s="72"/>
      <c r="R72" s="72"/>
      <c r="S72" s="72"/>
      <c r="T72" s="72"/>
      <c r="U72" s="68"/>
      <c r="V72" s="68"/>
      <c r="W72" s="68"/>
      <c r="X72" s="68"/>
      <c r="Y72" s="68"/>
      <c r="Z72" s="68"/>
      <c r="AA72" s="68"/>
      <c r="AB72" s="68"/>
      <c r="AC72" s="68"/>
      <c r="AD72" s="68"/>
      <c r="AE72" s="68"/>
      <c r="AF72" s="68"/>
      <c r="AG72" s="68"/>
      <c r="AH72" s="68"/>
      <c r="AI72" s="68"/>
      <c r="AJ72" s="68"/>
      <c r="AK72" s="68"/>
      <c r="AL72" s="68"/>
      <c r="AM72" s="68"/>
      <c r="AN72" s="68"/>
    </row>
    <row r="73" spans="1:40" x14ac:dyDescent="0.2">
      <c r="A73" s="76" t="s">
        <v>244</v>
      </c>
      <c r="B73" s="77">
        <v>6.848009934970813</v>
      </c>
      <c r="C73" s="77">
        <v>6.6747288530882134</v>
      </c>
      <c r="D73" s="77">
        <v>7.3535129745335945</v>
      </c>
      <c r="E73" s="77">
        <v>6.8744927747659546</v>
      </c>
      <c r="F73" s="77">
        <v>6.9762272368964151</v>
      </c>
      <c r="G73" s="77">
        <v>6.9742130631954335</v>
      </c>
      <c r="H73" s="77">
        <v>7.0077380711780801</v>
      </c>
      <c r="I73" s="77">
        <v>7.177848340694676</v>
      </c>
      <c r="J73" s="77">
        <v>6.7257506947322838</v>
      </c>
      <c r="K73" s="77">
        <v>6.8207545873031812</v>
      </c>
      <c r="L73" s="77">
        <v>6.800896157964913</v>
      </c>
      <c r="M73" s="77">
        <v>7.0886749739743653</v>
      </c>
      <c r="N73" s="77">
        <v>6.8830758189811077</v>
      </c>
      <c r="O73" s="77">
        <v>6.6584737512049186</v>
      </c>
      <c r="P73" s="77">
        <v>6.7308340512488476</v>
      </c>
      <c r="Q73" s="77">
        <v>7.2237400271563565</v>
      </c>
      <c r="R73" s="77">
        <v>6.2899242460351914</v>
      </c>
      <c r="S73" s="77">
        <v>6.5536949962903233</v>
      </c>
      <c r="T73" s="78" t="s">
        <v>14</v>
      </c>
      <c r="U73" s="79"/>
      <c r="V73" s="79"/>
      <c r="W73" s="79"/>
      <c r="X73" s="79"/>
      <c r="Y73" s="79"/>
      <c r="Z73" s="79"/>
      <c r="AA73" s="79"/>
      <c r="AB73" s="79"/>
      <c r="AC73" s="79"/>
      <c r="AD73" s="79"/>
      <c r="AE73" s="79"/>
      <c r="AF73" s="79"/>
      <c r="AG73" s="79"/>
      <c r="AH73" s="79"/>
      <c r="AI73" s="79"/>
      <c r="AJ73" s="79"/>
      <c r="AK73" s="79"/>
      <c r="AL73" s="79"/>
      <c r="AM73" s="79"/>
      <c r="AN73" s="79"/>
    </row>
    <row r="74" spans="1:40" x14ac:dyDescent="0.2">
      <c r="A74" s="55"/>
      <c r="B74" s="80"/>
      <c r="C74" s="80"/>
      <c r="D74" s="80"/>
      <c r="E74" s="80"/>
      <c r="F74" s="80"/>
      <c r="G74" s="80"/>
      <c r="H74" s="80"/>
      <c r="I74" s="80"/>
      <c r="J74" s="80"/>
      <c r="K74" s="80"/>
      <c r="L74" s="80"/>
      <c r="M74" s="80"/>
      <c r="N74" s="80"/>
      <c r="O74" s="80"/>
      <c r="P74" s="80"/>
      <c r="Q74" s="80"/>
      <c r="R74" s="80"/>
      <c r="S74" s="80"/>
      <c r="T74" s="80"/>
      <c r="U74" s="56"/>
      <c r="V74" s="56"/>
      <c r="W74" s="56"/>
      <c r="X74" s="56"/>
      <c r="Y74" s="56"/>
      <c r="Z74" s="56"/>
      <c r="AA74" s="56"/>
      <c r="AB74" s="56"/>
      <c r="AC74" s="56"/>
      <c r="AD74" s="56"/>
      <c r="AE74" s="56"/>
      <c r="AF74" s="56"/>
      <c r="AG74" s="56"/>
      <c r="AH74" s="56"/>
      <c r="AI74" s="56"/>
      <c r="AJ74" s="56"/>
      <c r="AK74" s="56"/>
      <c r="AL74" s="56"/>
      <c r="AM74" s="56"/>
      <c r="AN74" s="56"/>
    </row>
    <row r="75" spans="1:40" x14ac:dyDescent="0.2">
      <c r="A75" s="81" t="s">
        <v>339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6"/>
  <sheetViews>
    <sheetView workbookViewId="0"/>
  </sheetViews>
  <sheetFormatPr defaultColWidth="9.140625" defaultRowHeight="11.25" x14ac:dyDescent="0.2"/>
  <cols>
    <col min="1" max="1" width="41.140625" style="10" customWidth="1"/>
    <col min="2" max="3" width="14.140625" style="212" customWidth="1"/>
    <col min="4" max="16384" width="9.140625" style="10"/>
  </cols>
  <sheetData>
    <row r="1" spans="1:3" x14ac:dyDescent="0.2">
      <c r="A1" s="9" t="s">
        <v>245</v>
      </c>
      <c r="B1" s="209"/>
      <c r="C1" s="209"/>
    </row>
    <row r="2" spans="1:3" x14ac:dyDescent="0.2">
      <c r="A2" s="11" t="s">
        <v>19</v>
      </c>
      <c r="B2" s="210"/>
      <c r="C2" s="210"/>
    </row>
    <row r="3" spans="1:3" x14ac:dyDescent="0.2">
      <c r="A3" s="13"/>
      <c r="B3" s="211" t="s">
        <v>853</v>
      </c>
      <c r="C3" s="211" t="s">
        <v>851</v>
      </c>
    </row>
    <row r="5" spans="1:3" x14ac:dyDescent="0.2">
      <c r="A5" s="9" t="s">
        <v>20</v>
      </c>
      <c r="B5" s="213">
        <v>2.86</v>
      </c>
      <c r="C5" s="214">
        <v>0.12</v>
      </c>
    </row>
    <row r="6" spans="1:3" x14ac:dyDescent="0.2">
      <c r="B6" s="213" t="s">
        <v>852</v>
      </c>
      <c r="C6" s="214" t="s">
        <v>852</v>
      </c>
    </row>
    <row r="7" spans="1:3" x14ac:dyDescent="0.2">
      <c r="A7" s="14" t="s">
        <v>21</v>
      </c>
      <c r="B7" s="213" t="s">
        <v>852</v>
      </c>
      <c r="C7" s="214" t="s">
        <v>852</v>
      </c>
    </row>
    <row r="8" spans="1:3" x14ac:dyDescent="0.2">
      <c r="A8" s="10" t="s">
        <v>22</v>
      </c>
      <c r="B8" s="213">
        <v>0.22</v>
      </c>
      <c r="C8" s="214">
        <v>0.01</v>
      </c>
    </row>
    <row r="9" spans="1:3" x14ac:dyDescent="0.2">
      <c r="A9" s="10" t="s">
        <v>23</v>
      </c>
      <c r="B9" s="213" t="s">
        <v>37</v>
      </c>
      <c r="C9" s="214" t="s">
        <v>14</v>
      </c>
    </row>
    <row r="10" spans="1:3" x14ac:dyDescent="0.2">
      <c r="B10" s="213" t="s">
        <v>852</v>
      </c>
      <c r="C10" s="214" t="s">
        <v>852</v>
      </c>
    </row>
    <row r="11" spans="1:3" x14ac:dyDescent="0.2">
      <c r="A11" s="9" t="s">
        <v>24</v>
      </c>
      <c r="B11" s="213" t="s">
        <v>852</v>
      </c>
      <c r="C11" s="214" t="s">
        <v>852</v>
      </c>
    </row>
    <row r="12" spans="1:3" x14ac:dyDescent="0.2">
      <c r="A12" s="10" t="s">
        <v>25</v>
      </c>
      <c r="B12" s="213">
        <v>-0.27</v>
      </c>
      <c r="C12" s="214">
        <v>0.01</v>
      </c>
    </row>
    <row r="13" spans="1:3" x14ac:dyDescent="0.2">
      <c r="A13" s="10" t="s">
        <v>27</v>
      </c>
      <c r="B13" s="213">
        <v>0.38</v>
      </c>
      <c r="C13" s="214">
        <v>0.02</v>
      </c>
    </row>
    <row r="14" spans="1:3" x14ac:dyDescent="0.2">
      <c r="A14" s="10" t="s">
        <v>26</v>
      </c>
      <c r="B14" s="213" t="s">
        <v>37</v>
      </c>
      <c r="C14" s="214" t="s">
        <v>14</v>
      </c>
    </row>
    <row r="15" spans="1:3" x14ac:dyDescent="0.2">
      <c r="B15" s="213" t="s">
        <v>852</v>
      </c>
      <c r="C15" s="214" t="s">
        <v>852</v>
      </c>
    </row>
    <row r="16" spans="1:3" x14ac:dyDescent="0.2">
      <c r="A16" s="9" t="s">
        <v>28</v>
      </c>
      <c r="B16" s="213" t="s">
        <v>852</v>
      </c>
      <c r="C16" s="214" t="s">
        <v>852</v>
      </c>
    </row>
    <row r="17" spans="1:3" x14ac:dyDescent="0.2">
      <c r="A17" s="10" t="s">
        <v>38</v>
      </c>
      <c r="B17" s="213">
        <v>-0.97</v>
      </c>
      <c r="C17" s="214">
        <v>7.0000000000000007E-2</v>
      </c>
    </row>
    <row r="18" spans="1:3" x14ac:dyDescent="0.2">
      <c r="A18" s="10" t="s">
        <v>39</v>
      </c>
      <c r="B18" s="213">
        <v>-0.92</v>
      </c>
      <c r="C18" s="214">
        <v>0.06</v>
      </c>
    </row>
    <row r="19" spans="1:3" x14ac:dyDescent="0.2">
      <c r="A19" s="10" t="s">
        <v>40</v>
      </c>
      <c r="B19" s="213">
        <v>-0.85</v>
      </c>
      <c r="C19" s="214">
        <v>0.06</v>
      </c>
    </row>
    <row r="20" spans="1:3" x14ac:dyDescent="0.2">
      <c r="A20" s="10" t="s">
        <v>41</v>
      </c>
      <c r="B20" s="213">
        <v>-0.89</v>
      </c>
      <c r="C20" s="214">
        <v>0.06</v>
      </c>
    </row>
    <row r="21" spans="1:3" x14ac:dyDescent="0.2">
      <c r="A21" s="10" t="s">
        <v>42</v>
      </c>
      <c r="B21" s="213">
        <v>-0.84</v>
      </c>
      <c r="C21" s="214">
        <v>0.06</v>
      </c>
    </row>
    <row r="22" spans="1:3" x14ac:dyDescent="0.2">
      <c r="A22" s="10" t="s">
        <v>43</v>
      </c>
      <c r="B22" s="213">
        <v>-0.76</v>
      </c>
      <c r="C22" s="214">
        <v>0.06</v>
      </c>
    </row>
    <row r="23" spans="1:3" x14ac:dyDescent="0.2">
      <c r="A23" s="10" t="s">
        <v>44</v>
      </c>
      <c r="B23" s="213">
        <v>-0.65</v>
      </c>
      <c r="C23" s="214">
        <v>0.06</v>
      </c>
    </row>
    <row r="24" spans="1:3" x14ac:dyDescent="0.2">
      <c r="A24" s="10" t="s">
        <v>45</v>
      </c>
      <c r="B24" s="213">
        <v>-0.74</v>
      </c>
      <c r="C24" s="214">
        <v>0.06</v>
      </c>
    </row>
    <row r="25" spans="1:3" x14ac:dyDescent="0.2">
      <c r="A25" s="10" t="s">
        <v>46</v>
      </c>
      <c r="B25" s="213">
        <v>-0.71</v>
      </c>
      <c r="C25" s="214">
        <v>0.06</v>
      </c>
    </row>
    <row r="26" spans="1:3" x14ac:dyDescent="0.2">
      <c r="A26" s="10" t="s">
        <v>47</v>
      </c>
      <c r="B26" s="213">
        <v>-0.68</v>
      </c>
      <c r="C26" s="214">
        <v>0.06</v>
      </c>
    </row>
    <row r="27" spans="1:3" x14ac:dyDescent="0.2">
      <c r="A27" s="10" t="s">
        <v>48</v>
      </c>
      <c r="B27" s="213">
        <v>-0.71</v>
      </c>
      <c r="C27" s="214">
        <v>0.06</v>
      </c>
    </row>
    <row r="28" spans="1:3" x14ac:dyDescent="0.2">
      <c r="A28" s="10" t="s">
        <v>49</v>
      </c>
      <c r="B28" s="213">
        <v>-0.69</v>
      </c>
      <c r="C28" s="214">
        <v>0.06</v>
      </c>
    </row>
    <row r="29" spans="1:3" x14ac:dyDescent="0.2">
      <c r="A29" s="10" t="s">
        <v>50</v>
      </c>
      <c r="B29" s="213">
        <v>-0.69</v>
      </c>
      <c r="C29" s="214">
        <v>0.06</v>
      </c>
    </row>
    <row r="30" spans="1:3" x14ac:dyDescent="0.2">
      <c r="A30" s="10" t="s">
        <v>51</v>
      </c>
      <c r="B30" s="213">
        <v>-0.68</v>
      </c>
      <c r="C30" s="214">
        <v>0.06</v>
      </c>
    </row>
    <row r="31" spans="1:3" x14ac:dyDescent="0.2">
      <c r="A31" s="10" t="s">
        <v>52</v>
      </c>
      <c r="B31" s="213">
        <v>-0.56000000000000005</v>
      </c>
      <c r="C31" s="214">
        <v>0.06</v>
      </c>
    </row>
    <row r="32" spans="1:3" x14ac:dyDescent="0.2">
      <c r="A32" s="10" t="s">
        <v>53</v>
      </c>
      <c r="B32" s="213">
        <v>-0.54</v>
      </c>
      <c r="C32" s="214">
        <v>0.06</v>
      </c>
    </row>
    <row r="33" spans="1:3" x14ac:dyDescent="0.2">
      <c r="A33" s="10" t="s">
        <v>54</v>
      </c>
      <c r="B33" s="213">
        <v>-0.61</v>
      </c>
      <c r="C33" s="214">
        <v>0.06</v>
      </c>
    </row>
    <row r="34" spans="1:3" x14ac:dyDescent="0.2">
      <c r="A34" s="10" t="s">
        <v>55</v>
      </c>
      <c r="B34" s="213">
        <v>-0.53</v>
      </c>
      <c r="C34" s="214">
        <v>0.06</v>
      </c>
    </row>
    <row r="35" spans="1:3" x14ac:dyDescent="0.2">
      <c r="A35" s="10" t="s">
        <v>56</v>
      </c>
      <c r="B35" s="213">
        <v>-0.6</v>
      </c>
      <c r="C35" s="214">
        <v>0.06</v>
      </c>
    </row>
    <row r="36" spans="1:3" x14ac:dyDescent="0.2">
      <c r="A36" s="10" t="s">
        <v>57</v>
      </c>
      <c r="B36" s="213">
        <v>-0.49</v>
      </c>
      <c r="C36" s="214">
        <v>0.06</v>
      </c>
    </row>
    <row r="37" spans="1:3" x14ac:dyDescent="0.2">
      <c r="A37" s="10" t="s">
        <v>58</v>
      </c>
      <c r="B37" s="213">
        <v>-0.48</v>
      </c>
      <c r="C37" s="214">
        <v>0.06</v>
      </c>
    </row>
    <row r="38" spans="1:3" x14ac:dyDescent="0.2">
      <c r="A38" s="10" t="s">
        <v>59</v>
      </c>
      <c r="B38" s="213">
        <v>-0.54</v>
      </c>
      <c r="C38" s="214">
        <v>0.06</v>
      </c>
    </row>
    <row r="39" spans="1:3" x14ac:dyDescent="0.2">
      <c r="A39" s="10" t="s">
        <v>60</v>
      </c>
      <c r="B39" s="213">
        <v>-0.49</v>
      </c>
      <c r="C39" s="214">
        <v>0.05</v>
      </c>
    </row>
    <row r="40" spans="1:3" x14ac:dyDescent="0.2">
      <c r="A40" s="10" t="s">
        <v>61</v>
      </c>
      <c r="B40" s="213">
        <v>-0.44</v>
      </c>
      <c r="C40" s="214">
        <v>0.05</v>
      </c>
    </row>
    <row r="41" spans="1:3" x14ac:dyDescent="0.2">
      <c r="A41" s="10" t="s">
        <v>62</v>
      </c>
      <c r="B41" s="213">
        <v>-0.38</v>
      </c>
      <c r="C41" s="214">
        <v>0.05</v>
      </c>
    </row>
    <row r="42" spans="1:3" x14ac:dyDescent="0.2">
      <c r="A42" s="10" t="s">
        <v>63</v>
      </c>
      <c r="B42" s="213">
        <v>-0.36</v>
      </c>
      <c r="C42" s="214">
        <v>0.05</v>
      </c>
    </row>
    <row r="43" spans="1:3" x14ac:dyDescent="0.2">
      <c r="A43" s="10" t="s">
        <v>64</v>
      </c>
      <c r="B43" s="213">
        <v>-0.33</v>
      </c>
      <c r="C43" s="214">
        <v>0.05</v>
      </c>
    </row>
    <row r="44" spans="1:3" x14ac:dyDescent="0.2">
      <c r="A44" s="10" t="s">
        <v>65</v>
      </c>
      <c r="B44" s="213">
        <v>-0.31</v>
      </c>
      <c r="C44" s="214">
        <v>0.05</v>
      </c>
    </row>
    <row r="45" spans="1:3" x14ac:dyDescent="0.2">
      <c r="A45" s="10" t="s">
        <v>66</v>
      </c>
      <c r="B45" s="213">
        <v>-0.28999999999999998</v>
      </c>
      <c r="C45" s="214">
        <v>0.05</v>
      </c>
    </row>
    <row r="46" spans="1:3" x14ac:dyDescent="0.2">
      <c r="A46" s="10" t="s">
        <v>67</v>
      </c>
      <c r="B46" s="213">
        <v>-0.28999999999999998</v>
      </c>
      <c r="C46" s="214">
        <v>0.05</v>
      </c>
    </row>
    <row r="47" spans="1:3" x14ac:dyDescent="0.2">
      <c r="A47" s="10" t="s">
        <v>68</v>
      </c>
      <c r="B47" s="213">
        <v>-0.33</v>
      </c>
      <c r="C47" s="214">
        <v>0.05</v>
      </c>
    </row>
    <row r="48" spans="1:3" x14ac:dyDescent="0.2">
      <c r="A48" s="10" t="s">
        <v>69</v>
      </c>
      <c r="B48" s="213">
        <v>-0.32</v>
      </c>
      <c r="C48" s="214">
        <v>0.05</v>
      </c>
    </row>
    <row r="49" spans="1:3" x14ac:dyDescent="0.2">
      <c r="A49" s="10" t="s">
        <v>70</v>
      </c>
      <c r="B49" s="213">
        <v>-0.25</v>
      </c>
      <c r="C49" s="214">
        <v>0.05</v>
      </c>
    </row>
    <row r="50" spans="1:3" x14ac:dyDescent="0.2">
      <c r="A50" s="10" t="s">
        <v>71</v>
      </c>
      <c r="B50" s="213">
        <v>-0.25</v>
      </c>
      <c r="C50" s="214">
        <v>0.05</v>
      </c>
    </row>
    <row r="51" spans="1:3" x14ac:dyDescent="0.2">
      <c r="A51" s="10" t="s">
        <v>72</v>
      </c>
      <c r="B51" s="213">
        <v>-0.24</v>
      </c>
      <c r="C51" s="214">
        <v>0.05</v>
      </c>
    </row>
    <row r="52" spans="1:3" x14ac:dyDescent="0.2">
      <c r="A52" s="10" t="s">
        <v>73</v>
      </c>
      <c r="B52" s="213">
        <v>-0.21</v>
      </c>
      <c r="C52" s="214">
        <v>0.05</v>
      </c>
    </row>
    <row r="53" spans="1:3" x14ac:dyDescent="0.2">
      <c r="A53" s="10" t="s">
        <v>74</v>
      </c>
      <c r="B53" s="213">
        <v>-0.3</v>
      </c>
      <c r="C53" s="214">
        <v>0.05</v>
      </c>
    </row>
    <row r="54" spans="1:3" x14ac:dyDescent="0.2">
      <c r="A54" s="10" t="s">
        <v>75</v>
      </c>
      <c r="B54" s="213">
        <v>-0.24</v>
      </c>
      <c r="C54" s="214">
        <v>0.05</v>
      </c>
    </row>
    <row r="55" spans="1:3" x14ac:dyDescent="0.2">
      <c r="A55" s="10" t="s">
        <v>76</v>
      </c>
      <c r="B55" s="213">
        <v>-0.33</v>
      </c>
      <c r="C55" s="214">
        <v>0.05</v>
      </c>
    </row>
    <row r="56" spans="1:3" x14ac:dyDescent="0.2">
      <c r="A56" s="10" t="s">
        <v>77</v>
      </c>
      <c r="B56" s="213">
        <v>-0.24</v>
      </c>
      <c r="C56" s="214">
        <v>0.05</v>
      </c>
    </row>
    <row r="57" spans="1:3" x14ac:dyDescent="0.2">
      <c r="A57" s="10" t="s">
        <v>78</v>
      </c>
      <c r="B57" s="213">
        <v>-0.32</v>
      </c>
      <c r="C57" s="214">
        <v>0.05</v>
      </c>
    </row>
    <row r="58" spans="1:3" x14ac:dyDescent="0.2">
      <c r="A58" s="10" t="s">
        <v>79</v>
      </c>
      <c r="B58" s="213">
        <v>-0.32</v>
      </c>
      <c r="C58" s="214">
        <v>0.05</v>
      </c>
    </row>
    <row r="59" spans="1:3" x14ac:dyDescent="0.2">
      <c r="A59" s="10" t="s">
        <v>80</v>
      </c>
      <c r="B59" s="213">
        <v>-0.37</v>
      </c>
      <c r="C59" s="214">
        <v>0.05</v>
      </c>
    </row>
    <row r="60" spans="1:3" x14ac:dyDescent="0.2">
      <c r="A60" s="10" t="s">
        <v>81</v>
      </c>
      <c r="B60" s="213">
        <v>-0.33</v>
      </c>
      <c r="C60" s="214">
        <v>0.05</v>
      </c>
    </row>
    <row r="61" spans="1:3" x14ac:dyDescent="0.2">
      <c r="A61" s="10" t="s">
        <v>82</v>
      </c>
      <c r="B61" s="213">
        <v>-0.36</v>
      </c>
      <c r="C61" s="214">
        <v>0.05</v>
      </c>
    </row>
    <row r="62" spans="1:3" x14ac:dyDescent="0.2">
      <c r="A62" s="10" t="s">
        <v>83</v>
      </c>
      <c r="B62" s="213">
        <v>-0.41</v>
      </c>
      <c r="C62" s="214">
        <v>0.05</v>
      </c>
    </row>
    <row r="63" spans="1:3" x14ac:dyDescent="0.2">
      <c r="A63" s="10" t="s">
        <v>84</v>
      </c>
      <c r="B63" s="213">
        <v>-0.49</v>
      </c>
      <c r="C63" s="214">
        <v>0.04</v>
      </c>
    </row>
    <row r="64" spans="1:3" x14ac:dyDescent="0.2">
      <c r="A64" s="10" t="s">
        <v>85</v>
      </c>
      <c r="B64" s="213">
        <v>-0.37</v>
      </c>
      <c r="C64" s="214">
        <v>0.04</v>
      </c>
    </row>
    <row r="65" spans="1:3" x14ac:dyDescent="0.2">
      <c r="A65" s="10" t="s">
        <v>86</v>
      </c>
      <c r="B65" s="213">
        <v>-0.35</v>
      </c>
      <c r="C65" s="214">
        <v>0.04</v>
      </c>
    </row>
    <row r="66" spans="1:3" x14ac:dyDescent="0.2">
      <c r="A66" s="10" t="s">
        <v>87</v>
      </c>
      <c r="B66" s="213">
        <v>-0.39</v>
      </c>
      <c r="C66" s="214">
        <v>0.04</v>
      </c>
    </row>
    <row r="67" spans="1:3" x14ac:dyDescent="0.2">
      <c r="A67" s="10" t="s">
        <v>88</v>
      </c>
      <c r="B67" s="213">
        <v>-0.35</v>
      </c>
      <c r="C67" s="214">
        <v>0.04</v>
      </c>
    </row>
    <row r="68" spans="1:3" s="15" customFormat="1" x14ac:dyDescent="0.2">
      <c r="A68" s="15" t="s">
        <v>89</v>
      </c>
      <c r="B68" s="213">
        <v>-0.34</v>
      </c>
      <c r="C68" s="214">
        <v>0.04</v>
      </c>
    </row>
    <row r="69" spans="1:3" x14ac:dyDescent="0.2">
      <c r="A69" s="10" t="s">
        <v>90</v>
      </c>
      <c r="B69" s="213">
        <v>-0.27</v>
      </c>
      <c r="C69" s="214">
        <v>0.04</v>
      </c>
    </row>
    <row r="70" spans="1:3" x14ac:dyDescent="0.2">
      <c r="A70" s="10" t="s">
        <v>91</v>
      </c>
      <c r="B70" s="213">
        <v>-0.24</v>
      </c>
      <c r="C70" s="214">
        <v>0.04</v>
      </c>
    </row>
    <row r="71" spans="1:3" x14ac:dyDescent="0.2">
      <c r="A71" s="10" t="s">
        <v>92</v>
      </c>
      <c r="B71" s="213">
        <v>-0.23</v>
      </c>
      <c r="C71" s="214">
        <v>0.04</v>
      </c>
    </row>
    <row r="72" spans="1:3" x14ac:dyDescent="0.2">
      <c r="A72" s="10" t="s">
        <v>93</v>
      </c>
      <c r="B72" s="213">
        <v>-0.21</v>
      </c>
      <c r="C72" s="214">
        <v>0.04</v>
      </c>
    </row>
    <row r="73" spans="1:3" x14ac:dyDescent="0.2">
      <c r="A73" s="10" t="s">
        <v>94</v>
      </c>
      <c r="B73" s="213">
        <v>-0.2</v>
      </c>
      <c r="C73" s="214">
        <v>0.04</v>
      </c>
    </row>
    <row r="74" spans="1:3" x14ac:dyDescent="0.2">
      <c r="A74" s="10" t="s">
        <v>95</v>
      </c>
      <c r="B74" s="213">
        <v>-0.2</v>
      </c>
      <c r="C74" s="214">
        <v>0.04</v>
      </c>
    </row>
    <row r="75" spans="1:3" x14ac:dyDescent="0.2">
      <c r="A75" s="10" t="s">
        <v>96</v>
      </c>
      <c r="B75" s="213">
        <v>-0.17</v>
      </c>
      <c r="C75" s="214">
        <v>0.04</v>
      </c>
    </row>
    <row r="76" spans="1:3" x14ac:dyDescent="0.2">
      <c r="A76" s="10" t="s">
        <v>97</v>
      </c>
      <c r="B76" s="213">
        <v>-0.17</v>
      </c>
      <c r="C76" s="214">
        <v>0.04</v>
      </c>
    </row>
    <row r="77" spans="1:3" x14ac:dyDescent="0.2">
      <c r="A77" s="10" t="s">
        <v>98</v>
      </c>
      <c r="B77" s="213">
        <v>-0.17</v>
      </c>
      <c r="C77" s="214">
        <v>0.04</v>
      </c>
    </row>
    <row r="78" spans="1:3" x14ac:dyDescent="0.2">
      <c r="A78" s="10" t="s">
        <v>99</v>
      </c>
      <c r="B78" s="213">
        <v>-0.13</v>
      </c>
      <c r="C78" s="214">
        <v>0.04</v>
      </c>
    </row>
    <row r="79" spans="1:3" x14ac:dyDescent="0.2">
      <c r="A79" s="10" t="s">
        <v>100</v>
      </c>
      <c r="B79" s="213">
        <v>-0.13</v>
      </c>
      <c r="C79" s="214">
        <v>0.04</v>
      </c>
    </row>
    <row r="80" spans="1:3" x14ac:dyDescent="0.2">
      <c r="A80" s="10" t="s">
        <v>101</v>
      </c>
      <c r="B80" s="213">
        <v>-0.1</v>
      </c>
      <c r="C80" s="214">
        <v>0.05</v>
      </c>
    </row>
    <row r="81" spans="1:3" x14ac:dyDescent="0.2">
      <c r="A81" s="10" t="s">
        <v>102</v>
      </c>
      <c r="B81" s="213">
        <v>-0.12</v>
      </c>
      <c r="C81" s="214">
        <v>0.05</v>
      </c>
    </row>
    <row r="82" spans="1:3" x14ac:dyDescent="0.2">
      <c r="A82" s="10" t="s">
        <v>103</v>
      </c>
      <c r="B82" s="213">
        <v>-0.1</v>
      </c>
      <c r="C82" s="214">
        <v>0.05</v>
      </c>
    </row>
    <row r="83" spans="1:3" x14ac:dyDescent="0.2">
      <c r="A83" s="10" t="s">
        <v>104</v>
      </c>
      <c r="B83" s="213">
        <v>-7.0000000000000007E-2</v>
      </c>
      <c r="C83" s="214">
        <v>0.05</v>
      </c>
    </row>
    <row r="84" spans="1:3" x14ac:dyDescent="0.2">
      <c r="A84" s="10" t="s">
        <v>105</v>
      </c>
      <c r="B84" s="213">
        <v>-0.03</v>
      </c>
      <c r="C84" s="214">
        <v>0.05</v>
      </c>
    </row>
    <row r="85" spans="1:3" x14ac:dyDescent="0.2">
      <c r="A85" s="10" t="s">
        <v>106</v>
      </c>
      <c r="B85" s="213">
        <v>-0.04</v>
      </c>
      <c r="C85" s="214">
        <v>0.06</v>
      </c>
    </row>
    <row r="86" spans="1:3" x14ac:dyDescent="0.2">
      <c r="A86" s="10" t="s">
        <v>107</v>
      </c>
      <c r="B86" s="213">
        <v>-0.02</v>
      </c>
      <c r="C86" s="214">
        <v>0.06</v>
      </c>
    </row>
    <row r="87" spans="1:3" x14ac:dyDescent="0.2">
      <c r="A87" s="15" t="s">
        <v>108</v>
      </c>
      <c r="B87" s="213">
        <v>-0.03</v>
      </c>
      <c r="C87" s="214">
        <v>7.0000000000000007E-2</v>
      </c>
    </row>
    <row r="88" spans="1:3" x14ac:dyDescent="0.2">
      <c r="A88" s="10" t="s">
        <v>109</v>
      </c>
      <c r="B88" s="213" t="s">
        <v>37</v>
      </c>
      <c r="C88" s="214" t="s">
        <v>14</v>
      </c>
    </row>
    <row r="89" spans="1:3" x14ac:dyDescent="0.2">
      <c r="B89" s="213" t="s">
        <v>852</v>
      </c>
      <c r="C89" s="214" t="s">
        <v>852</v>
      </c>
    </row>
    <row r="90" spans="1:3" x14ac:dyDescent="0.2">
      <c r="A90" s="9" t="s">
        <v>110</v>
      </c>
      <c r="B90" s="213" t="s">
        <v>852</v>
      </c>
      <c r="C90" s="214" t="s">
        <v>852</v>
      </c>
    </row>
    <row r="91" spans="1:3" x14ac:dyDescent="0.2">
      <c r="A91" s="10" t="s">
        <v>111</v>
      </c>
      <c r="B91" s="213">
        <v>0.47</v>
      </c>
      <c r="C91" s="214">
        <v>0.04</v>
      </c>
    </row>
    <row r="92" spans="1:3" x14ac:dyDescent="0.2">
      <c r="A92" s="10" t="s">
        <v>112</v>
      </c>
      <c r="B92" s="213">
        <v>0.6</v>
      </c>
      <c r="C92" s="214">
        <v>0.04</v>
      </c>
    </row>
    <row r="93" spans="1:3" x14ac:dyDescent="0.2">
      <c r="A93" s="10" t="s">
        <v>113</v>
      </c>
      <c r="B93" s="213">
        <v>0.08</v>
      </c>
      <c r="C93" s="214">
        <v>0.04</v>
      </c>
    </row>
    <row r="94" spans="1:3" x14ac:dyDescent="0.2">
      <c r="A94" s="10" t="s">
        <v>114</v>
      </c>
      <c r="B94" s="213">
        <v>-0.13</v>
      </c>
      <c r="C94" s="214">
        <v>0.04</v>
      </c>
    </row>
    <row r="95" spans="1:3" x14ac:dyDescent="0.2">
      <c r="A95" s="10" t="s">
        <v>115</v>
      </c>
      <c r="B95" s="213">
        <v>-0.11</v>
      </c>
      <c r="C95" s="214">
        <v>0.04</v>
      </c>
    </row>
    <row r="96" spans="1:3" x14ac:dyDescent="0.2">
      <c r="A96" s="10" t="s">
        <v>116</v>
      </c>
      <c r="B96" s="213">
        <v>-0.19</v>
      </c>
      <c r="C96" s="214">
        <v>0.04</v>
      </c>
    </row>
    <row r="97" spans="1:3" x14ac:dyDescent="0.2">
      <c r="A97" s="10" t="s">
        <v>119</v>
      </c>
      <c r="B97" s="213">
        <v>0.36</v>
      </c>
      <c r="C97" s="214">
        <v>0.04</v>
      </c>
    </row>
    <row r="98" spans="1:3" x14ac:dyDescent="0.2">
      <c r="A98" s="10" t="s">
        <v>118</v>
      </c>
      <c r="B98" s="213">
        <v>0.2</v>
      </c>
      <c r="C98" s="214">
        <v>0.09</v>
      </c>
    </row>
    <row r="99" spans="1:3" x14ac:dyDescent="0.2">
      <c r="A99" s="10" t="s">
        <v>117</v>
      </c>
      <c r="B99" s="213" t="s">
        <v>37</v>
      </c>
      <c r="C99" s="214" t="s">
        <v>14</v>
      </c>
    </row>
    <row r="100" spans="1:3" x14ac:dyDescent="0.2">
      <c r="B100" s="213" t="s">
        <v>852</v>
      </c>
      <c r="C100" s="214" t="s">
        <v>852</v>
      </c>
    </row>
    <row r="101" spans="1:3" x14ac:dyDescent="0.2">
      <c r="A101" s="9" t="s">
        <v>120</v>
      </c>
      <c r="B101" s="213" t="s">
        <v>852</v>
      </c>
      <c r="C101" s="214" t="s">
        <v>852</v>
      </c>
    </row>
    <row r="102" spans="1:3" x14ac:dyDescent="0.2">
      <c r="A102" s="10" t="s">
        <v>122</v>
      </c>
      <c r="B102" s="213">
        <v>-0.56999999999999995</v>
      </c>
      <c r="C102" s="214">
        <v>0.02</v>
      </c>
    </row>
    <row r="103" spans="1:3" x14ac:dyDescent="0.2">
      <c r="A103" s="10" t="s">
        <v>121</v>
      </c>
      <c r="B103" s="213" t="s">
        <v>37</v>
      </c>
      <c r="C103" s="214" t="s">
        <v>14</v>
      </c>
    </row>
    <row r="104" spans="1:3" x14ac:dyDescent="0.2">
      <c r="B104" s="213" t="s">
        <v>852</v>
      </c>
      <c r="C104" s="214" t="s">
        <v>852</v>
      </c>
    </row>
    <row r="105" spans="1:3" x14ac:dyDescent="0.2">
      <c r="A105" s="9" t="s">
        <v>123</v>
      </c>
      <c r="B105" s="213" t="s">
        <v>852</v>
      </c>
      <c r="C105" s="214" t="s">
        <v>852</v>
      </c>
    </row>
    <row r="106" spans="1:3" x14ac:dyDescent="0.2">
      <c r="A106" s="10" t="s">
        <v>124</v>
      </c>
      <c r="B106" s="213">
        <v>-0.64</v>
      </c>
      <c r="C106" s="214">
        <v>0.06</v>
      </c>
    </row>
    <row r="107" spans="1:3" x14ac:dyDescent="0.2">
      <c r="A107" s="10" t="s">
        <v>121</v>
      </c>
      <c r="B107" s="213" t="s">
        <v>37</v>
      </c>
      <c r="C107" s="214" t="s">
        <v>14</v>
      </c>
    </row>
    <row r="108" spans="1:3" x14ac:dyDescent="0.2">
      <c r="B108" s="213" t="s">
        <v>852</v>
      </c>
      <c r="C108" s="214" t="s">
        <v>852</v>
      </c>
    </row>
    <row r="109" spans="1:3" x14ac:dyDescent="0.2">
      <c r="A109" s="9" t="s">
        <v>135</v>
      </c>
      <c r="B109" s="213" t="s">
        <v>852</v>
      </c>
      <c r="C109" s="214" t="s">
        <v>852</v>
      </c>
    </row>
    <row r="110" spans="1:3" x14ac:dyDescent="0.2">
      <c r="A110" s="10" t="s">
        <v>122</v>
      </c>
      <c r="B110" s="213">
        <v>-0.34</v>
      </c>
      <c r="C110" s="214">
        <v>0.05</v>
      </c>
    </row>
    <row r="111" spans="1:3" x14ac:dyDescent="0.2">
      <c r="A111" s="10" t="s">
        <v>121</v>
      </c>
      <c r="B111" s="213" t="s">
        <v>37</v>
      </c>
      <c r="C111" s="214" t="s">
        <v>14</v>
      </c>
    </row>
    <row r="112" spans="1:3" x14ac:dyDescent="0.2">
      <c r="B112" s="213" t="s">
        <v>852</v>
      </c>
      <c r="C112" s="214" t="s">
        <v>852</v>
      </c>
    </row>
    <row r="113" spans="1:3" x14ac:dyDescent="0.2">
      <c r="A113" s="9" t="s">
        <v>29</v>
      </c>
      <c r="B113" s="213" t="s">
        <v>852</v>
      </c>
      <c r="C113" s="214" t="s">
        <v>852</v>
      </c>
    </row>
    <row r="114" spans="1:3" x14ac:dyDescent="0.2">
      <c r="A114" s="10" t="s">
        <v>30</v>
      </c>
      <c r="B114" s="213">
        <v>0.13</v>
      </c>
      <c r="C114" s="214">
        <v>0.01</v>
      </c>
    </row>
    <row r="115" spans="1:3" x14ac:dyDescent="0.2">
      <c r="A115" s="10" t="s">
        <v>31</v>
      </c>
      <c r="B115" s="213">
        <v>0.04</v>
      </c>
      <c r="C115" s="214">
        <v>0.01</v>
      </c>
    </row>
    <row r="116" spans="1:3" x14ac:dyDescent="0.2">
      <c r="A116" s="10" t="s">
        <v>32</v>
      </c>
      <c r="B116" s="213">
        <v>-0.12</v>
      </c>
      <c r="C116" s="214">
        <v>0.01</v>
      </c>
    </row>
    <row r="117" spans="1:3" x14ac:dyDescent="0.2">
      <c r="A117" s="10" t="s">
        <v>33</v>
      </c>
      <c r="B117" s="213" t="s">
        <v>37</v>
      </c>
      <c r="C117" s="214" t="s">
        <v>14</v>
      </c>
    </row>
    <row r="118" spans="1:3" x14ac:dyDescent="0.2">
      <c r="B118" s="213" t="s">
        <v>852</v>
      </c>
      <c r="C118" s="214" t="s">
        <v>852</v>
      </c>
    </row>
    <row r="119" spans="1:3" x14ac:dyDescent="0.2">
      <c r="A119" s="9" t="s">
        <v>125</v>
      </c>
      <c r="B119" s="213" t="s">
        <v>852</v>
      </c>
      <c r="C119" s="214" t="s">
        <v>852</v>
      </c>
    </row>
    <row r="120" spans="1:3" x14ac:dyDescent="0.2">
      <c r="A120" s="10" t="s">
        <v>126</v>
      </c>
      <c r="B120" s="213">
        <v>-0.33</v>
      </c>
      <c r="C120" s="214">
        <v>0.02</v>
      </c>
    </row>
    <row r="121" spans="1:3" x14ac:dyDescent="0.2">
      <c r="A121" s="10" t="s">
        <v>127</v>
      </c>
      <c r="B121" s="213">
        <v>-0.12</v>
      </c>
      <c r="C121" s="214">
        <v>0.03</v>
      </c>
    </row>
    <row r="122" spans="1:3" x14ac:dyDescent="0.2">
      <c r="A122" s="10" t="s">
        <v>128</v>
      </c>
      <c r="B122" s="213">
        <v>0.46</v>
      </c>
      <c r="C122" s="214">
        <v>0.04</v>
      </c>
    </row>
    <row r="123" spans="1:3" x14ac:dyDescent="0.2">
      <c r="A123" s="10" t="s">
        <v>129</v>
      </c>
      <c r="B123" s="213">
        <v>0.14000000000000001</v>
      </c>
      <c r="C123" s="214">
        <v>0.04</v>
      </c>
    </row>
    <row r="124" spans="1:3" x14ac:dyDescent="0.2">
      <c r="A124" s="10" t="s">
        <v>130</v>
      </c>
      <c r="B124" s="213">
        <v>0.44</v>
      </c>
      <c r="C124" s="214">
        <v>0.03</v>
      </c>
    </row>
    <row r="125" spans="1:3" x14ac:dyDescent="0.2">
      <c r="A125" s="10" t="s">
        <v>131</v>
      </c>
      <c r="B125" s="213">
        <v>-0.23</v>
      </c>
      <c r="C125" s="214">
        <v>0.02</v>
      </c>
    </row>
    <row r="126" spans="1:3" x14ac:dyDescent="0.2">
      <c r="A126" s="10" t="s">
        <v>132</v>
      </c>
      <c r="B126" s="213">
        <v>-0.37</v>
      </c>
      <c r="C126" s="214">
        <v>0.04</v>
      </c>
    </row>
    <row r="127" spans="1:3" x14ac:dyDescent="0.2">
      <c r="A127" s="10" t="s">
        <v>133</v>
      </c>
      <c r="B127" s="213">
        <v>-0.13</v>
      </c>
      <c r="C127" s="214">
        <v>7.0000000000000007E-2</v>
      </c>
    </row>
    <row r="128" spans="1:3" x14ac:dyDescent="0.2">
      <c r="A128" s="10" t="s">
        <v>134</v>
      </c>
      <c r="B128" s="213" t="s">
        <v>37</v>
      </c>
      <c r="C128" s="214" t="s">
        <v>14</v>
      </c>
    </row>
    <row r="129" spans="1:3" x14ac:dyDescent="0.2">
      <c r="B129" s="213" t="s">
        <v>852</v>
      </c>
      <c r="C129" s="214" t="s">
        <v>852</v>
      </c>
    </row>
    <row r="130" spans="1:3" x14ac:dyDescent="0.2">
      <c r="A130" s="9" t="s">
        <v>34</v>
      </c>
      <c r="B130" s="213" t="s">
        <v>852</v>
      </c>
      <c r="C130" s="214" t="s">
        <v>852</v>
      </c>
    </row>
    <row r="131" spans="1:3" x14ac:dyDescent="0.2">
      <c r="A131" s="10" t="s">
        <v>137</v>
      </c>
      <c r="B131" s="213">
        <v>1.03</v>
      </c>
      <c r="C131" s="214">
        <v>7.0000000000000007E-2</v>
      </c>
    </row>
    <row r="132" spans="1:3" x14ac:dyDescent="0.2">
      <c r="A132" s="10" t="s">
        <v>136</v>
      </c>
      <c r="B132" s="213">
        <v>0.34</v>
      </c>
      <c r="C132" s="214">
        <v>7.0000000000000007E-2</v>
      </c>
    </row>
    <row r="133" spans="1:3" x14ac:dyDescent="0.2">
      <c r="A133" s="10" t="s">
        <v>138</v>
      </c>
      <c r="B133" s="213">
        <v>0.42</v>
      </c>
      <c r="C133" s="214">
        <v>0.08</v>
      </c>
    </row>
    <row r="134" spans="1:3" x14ac:dyDescent="0.2">
      <c r="A134" s="10" t="s">
        <v>139</v>
      </c>
      <c r="B134" s="213">
        <v>0.56999999999999995</v>
      </c>
      <c r="C134" s="214">
        <v>0.08</v>
      </c>
    </row>
    <row r="135" spans="1:3" x14ac:dyDescent="0.2">
      <c r="A135" s="10" t="s">
        <v>140</v>
      </c>
      <c r="B135" s="213">
        <v>0.45</v>
      </c>
      <c r="C135" s="214">
        <v>7.0000000000000007E-2</v>
      </c>
    </row>
    <row r="136" spans="1:3" x14ac:dyDescent="0.2">
      <c r="A136" s="10" t="s">
        <v>141</v>
      </c>
      <c r="B136" s="213">
        <v>0.61</v>
      </c>
      <c r="C136" s="214">
        <v>7.0000000000000007E-2</v>
      </c>
    </row>
    <row r="137" spans="1:3" x14ac:dyDescent="0.2">
      <c r="A137" s="10" t="s">
        <v>142</v>
      </c>
      <c r="B137" s="213">
        <v>0.65</v>
      </c>
      <c r="C137" s="214">
        <v>7.0000000000000007E-2</v>
      </c>
    </row>
    <row r="138" spans="1:3" x14ac:dyDescent="0.2">
      <c r="A138" s="10" t="s">
        <v>143</v>
      </c>
      <c r="B138" s="213">
        <v>0.63</v>
      </c>
      <c r="C138" s="214">
        <v>7.0000000000000007E-2</v>
      </c>
    </row>
    <row r="139" spans="1:3" x14ac:dyDescent="0.2">
      <c r="A139" s="10" t="s">
        <v>144</v>
      </c>
      <c r="B139" s="213">
        <v>0.82</v>
      </c>
      <c r="C139" s="214">
        <v>0.06</v>
      </c>
    </row>
    <row r="140" spans="1:3" x14ac:dyDescent="0.2">
      <c r="A140" s="10" t="s">
        <v>145</v>
      </c>
      <c r="B140" s="213">
        <v>0.69</v>
      </c>
      <c r="C140" s="214">
        <v>0.06</v>
      </c>
    </row>
    <row r="141" spans="1:3" x14ac:dyDescent="0.2">
      <c r="A141" s="10" t="s">
        <v>146</v>
      </c>
      <c r="B141" s="213">
        <v>0.65</v>
      </c>
      <c r="C141" s="214">
        <v>0.06</v>
      </c>
    </row>
    <row r="142" spans="1:3" x14ac:dyDescent="0.2">
      <c r="A142" s="10" t="s">
        <v>147</v>
      </c>
      <c r="B142" s="213">
        <v>0.76</v>
      </c>
      <c r="C142" s="214">
        <v>0.06</v>
      </c>
    </row>
    <row r="143" spans="1:3" x14ac:dyDescent="0.2">
      <c r="A143" s="10" t="s">
        <v>148</v>
      </c>
      <c r="B143" s="213">
        <v>0.68</v>
      </c>
      <c r="C143" s="214">
        <v>0.06</v>
      </c>
    </row>
    <row r="144" spans="1:3" x14ac:dyDescent="0.2">
      <c r="A144" s="10" t="s">
        <v>149</v>
      </c>
      <c r="B144" s="213">
        <v>0.67</v>
      </c>
      <c r="C144" s="214">
        <v>0.06</v>
      </c>
    </row>
    <row r="145" spans="1:3" x14ac:dyDescent="0.2">
      <c r="A145" s="10" t="s">
        <v>150</v>
      </c>
      <c r="B145" s="213">
        <v>0.79</v>
      </c>
      <c r="C145" s="214">
        <v>0.06</v>
      </c>
    </row>
    <row r="146" spans="1:3" x14ac:dyDescent="0.2">
      <c r="A146" s="10" t="s">
        <v>151</v>
      </c>
      <c r="B146" s="213">
        <v>0.74</v>
      </c>
      <c r="C146" s="214">
        <v>0.06</v>
      </c>
    </row>
    <row r="147" spans="1:3" x14ac:dyDescent="0.2">
      <c r="A147" s="10" t="s">
        <v>152</v>
      </c>
      <c r="B147" s="213">
        <v>0.75</v>
      </c>
      <c r="C147" s="214">
        <v>0.05</v>
      </c>
    </row>
    <row r="148" spans="1:3" x14ac:dyDescent="0.2">
      <c r="A148" s="10" t="s">
        <v>153</v>
      </c>
      <c r="B148" s="213">
        <v>0.68</v>
      </c>
      <c r="C148" s="214">
        <v>0.05</v>
      </c>
    </row>
    <row r="149" spans="1:3" x14ac:dyDescent="0.2">
      <c r="A149" s="10" t="s">
        <v>154</v>
      </c>
      <c r="B149" s="213">
        <v>0.64</v>
      </c>
      <c r="C149" s="214">
        <v>0.05</v>
      </c>
    </row>
    <row r="150" spans="1:3" x14ac:dyDescent="0.2">
      <c r="A150" s="10" t="s">
        <v>155</v>
      </c>
      <c r="B150" s="213">
        <v>0.63</v>
      </c>
      <c r="C150" s="214">
        <v>0.05</v>
      </c>
    </row>
    <row r="151" spans="1:3" x14ac:dyDescent="0.2">
      <c r="A151" s="10" t="s">
        <v>156</v>
      </c>
      <c r="B151" s="213">
        <v>0.61</v>
      </c>
      <c r="C151" s="214">
        <v>0.05</v>
      </c>
    </row>
    <row r="152" spans="1:3" x14ac:dyDescent="0.2">
      <c r="A152" s="10" t="s">
        <v>157</v>
      </c>
      <c r="B152" s="213">
        <v>0.62</v>
      </c>
      <c r="C152" s="214">
        <v>0.05</v>
      </c>
    </row>
    <row r="153" spans="1:3" x14ac:dyDescent="0.2">
      <c r="A153" s="10" t="s">
        <v>158</v>
      </c>
      <c r="B153" s="213">
        <v>0.64</v>
      </c>
      <c r="C153" s="214">
        <v>0.05</v>
      </c>
    </row>
    <row r="154" spans="1:3" x14ac:dyDescent="0.2">
      <c r="A154" s="10" t="s">
        <v>159</v>
      </c>
      <c r="B154" s="213">
        <v>0.57999999999999996</v>
      </c>
      <c r="C154" s="214">
        <v>0.05</v>
      </c>
    </row>
    <row r="155" spans="1:3" x14ac:dyDescent="0.2">
      <c r="A155" s="10" t="s">
        <v>160</v>
      </c>
      <c r="B155" s="213">
        <v>0.65</v>
      </c>
      <c r="C155" s="214">
        <v>0.05</v>
      </c>
    </row>
    <row r="156" spans="1:3" x14ac:dyDescent="0.2">
      <c r="A156" s="10" t="s">
        <v>161</v>
      </c>
      <c r="B156" s="213">
        <v>0.65</v>
      </c>
      <c r="C156" s="214">
        <v>0.05</v>
      </c>
    </row>
    <row r="157" spans="1:3" x14ac:dyDescent="0.2">
      <c r="A157" s="10" t="s">
        <v>162</v>
      </c>
      <c r="B157" s="213">
        <v>0.62</v>
      </c>
      <c r="C157" s="214">
        <v>0.05</v>
      </c>
    </row>
    <row r="158" spans="1:3" x14ac:dyDescent="0.2">
      <c r="A158" s="10" t="s">
        <v>163</v>
      </c>
      <c r="B158" s="213">
        <v>0.63</v>
      </c>
      <c r="C158" s="214">
        <v>0.05</v>
      </c>
    </row>
    <row r="159" spans="1:3" x14ac:dyDescent="0.2">
      <c r="A159" s="10" t="s">
        <v>164</v>
      </c>
      <c r="B159" s="213">
        <v>0.62</v>
      </c>
      <c r="C159" s="214">
        <v>0.05</v>
      </c>
    </row>
    <row r="160" spans="1:3" x14ac:dyDescent="0.2">
      <c r="A160" s="10" t="s">
        <v>165</v>
      </c>
      <c r="B160" s="213">
        <v>0.63</v>
      </c>
      <c r="C160" s="214">
        <v>0.05</v>
      </c>
    </row>
    <row r="161" spans="1:3" x14ac:dyDescent="0.2">
      <c r="A161" s="10" t="s">
        <v>166</v>
      </c>
      <c r="B161" s="213">
        <v>0.56000000000000005</v>
      </c>
      <c r="C161" s="214">
        <v>0.05</v>
      </c>
    </row>
    <row r="162" spans="1:3" x14ac:dyDescent="0.2">
      <c r="A162" s="10" t="s">
        <v>167</v>
      </c>
      <c r="B162" s="213">
        <v>0.71</v>
      </c>
      <c r="C162" s="214">
        <v>0.05</v>
      </c>
    </row>
    <row r="163" spans="1:3" x14ac:dyDescent="0.2">
      <c r="A163" s="10" t="s">
        <v>168</v>
      </c>
      <c r="B163" s="213">
        <v>0.57999999999999996</v>
      </c>
      <c r="C163" s="214">
        <v>0.05</v>
      </c>
    </row>
    <row r="164" spans="1:3" x14ac:dyDescent="0.2">
      <c r="A164" s="10" t="s">
        <v>169</v>
      </c>
      <c r="B164" s="213">
        <v>0.6</v>
      </c>
      <c r="C164" s="214">
        <v>0.05</v>
      </c>
    </row>
    <row r="165" spans="1:3" x14ac:dyDescent="0.2">
      <c r="A165" s="10" t="s">
        <v>170</v>
      </c>
      <c r="B165" s="213">
        <v>0.56999999999999995</v>
      </c>
      <c r="C165" s="214">
        <v>0.05</v>
      </c>
    </row>
    <row r="166" spans="1:3" x14ac:dyDescent="0.2">
      <c r="A166" s="10" t="s">
        <v>171</v>
      </c>
      <c r="B166" s="213">
        <v>0.55000000000000004</v>
      </c>
      <c r="C166" s="214">
        <v>0.05</v>
      </c>
    </row>
    <row r="167" spans="1:3" x14ac:dyDescent="0.2">
      <c r="A167" s="10" t="s">
        <v>172</v>
      </c>
      <c r="B167" s="213">
        <v>0.56000000000000005</v>
      </c>
      <c r="C167" s="214">
        <v>0.05</v>
      </c>
    </row>
    <row r="168" spans="1:3" x14ac:dyDescent="0.2">
      <c r="A168" s="10" t="s">
        <v>173</v>
      </c>
      <c r="B168" s="213">
        <v>0.61</v>
      </c>
      <c r="C168" s="214">
        <v>0.04</v>
      </c>
    </row>
    <row r="169" spans="1:3" x14ac:dyDescent="0.2">
      <c r="A169" s="10" t="s">
        <v>174</v>
      </c>
      <c r="B169" s="213">
        <v>0.53</v>
      </c>
      <c r="C169" s="214">
        <v>0.05</v>
      </c>
    </row>
    <row r="170" spans="1:3" x14ac:dyDescent="0.2">
      <c r="A170" s="10" t="s">
        <v>175</v>
      </c>
      <c r="B170" s="213">
        <v>0.56999999999999995</v>
      </c>
      <c r="C170" s="214">
        <v>0.05</v>
      </c>
    </row>
    <row r="171" spans="1:3" x14ac:dyDescent="0.2">
      <c r="A171" s="10" t="s">
        <v>176</v>
      </c>
      <c r="B171" s="213">
        <v>0.52</v>
      </c>
      <c r="C171" s="214">
        <v>0.04</v>
      </c>
    </row>
    <row r="172" spans="1:3" x14ac:dyDescent="0.2">
      <c r="A172" s="10" t="s">
        <v>177</v>
      </c>
      <c r="B172" s="213">
        <v>0.51</v>
      </c>
      <c r="C172" s="214">
        <v>0.04</v>
      </c>
    </row>
    <row r="173" spans="1:3" x14ac:dyDescent="0.2">
      <c r="A173" s="10" t="s">
        <v>178</v>
      </c>
      <c r="B173" s="213">
        <v>0.56000000000000005</v>
      </c>
      <c r="C173" s="214">
        <v>0.04</v>
      </c>
    </row>
    <row r="174" spans="1:3" x14ac:dyDescent="0.2">
      <c r="A174" s="10" t="s">
        <v>179</v>
      </c>
      <c r="B174" s="213">
        <v>0.55000000000000004</v>
      </c>
      <c r="C174" s="214">
        <v>0.04</v>
      </c>
    </row>
    <row r="175" spans="1:3" x14ac:dyDescent="0.2">
      <c r="A175" s="10" t="s">
        <v>180</v>
      </c>
      <c r="B175" s="213">
        <v>0.57999999999999996</v>
      </c>
      <c r="C175" s="214">
        <v>0.04</v>
      </c>
    </row>
    <row r="176" spans="1:3" x14ac:dyDescent="0.2">
      <c r="A176" s="10" t="s">
        <v>181</v>
      </c>
      <c r="B176" s="213">
        <v>0.52</v>
      </c>
      <c r="C176" s="214">
        <v>0.05</v>
      </c>
    </row>
    <row r="177" spans="1:3" x14ac:dyDescent="0.2">
      <c r="A177" s="10" t="s">
        <v>182</v>
      </c>
      <c r="B177" s="213">
        <v>0.51</v>
      </c>
      <c r="C177" s="214">
        <v>0.05</v>
      </c>
    </row>
    <row r="178" spans="1:3" x14ac:dyDescent="0.2">
      <c r="A178" s="10" t="s">
        <v>183</v>
      </c>
      <c r="B178" s="213">
        <v>0.5</v>
      </c>
      <c r="C178" s="214">
        <v>0.05</v>
      </c>
    </row>
    <row r="179" spans="1:3" x14ac:dyDescent="0.2">
      <c r="A179" s="10" t="s">
        <v>184</v>
      </c>
      <c r="B179" s="213">
        <v>0.56000000000000005</v>
      </c>
      <c r="C179" s="214">
        <v>0.05</v>
      </c>
    </row>
    <row r="180" spans="1:3" x14ac:dyDescent="0.2">
      <c r="A180" s="10" t="s">
        <v>185</v>
      </c>
      <c r="B180" s="213">
        <v>0.53</v>
      </c>
      <c r="C180" s="214">
        <v>0.05</v>
      </c>
    </row>
    <row r="181" spans="1:3" x14ac:dyDescent="0.2">
      <c r="A181" s="10" t="s">
        <v>186</v>
      </c>
      <c r="B181" s="213">
        <v>0.54</v>
      </c>
      <c r="C181" s="214">
        <v>0.05</v>
      </c>
    </row>
    <row r="182" spans="1:3" x14ac:dyDescent="0.2">
      <c r="A182" s="10" t="s">
        <v>187</v>
      </c>
      <c r="B182" s="213">
        <v>0.51</v>
      </c>
      <c r="C182" s="214">
        <v>0.04</v>
      </c>
    </row>
    <row r="183" spans="1:3" x14ac:dyDescent="0.2">
      <c r="A183" s="10" t="s">
        <v>188</v>
      </c>
      <c r="B183" s="213">
        <v>0.51</v>
      </c>
      <c r="C183" s="214">
        <v>0.05</v>
      </c>
    </row>
    <row r="184" spans="1:3" x14ac:dyDescent="0.2">
      <c r="A184" s="10" t="s">
        <v>189</v>
      </c>
      <c r="B184" s="213">
        <v>0.54</v>
      </c>
      <c r="C184" s="214">
        <v>0.05</v>
      </c>
    </row>
    <row r="185" spans="1:3" x14ac:dyDescent="0.2">
      <c r="A185" s="10" t="s">
        <v>190</v>
      </c>
      <c r="B185" s="213">
        <v>0.53</v>
      </c>
      <c r="C185" s="214">
        <v>0.05</v>
      </c>
    </row>
    <row r="186" spans="1:3" x14ac:dyDescent="0.2">
      <c r="A186" s="10" t="s">
        <v>191</v>
      </c>
      <c r="B186" s="213">
        <v>0.47</v>
      </c>
      <c r="C186" s="214">
        <v>0.04</v>
      </c>
    </row>
    <row r="187" spans="1:3" x14ac:dyDescent="0.2">
      <c r="A187" s="10" t="s">
        <v>192</v>
      </c>
      <c r="B187" s="213">
        <v>0.48</v>
      </c>
      <c r="C187" s="214">
        <v>0.05</v>
      </c>
    </row>
    <row r="188" spans="1:3" x14ac:dyDescent="0.2">
      <c r="A188" s="10" t="s">
        <v>193</v>
      </c>
      <c r="B188" s="213">
        <v>0.47</v>
      </c>
      <c r="C188" s="214">
        <v>0.05</v>
      </c>
    </row>
    <row r="189" spans="1:3" x14ac:dyDescent="0.2">
      <c r="A189" s="10" t="s">
        <v>194</v>
      </c>
      <c r="B189" s="213">
        <v>0.51</v>
      </c>
      <c r="C189" s="214">
        <v>0.05</v>
      </c>
    </row>
    <row r="190" spans="1:3" x14ac:dyDescent="0.2">
      <c r="A190" s="10" t="s">
        <v>195</v>
      </c>
      <c r="B190" s="213">
        <v>0.43</v>
      </c>
      <c r="C190" s="214">
        <v>0.05</v>
      </c>
    </row>
    <row r="191" spans="1:3" x14ac:dyDescent="0.2">
      <c r="A191" s="10" t="s">
        <v>196</v>
      </c>
      <c r="B191" s="213">
        <v>0.46</v>
      </c>
      <c r="C191" s="214">
        <v>0.04</v>
      </c>
    </row>
    <row r="192" spans="1:3" x14ac:dyDescent="0.2">
      <c r="A192" s="15" t="s">
        <v>197</v>
      </c>
      <c r="B192" s="213">
        <v>0.45</v>
      </c>
      <c r="C192" s="214">
        <v>0.05</v>
      </c>
    </row>
    <row r="193" spans="1:3" x14ac:dyDescent="0.2">
      <c r="A193" s="10" t="s">
        <v>198</v>
      </c>
      <c r="B193" s="213">
        <v>0.42</v>
      </c>
      <c r="C193" s="214">
        <v>0.05</v>
      </c>
    </row>
    <row r="194" spans="1:3" x14ac:dyDescent="0.2">
      <c r="A194" s="10" t="s">
        <v>199</v>
      </c>
      <c r="B194" s="213">
        <v>0.45</v>
      </c>
      <c r="C194" s="214">
        <v>0.04</v>
      </c>
    </row>
    <row r="195" spans="1:3" x14ac:dyDescent="0.2">
      <c r="A195" s="10" t="s">
        <v>200</v>
      </c>
      <c r="B195" s="213">
        <v>0.41</v>
      </c>
      <c r="C195" s="214">
        <v>0.04</v>
      </c>
    </row>
    <row r="196" spans="1:3" x14ac:dyDescent="0.2">
      <c r="A196" s="10" t="s">
        <v>201</v>
      </c>
      <c r="B196" s="213">
        <v>0.45</v>
      </c>
      <c r="C196" s="214">
        <v>0.04</v>
      </c>
    </row>
    <row r="197" spans="1:3" x14ac:dyDescent="0.2">
      <c r="A197" s="10" t="s">
        <v>202</v>
      </c>
      <c r="B197" s="213">
        <v>0.46</v>
      </c>
      <c r="C197" s="214">
        <v>0.04</v>
      </c>
    </row>
    <row r="198" spans="1:3" x14ac:dyDescent="0.2">
      <c r="A198" s="10" t="s">
        <v>203</v>
      </c>
      <c r="B198" s="213">
        <v>0.42</v>
      </c>
      <c r="C198" s="214">
        <v>0.04</v>
      </c>
    </row>
    <row r="199" spans="1:3" x14ac:dyDescent="0.2">
      <c r="A199" s="10" t="s">
        <v>204</v>
      </c>
      <c r="B199" s="213">
        <v>0.38</v>
      </c>
      <c r="C199" s="214">
        <v>0.05</v>
      </c>
    </row>
    <row r="200" spans="1:3" x14ac:dyDescent="0.2">
      <c r="A200" s="10" t="s">
        <v>205</v>
      </c>
      <c r="B200" s="213">
        <v>0.45</v>
      </c>
      <c r="C200" s="214">
        <v>0.04</v>
      </c>
    </row>
    <row r="201" spans="1:3" x14ac:dyDescent="0.2">
      <c r="A201" s="10" t="s">
        <v>206</v>
      </c>
      <c r="B201" s="213">
        <v>0.41</v>
      </c>
      <c r="C201" s="214">
        <v>0.04</v>
      </c>
    </row>
    <row r="202" spans="1:3" x14ac:dyDescent="0.2">
      <c r="A202" s="10" t="s">
        <v>207</v>
      </c>
      <c r="B202" s="213">
        <v>0.42</v>
      </c>
      <c r="C202" s="214">
        <v>0.04</v>
      </c>
    </row>
    <row r="203" spans="1:3" x14ac:dyDescent="0.2">
      <c r="A203" s="10" t="s">
        <v>208</v>
      </c>
      <c r="B203" s="213">
        <v>0.4</v>
      </c>
      <c r="C203" s="214">
        <v>0.04</v>
      </c>
    </row>
    <row r="204" spans="1:3" x14ac:dyDescent="0.2">
      <c r="A204" s="10" t="s">
        <v>209</v>
      </c>
      <c r="B204" s="213">
        <v>0.36</v>
      </c>
      <c r="C204" s="214">
        <v>0.04</v>
      </c>
    </row>
    <row r="205" spans="1:3" x14ac:dyDescent="0.2">
      <c r="A205" s="10" t="s">
        <v>210</v>
      </c>
      <c r="B205" s="213">
        <v>0.43</v>
      </c>
      <c r="C205" s="214">
        <v>0.04</v>
      </c>
    </row>
    <row r="206" spans="1:3" x14ac:dyDescent="0.2">
      <c r="A206" s="10" t="s">
        <v>211</v>
      </c>
      <c r="B206" s="213">
        <v>0.38</v>
      </c>
      <c r="C206" s="214">
        <v>0.04</v>
      </c>
    </row>
    <row r="207" spans="1:3" x14ac:dyDescent="0.2">
      <c r="A207" s="10" t="s">
        <v>212</v>
      </c>
      <c r="B207" s="213">
        <v>0.34</v>
      </c>
      <c r="C207" s="214">
        <v>0.04</v>
      </c>
    </row>
    <row r="208" spans="1:3" x14ac:dyDescent="0.2">
      <c r="A208" s="10" t="s">
        <v>213</v>
      </c>
      <c r="B208" s="213">
        <v>0.34</v>
      </c>
      <c r="C208" s="214">
        <v>0.04</v>
      </c>
    </row>
    <row r="209" spans="1:3" x14ac:dyDescent="0.2">
      <c r="A209" s="10" t="s">
        <v>214</v>
      </c>
      <c r="B209" s="213">
        <v>0.33</v>
      </c>
      <c r="C209" s="214">
        <v>0.04</v>
      </c>
    </row>
    <row r="210" spans="1:3" x14ac:dyDescent="0.2">
      <c r="A210" s="10" t="s">
        <v>215</v>
      </c>
      <c r="B210" s="213">
        <v>0.32</v>
      </c>
      <c r="C210" s="214">
        <v>0.04</v>
      </c>
    </row>
    <row r="211" spans="1:3" x14ac:dyDescent="0.2">
      <c r="A211" s="10" t="s">
        <v>216</v>
      </c>
      <c r="B211" s="213">
        <v>0.3</v>
      </c>
      <c r="C211" s="214">
        <v>0.05</v>
      </c>
    </row>
    <row r="212" spans="1:3" x14ac:dyDescent="0.2">
      <c r="A212" s="10" t="s">
        <v>217</v>
      </c>
      <c r="B212" s="213">
        <v>0.34</v>
      </c>
      <c r="C212" s="214">
        <v>0.04</v>
      </c>
    </row>
    <row r="213" spans="1:3" x14ac:dyDescent="0.2">
      <c r="A213" s="10" t="s">
        <v>218</v>
      </c>
      <c r="B213" s="213">
        <v>0.3</v>
      </c>
      <c r="C213" s="214">
        <v>0.04</v>
      </c>
    </row>
    <row r="214" spans="1:3" x14ac:dyDescent="0.2">
      <c r="A214" s="10" t="s">
        <v>219</v>
      </c>
      <c r="B214" s="213">
        <v>0.32</v>
      </c>
      <c r="C214" s="214">
        <v>0.04</v>
      </c>
    </row>
    <row r="215" spans="1:3" x14ac:dyDescent="0.2">
      <c r="A215" s="10" t="s">
        <v>220</v>
      </c>
      <c r="B215" s="213">
        <v>0.32</v>
      </c>
      <c r="C215" s="214">
        <v>0.04</v>
      </c>
    </row>
    <row r="216" spans="1:3" x14ac:dyDescent="0.2">
      <c r="A216" s="10" t="s">
        <v>221</v>
      </c>
      <c r="B216" s="213">
        <v>0.3</v>
      </c>
      <c r="C216" s="214">
        <v>0.04</v>
      </c>
    </row>
    <row r="217" spans="1:3" x14ac:dyDescent="0.2">
      <c r="A217" s="10" t="s">
        <v>222</v>
      </c>
      <c r="B217" s="213">
        <v>0.27</v>
      </c>
      <c r="C217" s="214">
        <v>0.04</v>
      </c>
    </row>
    <row r="218" spans="1:3" x14ac:dyDescent="0.2">
      <c r="A218" s="10" t="s">
        <v>223</v>
      </c>
      <c r="B218" s="213">
        <v>0.28000000000000003</v>
      </c>
      <c r="C218" s="214">
        <v>0.04</v>
      </c>
    </row>
    <row r="219" spans="1:3" x14ac:dyDescent="0.2">
      <c r="A219" s="10" t="s">
        <v>224</v>
      </c>
      <c r="B219" s="213">
        <v>0.27</v>
      </c>
      <c r="C219" s="214">
        <v>0.04</v>
      </c>
    </row>
    <row r="220" spans="1:3" x14ac:dyDescent="0.2">
      <c r="A220" s="10" t="s">
        <v>225</v>
      </c>
      <c r="B220" s="213">
        <v>0.26</v>
      </c>
      <c r="C220" s="214">
        <v>0.04</v>
      </c>
    </row>
    <row r="221" spans="1:3" x14ac:dyDescent="0.2">
      <c r="A221" s="10" t="s">
        <v>226</v>
      </c>
      <c r="B221" s="213">
        <v>0.23</v>
      </c>
      <c r="C221" s="214">
        <v>0.04</v>
      </c>
    </row>
    <row r="222" spans="1:3" x14ac:dyDescent="0.2">
      <c r="A222" s="10" t="s">
        <v>227</v>
      </c>
      <c r="B222" s="213">
        <v>0.22</v>
      </c>
      <c r="C222" s="214">
        <v>0.04</v>
      </c>
    </row>
    <row r="223" spans="1:3" x14ac:dyDescent="0.2">
      <c r="A223" s="10" t="s">
        <v>228</v>
      </c>
      <c r="B223" s="213">
        <v>0.19</v>
      </c>
      <c r="C223" s="214">
        <v>0.04</v>
      </c>
    </row>
    <row r="224" spans="1:3" x14ac:dyDescent="0.2">
      <c r="A224" s="10" t="s">
        <v>229</v>
      </c>
      <c r="B224" s="213">
        <v>0.24</v>
      </c>
      <c r="C224" s="214">
        <v>0.04</v>
      </c>
    </row>
    <row r="225" spans="1:3" x14ac:dyDescent="0.2">
      <c r="A225" s="10" t="s">
        <v>230</v>
      </c>
      <c r="B225" s="213">
        <v>0.18</v>
      </c>
      <c r="C225" s="214">
        <v>0.04</v>
      </c>
    </row>
    <row r="226" spans="1:3" x14ac:dyDescent="0.2">
      <c r="A226" s="10" t="s">
        <v>231</v>
      </c>
      <c r="B226" s="213">
        <v>0.18</v>
      </c>
      <c r="C226" s="214">
        <v>0.04</v>
      </c>
    </row>
    <row r="227" spans="1:3" x14ac:dyDescent="0.2">
      <c r="A227" s="10" t="s">
        <v>232</v>
      </c>
      <c r="B227" s="213">
        <v>0.18</v>
      </c>
      <c r="C227" s="214">
        <v>0.04</v>
      </c>
    </row>
    <row r="228" spans="1:3" x14ac:dyDescent="0.2">
      <c r="A228" s="10" t="s">
        <v>233</v>
      </c>
      <c r="B228" s="213">
        <v>0.13</v>
      </c>
      <c r="C228" s="214">
        <v>0.05</v>
      </c>
    </row>
    <row r="229" spans="1:3" x14ac:dyDescent="0.2">
      <c r="A229" s="10" t="s">
        <v>234</v>
      </c>
      <c r="B229" s="213">
        <v>0.1</v>
      </c>
      <c r="C229" s="214">
        <v>0.05</v>
      </c>
    </row>
    <row r="230" spans="1:3" x14ac:dyDescent="0.2">
      <c r="A230" s="10" t="s">
        <v>235</v>
      </c>
      <c r="B230" s="213">
        <v>7.0000000000000007E-2</v>
      </c>
      <c r="C230" s="214">
        <v>0.05</v>
      </c>
    </row>
    <row r="231" spans="1:3" x14ac:dyDescent="0.2">
      <c r="A231" s="10" t="s">
        <v>236</v>
      </c>
      <c r="B231" s="213" t="s">
        <v>37</v>
      </c>
      <c r="C231" s="214" t="s">
        <v>14</v>
      </c>
    </row>
    <row r="232" spans="1:3" x14ac:dyDescent="0.2">
      <c r="B232" s="213" t="s">
        <v>852</v>
      </c>
      <c r="C232" s="214" t="s">
        <v>852</v>
      </c>
    </row>
    <row r="233" spans="1:3" x14ac:dyDescent="0.2">
      <c r="A233" s="9" t="s">
        <v>237</v>
      </c>
      <c r="B233" s="213" t="s">
        <v>852</v>
      </c>
      <c r="C233" s="214" t="s">
        <v>852</v>
      </c>
    </row>
    <row r="234" spans="1:3" x14ac:dyDescent="0.2">
      <c r="A234" s="10" t="s">
        <v>238</v>
      </c>
      <c r="B234" s="213">
        <v>-0.18</v>
      </c>
      <c r="C234" s="214">
        <v>0.01</v>
      </c>
    </row>
    <row r="235" spans="1:3" x14ac:dyDescent="0.2">
      <c r="A235" s="10" t="s">
        <v>239</v>
      </c>
      <c r="B235" s="213">
        <v>-0.1</v>
      </c>
      <c r="C235" s="214">
        <v>0.01</v>
      </c>
    </row>
    <row r="236" spans="1:3" x14ac:dyDescent="0.2">
      <c r="A236" s="10" t="s">
        <v>240</v>
      </c>
      <c r="B236" s="213">
        <v>-7.0000000000000007E-2</v>
      </c>
      <c r="C236" s="214">
        <v>0.01</v>
      </c>
    </row>
    <row r="237" spans="1:3" x14ac:dyDescent="0.2">
      <c r="A237" s="10" t="s">
        <v>241</v>
      </c>
      <c r="B237" s="213">
        <v>-0.05</v>
      </c>
      <c r="C237" s="214">
        <v>0.01</v>
      </c>
    </row>
    <row r="238" spans="1:3" x14ac:dyDescent="0.2">
      <c r="A238" s="10" t="s">
        <v>242</v>
      </c>
      <c r="B238" s="213" t="s">
        <v>37</v>
      </c>
      <c r="C238" s="214" t="s">
        <v>14</v>
      </c>
    </row>
    <row r="239" spans="1:3" x14ac:dyDescent="0.2">
      <c r="B239" s="213" t="s">
        <v>852</v>
      </c>
      <c r="C239" s="214" t="s">
        <v>852</v>
      </c>
    </row>
    <row r="240" spans="1:3" x14ac:dyDescent="0.2">
      <c r="A240" s="9" t="s">
        <v>854</v>
      </c>
      <c r="B240" s="213">
        <v>-0.22</v>
      </c>
      <c r="C240" s="214">
        <v>0.01</v>
      </c>
    </row>
    <row r="241" spans="1:3" x14ac:dyDescent="0.2">
      <c r="A241" s="9"/>
      <c r="B241" s="213"/>
      <c r="C241" s="214"/>
    </row>
    <row r="242" spans="1:3" x14ac:dyDescent="0.2">
      <c r="A242" s="12"/>
      <c r="B242" s="215"/>
      <c r="C242" s="216"/>
    </row>
    <row r="243" spans="1:3" x14ac:dyDescent="0.2">
      <c r="A243" s="10" t="s">
        <v>339</v>
      </c>
      <c r="B243" s="213"/>
      <c r="C243" s="214"/>
    </row>
    <row r="244" spans="1:3" x14ac:dyDescent="0.2">
      <c r="B244" s="213"/>
      <c r="C244" s="214"/>
    </row>
    <row r="245" spans="1:3" x14ac:dyDescent="0.2">
      <c r="B245" s="213"/>
      <c r="C245" s="214"/>
    </row>
    <row r="246" spans="1:3" x14ac:dyDescent="0.2">
      <c r="B246" s="213"/>
      <c r="C246" s="214"/>
    </row>
    <row r="247" spans="1:3" x14ac:dyDescent="0.2">
      <c r="B247" s="213"/>
      <c r="C247" s="214"/>
    </row>
    <row r="248" spans="1:3" x14ac:dyDescent="0.2">
      <c r="B248" s="213"/>
      <c r="C248" s="214"/>
    </row>
    <row r="249" spans="1:3" x14ac:dyDescent="0.2">
      <c r="B249" s="213"/>
      <c r="C249" s="214"/>
    </row>
    <row r="250" spans="1:3" x14ac:dyDescent="0.2">
      <c r="B250" s="213"/>
      <c r="C250" s="214"/>
    </row>
    <row r="251" spans="1:3" x14ac:dyDescent="0.2">
      <c r="B251" s="213"/>
      <c r="C251" s="214"/>
    </row>
    <row r="252" spans="1:3" x14ac:dyDescent="0.2">
      <c r="B252" s="213"/>
      <c r="C252" s="214"/>
    </row>
    <row r="253" spans="1:3" x14ac:dyDescent="0.2">
      <c r="B253" s="213"/>
      <c r="C253" s="214"/>
    </row>
    <row r="254" spans="1:3" x14ac:dyDescent="0.2">
      <c r="B254" s="213"/>
      <c r="C254" s="214"/>
    </row>
    <row r="255" spans="1:3" x14ac:dyDescent="0.2">
      <c r="B255" s="213"/>
      <c r="C255" s="214"/>
    </row>
    <row r="256" spans="1:3" x14ac:dyDescent="0.2">
      <c r="B256" s="213"/>
      <c r="C256" s="214"/>
    </row>
    <row r="257" spans="2:3" x14ac:dyDescent="0.2">
      <c r="B257" s="213"/>
      <c r="C257" s="214"/>
    </row>
    <row r="258" spans="2:3" x14ac:dyDescent="0.2">
      <c r="B258" s="213"/>
      <c r="C258" s="214"/>
    </row>
    <row r="259" spans="2:3" x14ac:dyDescent="0.2">
      <c r="B259" s="213"/>
      <c r="C259" s="214"/>
    </row>
    <row r="260" spans="2:3" x14ac:dyDescent="0.2">
      <c r="B260" s="213"/>
      <c r="C260" s="214"/>
    </row>
    <row r="261" spans="2:3" x14ac:dyDescent="0.2">
      <c r="B261" s="213"/>
      <c r="C261" s="214"/>
    </row>
    <row r="262" spans="2:3" x14ac:dyDescent="0.2">
      <c r="B262" s="213"/>
      <c r="C262" s="214"/>
    </row>
    <row r="263" spans="2:3" x14ac:dyDescent="0.2">
      <c r="B263" s="213"/>
      <c r="C263" s="214"/>
    </row>
    <row r="264" spans="2:3" x14ac:dyDescent="0.2">
      <c r="B264" s="213"/>
      <c r="C264" s="214"/>
    </row>
    <row r="265" spans="2:3" x14ac:dyDescent="0.2">
      <c r="B265" s="213"/>
      <c r="C265" s="214"/>
    </row>
    <row r="266" spans="2:3" x14ac:dyDescent="0.2">
      <c r="B266" s="213"/>
      <c r="C266" s="214"/>
    </row>
    <row r="267" spans="2:3" x14ac:dyDescent="0.2">
      <c r="B267" s="213"/>
      <c r="C267" s="214"/>
    </row>
    <row r="268" spans="2:3" x14ac:dyDescent="0.2">
      <c r="B268" s="213"/>
      <c r="C268" s="214"/>
    </row>
    <row r="269" spans="2:3" x14ac:dyDescent="0.2">
      <c r="B269" s="213"/>
      <c r="C269" s="214"/>
    </row>
    <row r="270" spans="2:3" x14ac:dyDescent="0.2">
      <c r="B270" s="213"/>
      <c r="C270" s="214"/>
    </row>
    <row r="271" spans="2:3" x14ac:dyDescent="0.2">
      <c r="B271" s="213"/>
      <c r="C271" s="214"/>
    </row>
    <row r="272" spans="2:3" x14ac:dyDescent="0.2">
      <c r="B272" s="213"/>
      <c r="C272" s="214"/>
    </row>
    <row r="273" spans="2:3" x14ac:dyDescent="0.2">
      <c r="B273" s="213"/>
      <c r="C273" s="214"/>
    </row>
    <row r="274" spans="2:3" x14ac:dyDescent="0.2">
      <c r="B274" s="213"/>
      <c r="C274" s="214"/>
    </row>
    <row r="275" spans="2:3" x14ac:dyDescent="0.2">
      <c r="B275" s="213"/>
      <c r="C275" s="214"/>
    </row>
    <row r="276" spans="2:3" x14ac:dyDescent="0.2">
      <c r="B276" s="213"/>
      <c r="C276" s="214"/>
    </row>
    <row r="277" spans="2:3" x14ac:dyDescent="0.2">
      <c r="B277" s="213"/>
      <c r="C277" s="214"/>
    </row>
    <row r="278" spans="2:3" x14ac:dyDescent="0.2">
      <c r="B278" s="213"/>
      <c r="C278" s="214"/>
    </row>
    <row r="279" spans="2:3" x14ac:dyDescent="0.2">
      <c r="B279" s="213"/>
      <c r="C279" s="214"/>
    </row>
    <row r="280" spans="2:3" x14ac:dyDescent="0.2">
      <c r="B280" s="213"/>
      <c r="C280" s="214"/>
    </row>
    <row r="281" spans="2:3" x14ac:dyDescent="0.2">
      <c r="B281" s="213"/>
      <c r="C281" s="214"/>
    </row>
    <row r="282" spans="2:3" x14ac:dyDescent="0.2">
      <c r="B282" s="213"/>
      <c r="C282" s="214"/>
    </row>
    <row r="283" spans="2:3" x14ac:dyDescent="0.2">
      <c r="B283" s="213"/>
      <c r="C283" s="214"/>
    </row>
    <row r="284" spans="2:3" x14ac:dyDescent="0.2">
      <c r="B284" s="213"/>
      <c r="C284" s="214"/>
    </row>
    <row r="285" spans="2:3" x14ac:dyDescent="0.2">
      <c r="B285" s="213"/>
      <c r="C285" s="214"/>
    </row>
    <row r="286" spans="2:3" x14ac:dyDescent="0.2">
      <c r="B286" s="213"/>
      <c r="C286" s="214"/>
    </row>
    <row r="287" spans="2:3" x14ac:dyDescent="0.2">
      <c r="B287" s="213"/>
      <c r="C287" s="214"/>
    </row>
    <row r="288" spans="2:3" x14ac:dyDescent="0.2">
      <c r="B288" s="213"/>
      <c r="C288" s="214"/>
    </row>
    <row r="289" spans="2:3" x14ac:dyDescent="0.2">
      <c r="B289" s="213"/>
      <c r="C289" s="214"/>
    </row>
    <row r="290" spans="2:3" x14ac:dyDescent="0.2">
      <c r="B290" s="213"/>
      <c r="C290" s="214"/>
    </row>
    <row r="291" spans="2:3" x14ac:dyDescent="0.2">
      <c r="B291" s="213"/>
      <c r="C291" s="214"/>
    </row>
    <row r="292" spans="2:3" x14ac:dyDescent="0.2">
      <c r="B292" s="213"/>
      <c r="C292" s="214"/>
    </row>
    <row r="293" spans="2:3" x14ac:dyDescent="0.2">
      <c r="B293" s="213"/>
      <c r="C293" s="214"/>
    </row>
    <row r="294" spans="2:3" x14ac:dyDescent="0.2">
      <c r="B294" s="213"/>
      <c r="C294" s="214"/>
    </row>
    <row r="295" spans="2:3" x14ac:dyDescent="0.2">
      <c r="B295" s="213"/>
      <c r="C295" s="214"/>
    </row>
    <row r="296" spans="2:3" x14ac:dyDescent="0.2">
      <c r="B296" s="213"/>
      <c r="C296" s="214"/>
    </row>
    <row r="297" spans="2:3" x14ac:dyDescent="0.2">
      <c r="B297" s="213"/>
      <c r="C297" s="214"/>
    </row>
    <row r="298" spans="2:3" x14ac:dyDescent="0.2">
      <c r="B298" s="213"/>
      <c r="C298" s="214"/>
    </row>
    <row r="299" spans="2:3" x14ac:dyDescent="0.2">
      <c r="B299" s="213"/>
      <c r="C299" s="214"/>
    </row>
    <row r="300" spans="2:3" x14ac:dyDescent="0.2">
      <c r="B300" s="213"/>
      <c r="C300" s="214"/>
    </row>
    <row r="301" spans="2:3" x14ac:dyDescent="0.2">
      <c r="B301" s="213"/>
      <c r="C301" s="214"/>
    </row>
    <row r="302" spans="2:3" x14ac:dyDescent="0.2">
      <c r="B302" s="213"/>
      <c r="C302" s="214"/>
    </row>
    <row r="303" spans="2:3" x14ac:dyDescent="0.2">
      <c r="B303" s="213"/>
      <c r="C303" s="214"/>
    </row>
    <row r="304" spans="2:3" x14ac:dyDescent="0.2">
      <c r="B304" s="213"/>
      <c r="C304" s="214"/>
    </row>
    <row r="305" spans="2:3" x14ac:dyDescent="0.2">
      <c r="B305" s="213"/>
      <c r="C305" s="214"/>
    </row>
    <row r="306" spans="2:3" x14ac:dyDescent="0.2">
      <c r="B306" s="213"/>
      <c r="C306" s="214"/>
    </row>
    <row r="307" spans="2:3" x14ac:dyDescent="0.2">
      <c r="B307" s="213"/>
      <c r="C307" s="214"/>
    </row>
    <row r="308" spans="2:3" x14ac:dyDescent="0.2">
      <c r="B308" s="213"/>
      <c r="C308" s="214"/>
    </row>
    <row r="309" spans="2:3" x14ac:dyDescent="0.2">
      <c r="B309" s="213"/>
      <c r="C309" s="214"/>
    </row>
    <row r="310" spans="2:3" x14ac:dyDescent="0.2">
      <c r="B310" s="213"/>
      <c r="C310" s="214"/>
    </row>
    <row r="311" spans="2:3" x14ac:dyDescent="0.2">
      <c r="B311" s="213"/>
      <c r="C311" s="214"/>
    </row>
    <row r="312" spans="2:3" x14ac:dyDescent="0.2">
      <c r="B312" s="213"/>
      <c r="C312" s="214"/>
    </row>
    <row r="313" spans="2:3" x14ac:dyDescent="0.2">
      <c r="B313" s="213"/>
      <c r="C313" s="214"/>
    </row>
    <row r="314" spans="2:3" x14ac:dyDescent="0.2">
      <c r="B314" s="213"/>
      <c r="C314" s="214"/>
    </row>
    <row r="315" spans="2:3" x14ac:dyDescent="0.2">
      <c r="B315" s="213"/>
      <c r="C315" s="214"/>
    </row>
    <row r="316" spans="2:3" x14ac:dyDescent="0.2">
      <c r="B316" s="213"/>
      <c r="C316" s="214"/>
    </row>
    <row r="317" spans="2:3" x14ac:dyDescent="0.2">
      <c r="B317" s="213"/>
      <c r="C317" s="214"/>
    </row>
    <row r="318" spans="2:3" x14ac:dyDescent="0.2">
      <c r="B318" s="213"/>
      <c r="C318" s="214"/>
    </row>
    <row r="319" spans="2:3" x14ac:dyDescent="0.2">
      <c r="B319" s="213"/>
      <c r="C319" s="214"/>
    </row>
    <row r="320" spans="2:3" x14ac:dyDescent="0.2">
      <c r="B320" s="213"/>
      <c r="C320" s="214"/>
    </row>
    <row r="321" spans="2:3" x14ac:dyDescent="0.2">
      <c r="B321" s="213"/>
      <c r="C321" s="214"/>
    </row>
    <row r="322" spans="2:3" x14ac:dyDescent="0.2">
      <c r="B322" s="213"/>
      <c r="C322" s="214"/>
    </row>
    <row r="323" spans="2:3" x14ac:dyDescent="0.2">
      <c r="B323" s="213"/>
      <c r="C323" s="214"/>
    </row>
    <row r="324" spans="2:3" x14ac:dyDescent="0.2">
      <c r="B324" s="213"/>
      <c r="C324" s="214"/>
    </row>
    <row r="325" spans="2:3" x14ac:dyDescent="0.2">
      <c r="B325" s="213"/>
      <c r="C325" s="214"/>
    </row>
    <row r="326" spans="2:3" x14ac:dyDescent="0.2">
      <c r="B326" s="213"/>
      <c r="C326" s="214"/>
    </row>
    <row r="327" spans="2:3" x14ac:dyDescent="0.2">
      <c r="B327" s="213"/>
      <c r="C327" s="214"/>
    </row>
    <row r="328" spans="2:3" x14ac:dyDescent="0.2">
      <c r="B328" s="213"/>
      <c r="C328" s="214"/>
    </row>
    <row r="329" spans="2:3" x14ac:dyDescent="0.2">
      <c r="B329" s="213"/>
      <c r="C329" s="214"/>
    </row>
    <row r="330" spans="2:3" x14ac:dyDescent="0.2">
      <c r="B330" s="213"/>
      <c r="C330" s="214"/>
    </row>
    <row r="331" spans="2:3" x14ac:dyDescent="0.2">
      <c r="B331" s="213"/>
      <c r="C331" s="214"/>
    </row>
    <row r="332" spans="2:3" x14ac:dyDescent="0.2">
      <c r="B332" s="213"/>
      <c r="C332" s="214"/>
    </row>
    <row r="333" spans="2:3" x14ac:dyDescent="0.2">
      <c r="B333" s="213"/>
      <c r="C333" s="214"/>
    </row>
    <row r="334" spans="2:3" x14ac:dyDescent="0.2">
      <c r="B334" s="213"/>
      <c r="C334" s="214"/>
    </row>
    <row r="335" spans="2:3" x14ac:dyDescent="0.2">
      <c r="B335" s="213"/>
      <c r="C335" s="214"/>
    </row>
    <row r="336" spans="2:3" x14ac:dyDescent="0.2">
      <c r="B336" s="213"/>
      <c r="C336" s="214"/>
    </row>
    <row r="337" spans="2:3" x14ac:dyDescent="0.2">
      <c r="B337" s="213"/>
      <c r="C337" s="214"/>
    </row>
    <row r="338" spans="2:3" x14ac:dyDescent="0.2">
      <c r="B338" s="213"/>
      <c r="C338" s="214"/>
    </row>
    <row r="339" spans="2:3" x14ac:dyDescent="0.2">
      <c r="B339" s="213"/>
      <c r="C339" s="214"/>
    </row>
    <row r="340" spans="2:3" x14ac:dyDescent="0.2">
      <c r="B340" s="213"/>
      <c r="C340" s="214"/>
    </row>
    <row r="341" spans="2:3" x14ac:dyDescent="0.2">
      <c r="B341" s="213"/>
      <c r="C341" s="214"/>
    </row>
    <row r="342" spans="2:3" x14ac:dyDescent="0.2">
      <c r="B342" s="213"/>
      <c r="C342" s="214"/>
    </row>
    <row r="343" spans="2:3" x14ac:dyDescent="0.2">
      <c r="B343" s="213"/>
      <c r="C343" s="214"/>
    </row>
    <row r="344" spans="2:3" x14ac:dyDescent="0.2">
      <c r="B344" s="213"/>
      <c r="C344" s="214"/>
    </row>
    <row r="345" spans="2:3" x14ac:dyDescent="0.2">
      <c r="B345" s="213"/>
      <c r="C345" s="214"/>
    </row>
    <row r="346" spans="2:3" x14ac:dyDescent="0.2">
      <c r="B346" s="213"/>
      <c r="C346" s="214"/>
    </row>
    <row r="347" spans="2:3" x14ac:dyDescent="0.2">
      <c r="B347" s="213"/>
      <c r="C347" s="214"/>
    </row>
    <row r="348" spans="2:3" x14ac:dyDescent="0.2">
      <c r="B348" s="213"/>
      <c r="C348" s="214"/>
    </row>
    <row r="349" spans="2:3" x14ac:dyDescent="0.2">
      <c r="B349" s="213"/>
      <c r="C349" s="214"/>
    </row>
    <row r="350" spans="2:3" x14ac:dyDescent="0.2">
      <c r="B350" s="213"/>
      <c r="C350" s="214"/>
    </row>
    <row r="351" spans="2:3" x14ac:dyDescent="0.2">
      <c r="B351" s="213"/>
      <c r="C351" s="214"/>
    </row>
    <row r="352" spans="2:3" x14ac:dyDescent="0.2">
      <c r="B352" s="213"/>
      <c r="C352" s="214"/>
    </row>
    <row r="353" spans="2:3" x14ac:dyDescent="0.2">
      <c r="B353" s="213"/>
      <c r="C353" s="214"/>
    </row>
    <row r="354" spans="2:3" x14ac:dyDescent="0.2">
      <c r="B354" s="213"/>
      <c r="C354" s="214"/>
    </row>
    <row r="355" spans="2:3" x14ac:dyDescent="0.2">
      <c r="B355" s="213"/>
      <c r="C355" s="214"/>
    </row>
    <row r="356" spans="2:3" x14ac:dyDescent="0.2">
      <c r="B356" s="213"/>
      <c r="C356" s="214"/>
    </row>
    <row r="357" spans="2:3" x14ac:dyDescent="0.2">
      <c r="B357" s="213"/>
      <c r="C357" s="214"/>
    </row>
    <row r="358" spans="2:3" x14ac:dyDescent="0.2">
      <c r="B358" s="213"/>
      <c r="C358" s="214"/>
    </row>
    <row r="359" spans="2:3" x14ac:dyDescent="0.2">
      <c r="B359" s="213"/>
      <c r="C359" s="214"/>
    </row>
    <row r="360" spans="2:3" x14ac:dyDescent="0.2">
      <c r="B360" s="213"/>
      <c r="C360" s="214"/>
    </row>
    <row r="361" spans="2:3" x14ac:dyDescent="0.2">
      <c r="B361" s="213"/>
      <c r="C361" s="214"/>
    </row>
    <row r="362" spans="2:3" x14ac:dyDescent="0.2">
      <c r="B362" s="213"/>
      <c r="C362" s="214"/>
    </row>
    <row r="363" spans="2:3" x14ac:dyDescent="0.2">
      <c r="B363" s="213"/>
      <c r="C363" s="214"/>
    </row>
    <row r="364" spans="2:3" x14ac:dyDescent="0.2">
      <c r="B364" s="213"/>
      <c r="C364" s="214"/>
    </row>
    <row r="365" spans="2:3" x14ac:dyDescent="0.2">
      <c r="B365" s="213"/>
      <c r="C365" s="214"/>
    </row>
    <row r="366" spans="2:3" x14ac:dyDescent="0.2">
      <c r="B366" s="213"/>
      <c r="C366" s="214"/>
    </row>
  </sheetData>
  <pageMargins left="0.7" right="0.7" top="0.75" bottom="0.75" header="0.3" footer="0.3"/>
  <pageSetup paperSize="9" orientation="portrait" horizont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workbookViewId="0"/>
  </sheetViews>
  <sheetFormatPr defaultColWidth="9.140625" defaultRowHeight="11.25" x14ac:dyDescent="0.2"/>
  <cols>
    <col min="1" max="1" width="40.5703125" style="81" customWidth="1"/>
    <col min="2" max="2" width="10.140625" style="114" customWidth="1"/>
    <col min="3" max="3" width="1.7109375" style="81" customWidth="1"/>
    <col min="4" max="4" width="10" style="81" customWidth="1"/>
    <col min="5" max="5" width="1.7109375" style="81" customWidth="1"/>
    <col min="6" max="8" width="9.28515625" style="81" customWidth="1"/>
    <col min="9" max="9" width="10" style="81" customWidth="1"/>
    <col min="10" max="10" width="9.28515625" style="81" customWidth="1"/>
    <col min="11" max="16384" width="9.140625" style="81"/>
  </cols>
  <sheetData>
    <row r="1" spans="1:11" x14ac:dyDescent="0.2">
      <c r="A1" s="113" t="s">
        <v>246</v>
      </c>
    </row>
    <row r="2" spans="1:11" x14ac:dyDescent="0.2">
      <c r="A2" s="113" t="s">
        <v>862</v>
      </c>
      <c r="C2" s="218"/>
      <c r="E2" s="218"/>
      <c r="F2" s="218"/>
      <c r="G2" s="218"/>
      <c r="H2" s="218"/>
      <c r="I2" s="218"/>
      <c r="J2" s="218"/>
      <c r="K2" s="229"/>
    </row>
    <row r="3" spans="1:11" s="222" customFormat="1" ht="56.25" x14ac:dyDescent="0.2">
      <c r="A3" s="225"/>
      <c r="B3" s="226" t="s">
        <v>861</v>
      </c>
      <c r="C3" s="224"/>
      <c r="D3" s="225" t="s">
        <v>863</v>
      </c>
      <c r="E3" s="224"/>
      <c r="F3" s="232" t="s">
        <v>890</v>
      </c>
    </row>
    <row r="4" spans="1:11" s="222" customFormat="1" ht="33.75" x14ac:dyDescent="0.2">
      <c r="A4" s="227"/>
      <c r="B4" s="228"/>
      <c r="C4" s="227"/>
      <c r="D4" s="227"/>
      <c r="E4" s="227"/>
      <c r="F4" s="221" t="s">
        <v>867</v>
      </c>
      <c r="G4" s="221" t="s">
        <v>868</v>
      </c>
      <c r="H4" s="221" t="s">
        <v>869</v>
      </c>
      <c r="I4" s="221" t="s">
        <v>870</v>
      </c>
      <c r="J4" s="221" t="s">
        <v>871</v>
      </c>
    </row>
    <row r="6" spans="1:11" x14ac:dyDescent="0.2">
      <c r="B6" s="230" t="s">
        <v>300</v>
      </c>
      <c r="C6" s="223"/>
      <c r="D6" s="231" t="s">
        <v>299</v>
      </c>
      <c r="E6" s="223"/>
      <c r="F6" s="231" t="s">
        <v>300</v>
      </c>
      <c r="G6" s="218"/>
      <c r="H6" s="218"/>
      <c r="I6" s="218"/>
      <c r="J6" s="218"/>
    </row>
    <row r="7" spans="1:11" x14ac:dyDescent="0.2">
      <c r="A7" s="113" t="s">
        <v>859</v>
      </c>
      <c r="B7" s="69"/>
      <c r="C7" s="220"/>
      <c r="D7" s="220"/>
      <c r="E7" s="220"/>
      <c r="F7" s="220"/>
      <c r="G7" s="220"/>
      <c r="H7" s="220"/>
      <c r="I7" s="220"/>
      <c r="J7" s="220"/>
    </row>
    <row r="8" spans="1:11" x14ac:dyDescent="0.2">
      <c r="A8" s="81" t="s">
        <v>456</v>
      </c>
      <c r="B8" s="69">
        <v>43</v>
      </c>
      <c r="C8" s="220"/>
      <c r="D8" s="220">
        <v>105</v>
      </c>
      <c r="E8" s="220"/>
      <c r="F8" s="220">
        <v>65</v>
      </c>
      <c r="G8" s="220">
        <v>53</v>
      </c>
      <c r="H8" s="220">
        <v>43</v>
      </c>
      <c r="I8" s="220">
        <v>38</v>
      </c>
      <c r="J8" s="220">
        <v>30</v>
      </c>
    </row>
    <row r="9" spans="1:11" x14ac:dyDescent="0.2">
      <c r="A9" s="81" t="s">
        <v>281</v>
      </c>
      <c r="B9" s="69">
        <v>44</v>
      </c>
      <c r="C9" s="220"/>
      <c r="D9" s="220">
        <v>425</v>
      </c>
      <c r="E9" s="220"/>
      <c r="F9" s="220">
        <v>75</v>
      </c>
      <c r="G9" s="220">
        <v>58</v>
      </c>
      <c r="H9" s="220">
        <v>55</v>
      </c>
      <c r="I9" s="220">
        <v>26</v>
      </c>
      <c r="J9" s="220">
        <v>24</v>
      </c>
    </row>
    <row r="10" spans="1:11" x14ac:dyDescent="0.2">
      <c r="A10" s="81" t="s">
        <v>288</v>
      </c>
      <c r="B10" s="69">
        <v>43</v>
      </c>
      <c r="C10" s="220"/>
      <c r="D10" s="220">
        <v>55</v>
      </c>
      <c r="E10" s="220"/>
      <c r="F10" s="220">
        <v>88</v>
      </c>
      <c r="G10" s="220">
        <v>55</v>
      </c>
      <c r="H10" s="220">
        <v>30</v>
      </c>
      <c r="I10" s="220">
        <v>25</v>
      </c>
      <c r="J10" s="220">
        <v>39</v>
      </c>
    </row>
    <row r="11" spans="1:11" x14ac:dyDescent="0.2">
      <c r="A11" s="81" t="s">
        <v>297</v>
      </c>
      <c r="B11" s="69" t="s">
        <v>14</v>
      </c>
      <c r="C11" s="220"/>
      <c r="D11" s="220" t="s">
        <v>858</v>
      </c>
      <c r="E11" s="220"/>
      <c r="F11" s="220" t="s">
        <v>14</v>
      </c>
      <c r="G11" s="220" t="s">
        <v>14</v>
      </c>
      <c r="H11" s="220" t="s">
        <v>14</v>
      </c>
      <c r="I11" s="220" t="s">
        <v>14</v>
      </c>
      <c r="J11" s="220" t="s">
        <v>14</v>
      </c>
    </row>
    <row r="12" spans="1:11" x14ac:dyDescent="0.2">
      <c r="A12" s="81" t="s">
        <v>474</v>
      </c>
      <c r="B12" s="69" t="s">
        <v>14</v>
      </c>
      <c r="C12" s="220"/>
      <c r="D12" s="220" t="s">
        <v>858</v>
      </c>
      <c r="E12" s="220"/>
      <c r="F12" s="220" t="s">
        <v>14</v>
      </c>
      <c r="G12" s="220" t="s">
        <v>14</v>
      </c>
      <c r="H12" s="220" t="s">
        <v>14</v>
      </c>
      <c r="I12" s="220" t="s">
        <v>14</v>
      </c>
      <c r="J12" s="220" t="s">
        <v>14</v>
      </c>
    </row>
    <row r="13" spans="1:11" x14ac:dyDescent="0.2">
      <c r="A13" s="81" t="s">
        <v>457</v>
      </c>
      <c r="B13" s="69">
        <v>42</v>
      </c>
      <c r="C13" s="220"/>
      <c r="D13" s="220">
        <v>425</v>
      </c>
      <c r="E13" s="220"/>
      <c r="F13" s="220">
        <v>77</v>
      </c>
      <c r="G13" s="220">
        <v>61</v>
      </c>
      <c r="H13" s="220">
        <v>58</v>
      </c>
      <c r="I13" s="220">
        <v>27</v>
      </c>
      <c r="J13" s="220">
        <v>20</v>
      </c>
    </row>
    <row r="14" spans="1:11" x14ac:dyDescent="0.2">
      <c r="A14" s="81" t="s">
        <v>286</v>
      </c>
      <c r="B14" s="69">
        <v>38</v>
      </c>
      <c r="C14" s="220"/>
      <c r="D14" s="220">
        <v>15</v>
      </c>
      <c r="E14" s="220"/>
      <c r="F14" s="220">
        <v>88</v>
      </c>
      <c r="G14" s="220">
        <v>41</v>
      </c>
      <c r="H14" s="220">
        <v>59</v>
      </c>
      <c r="I14" s="220">
        <v>29</v>
      </c>
      <c r="J14" s="220">
        <v>29</v>
      </c>
    </row>
    <row r="15" spans="1:11" x14ac:dyDescent="0.2">
      <c r="A15" s="81" t="s">
        <v>293</v>
      </c>
      <c r="B15" s="69">
        <v>48</v>
      </c>
      <c r="C15" s="220"/>
      <c r="D15" s="220">
        <v>35</v>
      </c>
      <c r="E15" s="220"/>
      <c r="F15" s="220">
        <v>86</v>
      </c>
      <c r="G15" s="220">
        <v>51</v>
      </c>
      <c r="H15" s="220">
        <v>19</v>
      </c>
      <c r="I15" s="220">
        <v>51</v>
      </c>
      <c r="J15" s="220">
        <v>27</v>
      </c>
    </row>
    <row r="16" spans="1:11" x14ac:dyDescent="0.2">
      <c r="A16" s="81" t="s">
        <v>287</v>
      </c>
      <c r="B16" s="69">
        <v>38</v>
      </c>
      <c r="C16" s="220"/>
      <c r="D16" s="220">
        <v>30</v>
      </c>
      <c r="E16" s="220"/>
      <c r="F16" s="220">
        <v>93</v>
      </c>
      <c r="G16" s="220">
        <v>57</v>
      </c>
      <c r="H16" s="220">
        <v>25</v>
      </c>
      <c r="I16" s="220">
        <v>46</v>
      </c>
      <c r="J16" s="220">
        <v>21</v>
      </c>
    </row>
    <row r="17" spans="1:10" x14ac:dyDescent="0.2">
      <c r="A17" s="81" t="s">
        <v>289</v>
      </c>
      <c r="B17" s="69">
        <v>42</v>
      </c>
      <c r="C17" s="220"/>
      <c r="D17" s="220">
        <v>545</v>
      </c>
      <c r="E17" s="220"/>
      <c r="F17" s="220">
        <v>81</v>
      </c>
      <c r="G17" s="220">
        <v>51</v>
      </c>
      <c r="H17" s="220">
        <v>62</v>
      </c>
      <c r="I17" s="220">
        <v>24</v>
      </c>
      <c r="J17" s="220">
        <v>27</v>
      </c>
    </row>
    <row r="18" spans="1:10" x14ac:dyDescent="0.2">
      <c r="A18" s="81" t="s">
        <v>458</v>
      </c>
      <c r="B18" s="69">
        <v>42</v>
      </c>
      <c r="C18" s="220"/>
      <c r="D18" s="220">
        <v>25</v>
      </c>
      <c r="E18" s="220"/>
      <c r="F18" s="220">
        <v>80</v>
      </c>
      <c r="G18" s="220">
        <v>40</v>
      </c>
      <c r="H18" s="220">
        <v>40</v>
      </c>
      <c r="I18" s="220">
        <v>32</v>
      </c>
      <c r="J18" s="220">
        <v>32</v>
      </c>
    </row>
    <row r="19" spans="1:10" x14ac:dyDescent="0.2">
      <c r="A19" s="81" t="s">
        <v>475</v>
      </c>
      <c r="B19" s="69" t="s">
        <v>14</v>
      </c>
      <c r="C19" s="220"/>
      <c r="D19" s="220" t="s">
        <v>858</v>
      </c>
      <c r="E19" s="220"/>
      <c r="F19" s="220" t="s">
        <v>14</v>
      </c>
      <c r="G19" s="220" t="s">
        <v>14</v>
      </c>
      <c r="H19" s="220" t="s">
        <v>14</v>
      </c>
      <c r="I19" s="220" t="s">
        <v>14</v>
      </c>
      <c r="J19" s="220" t="s">
        <v>14</v>
      </c>
    </row>
    <row r="20" spans="1:10" x14ac:dyDescent="0.2">
      <c r="A20" s="81" t="s">
        <v>285</v>
      </c>
      <c r="B20" s="69">
        <v>38</v>
      </c>
      <c r="C20" s="220"/>
      <c r="D20" s="220">
        <v>20</v>
      </c>
      <c r="E20" s="220"/>
      <c r="F20" s="220">
        <v>86</v>
      </c>
      <c r="G20" s="220">
        <v>64</v>
      </c>
      <c r="H20" s="220">
        <v>55</v>
      </c>
      <c r="I20" s="220">
        <v>27</v>
      </c>
      <c r="J20" s="220">
        <v>18</v>
      </c>
    </row>
    <row r="21" spans="1:10" x14ac:dyDescent="0.2">
      <c r="A21" s="81" t="s">
        <v>476</v>
      </c>
      <c r="B21" s="69" t="s">
        <v>14</v>
      </c>
      <c r="C21" s="220"/>
      <c r="D21" s="220" t="s">
        <v>858</v>
      </c>
      <c r="E21" s="220"/>
      <c r="F21" s="220" t="s">
        <v>14</v>
      </c>
      <c r="G21" s="220" t="s">
        <v>14</v>
      </c>
      <c r="H21" s="220" t="s">
        <v>14</v>
      </c>
      <c r="I21" s="220" t="s">
        <v>14</v>
      </c>
      <c r="J21" s="220" t="s">
        <v>14</v>
      </c>
    </row>
    <row r="22" spans="1:10" x14ac:dyDescent="0.2">
      <c r="A22" s="81" t="s">
        <v>294</v>
      </c>
      <c r="B22" s="69">
        <v>40</v>
      </c>
      <c r="C22" s="220"/>
      <c r="D22" s="220">
        <v>50</v>
      </c>
      <c r="E22" s="220"/>
      <c r="F22" s="220">
        <v>79</v>
      </c>
      <c r="G22" s="220">
        <v>50</v>
      </c>
      <c r="H22" s="220">
        <v>54</v>
      </c>
      <c r="I22" s="220">
        <v>40</v>
      </c>
      <c r="J22" s="220">
        <v>25</v>
      </c>
    </row>
    <row r="23" spans="1:10" x14ac:dyDescent="0.2">
      <c r="A23" s="81" t="s">
        <v>477</v>
      </c>
      <c r="B23" s="69" t="s">
        <v>14</v>
      </c>
      <c r="C23" s="220"/>
      <c r="D23" s="220" t="s">
        <v>858</v>
      </c>
      <c r="E23" s="220"/>
      <c r="F23" s="220" t="s">
        <v>14</v>
      </c>
      <c r="G23" s="220" t="s">
        <v>14</v>
      </c>
      <c r="H23" s="220" t="s">
        <v>14</v>
      </c>
      <c r="I23" s="220" t="s">
        <v>14</v>
      </c>
      <c r="J23" s="220" t="s">
        <v>14</v>
      </c>
    </row>
    <row r="24" spans="1:10" x14ac:dyDescent="0.2">
      <c r="A24" s="81" t="s">
        <v>290</v>
      </c>
      <c r="B24" s="69">
        <v>40</v>
      </c>
      <c r="C24" s="220"/>
      <c r="D24" s="220">
        <v>155</v>
      </c>
      <c r="E24" s="220"/>
      <c r="F24" s="220">
        <v>80</v>
      </c>
      <c r="G24" s="220">
        <v>58</v>
      </c>
      <c r="H24" s="220">
        <v>54</v>
      </c>
      <c r="I24" s="220">
        <v>30</v>
      </c>
      <c r="J24" s="220">
        <v>25</v>
      </c>
    </row>
    <row r="25" spans="1:10" x14ac:dyDescent="0.2">
      <c r="A25" s="81" t="s">
        <v>459</v>
      </c>
      <c r="B25" s="69" t="s">
        <v>14</v>
      </c>
      <c r="C25" s="220"/>
      <c r="D25" s="220" t="s">
        <v>858</v>
      </c>
      <c r="E25" s="220"/>
      <c r="F25" s="220" t="s">
        <v>14</v>
      </c>
      <c r="G25" s="220" t="s">
        <v>14</v>
      </c>
      <c r="H25" s="220" t="s">
        <v>14</v>
      </c>
      <c r="I25" s="220" t="s">
        <v>14</v>
      </c>
      <c r="J25" s="220" t="s">
        <v>14</v>
      </c>
    </row>
    <row r="26" spans="1:10" x14ac:dyDescent="0.2">
      <c r="A26" s="81" t="s">
        <v>460</v>
      </c>
      <c r="B26" s="69">
        <v>39</v>
      </c>
      <c r="C26" s="220"/>
      <c r="D26" s="220">
        <v>55</v>
      </c>
      <c r="E26" s="220"/>
      <c r="F26" s="220">
        <v>77</v>
      </c>
      <c r="G26" s="220">
        <v>55</v>
      </c>
      <c r="H26" s="220">
        <v>55</v>
      </c>
      <c r="I26" s="220">
        <v>34</v>
      </c>
      <c r="J26" s="220">
        <v>32</v>
      </c>
    </row>
    <row r="27" spans="1:10" x14ac:dyDescent="0.2">
      <c r="A27" s="81" t="s">
        <v>478</v>
      </c>
      <c r="B27" s="69" t="s">
        <v>14</v>
      </c>
      <c r="C27" s="220"/>
      <c r="D27" s="220" t="s">
        <v>858</v>
      </c>
      <c r="E27" s="220"/>
      <c r="F27" s="220" t="s">
        <v>14</v>
      </c>
      <c r="G27" s="220" t="s">
        <v>14</v>
      </c>
      <c r="H27" s="220" t="s">
        <v>14</v>
      </c>
      <c r="I27" s="220" t="s">
        <v>14</v>
      </c>
      <c r="J27" s="220" t="s">
        <v>14</v>
      </c>
    </row>
    <row r="28" spans="1:10" x14ac:dyDescent="0.2">
      <c r="A28" s="81" t="s">
        <v>479</v>
      </c>
      <c r="B28" s="69" t="s">
        <v>14</v>
      </c>
      <c r="C28" s="220"/>
      <c r="D28" s="220" t="s">
        <v>858</v>
      </c>
      <c r="E28" s="220"/>
      <c r="F28" s="220" t="s">
        <v>14</v>
      </c>
      <c r="G28" s="220" t="s">
        <v>14</v>
      </c>
      <c r="H28" s="220" t="s">
        <v>14</v>
      </c>
      <c r="I28" s="220" t="s">
        <v>14</v>
      </c>
      <c r="J28" s="220" t="s">
        <v>14</v>
      </c>
    </row>
    <row r="29" spans="1:10" x14ac:dyDescent="0.2">
      <c r="A29" s="81" t="s">
        <v>461</v>
      </c>
      <c r="B29" s="69" t="s">
        <v>14</v>
      </c>
      <c r="C29" s="220"/>
      <c r="D29" s="220" t="s">
        <v>858</v>
      </c>
      <c r="E29" s="220"/>
      <c r="F29" s="220" t="s">
        <v>14</v>
      </c>
      <c r="G29" s="220" t="s">
        <v>14</v>
      </c>
      <c r="H29" s="220" t="s">
        <v>14</v>
      </c>
      <c r="I29" s="220" t="s">
        <v>14</v>
      </c>
      <c r="J29" s="220" t="s">
        <v>14</v>
      </c>
    </row>
    <row r="30" spans="1:10" x14ac:dyDescent="0.2">
      <c r="A30" s="81" t="s">
        <v>462</v>
      </c>
      <c r="B30" s="69">
        <v>37</v>
      </c>
      <c r="C30" s="220"/>
      <c r="D30" s="220">
        <v>15</v>
      </c>
      <c r="E30" s="220"/>
      <c r="F30" s="220">
        <v>71</v>
      </c>
      <c r="G30" s="220">
        <v>88</v>
      </c>
      <c r="H30" s="220">
        <v>0</v>
      </c>
      <c r="I30" s="220">
        <v>47</v>
      </c>
      <c r="J30" s="220">
        <v>29</v>
      </c>
    </row>
    <row r="31" spans="1:10" x14ac:dyDescent="0.2">
      <c r="A31" s="81" t="s">
        <v>463</v>
      </c>
      <c r="B31" s="69">
        <v>41</v>
      </c>
      <c r="C31" s="220"/>
      <c r="D31" s="220">
        <v>25</v>
      </c>
      <c r="E31" s="220"/>
      <c r="F31" s="220">
        <v>71</v>
      </c>
      <c r="G31" s="220">
        <v>58</v>
      </c>
      <c r="H31" s="220">
        <v>42</v>
      </c>
      <c r="I31" s="220">
        <v>21</v>
      </c>
      <c r="J31" s="220">
        <v>42</v>
      </c>
    </row>
    <row r="32" spans="1:10" x14ac:dyDescent="0.2">
      <c r="A32" s="81" t="s">
        <v>480</v>
      </c>
      <c r="B32" s="69" t="s">
        <v>14</v>
      </c>
      <c r="C32" s="220"/>
      <c r="D32" s="220" t="s">
        <v>858</v>
      </c>
      <c r="E32" s="220"/>
      <c r="F32" s="220" t="s">
        <v>14</v>
      </c>
      <c r="G32" s="220" t="s">
        <v>14</v>
      </c>
      <c r="H32" s="220" t="s">
        <v>14</v>
      </c>
      <c r="I32" s="220" t="s">
        <v>14</v>
      </c>
      <c r="J32" s="220" t="s">
        <v>14</v>
      </c>
    </row>
    <row r="33" spans="1:10" x14ac:dyDescent="0.2">
      <c r="A33" s="81" t="s">
        <v>464</v>
      </c>
      <c r="B33" s="69">
        <v>42</v>
      </c>
      <c r="C33" s="220"/>
      <c r="D33" s="220">
        <v>95</v>
      </c>
      <c r="E33" s="220"/>
      <c r="F33" s="220">
        <v>77</v>
      </c>
      <c r="G33" s="220">
        <v>49</v>
      </c>
      <c r="H33" s="220">
        <v>52</v>
      </c>
      <c r="I33" s="220">
        <v>25</v>
      </c>
      <c r="J33" s="220">
        <v>40</v>
      </c>
    </row>
    <row r="34" spans="1:10" x14ac:dyDescent="0.2">
      <c r="A34" s="81" t="s">
        <v>465</v>
      </c>
      <c r="B34" s="69">
        <v>37</v>
      </c>
      <c r="C34" s="220"/>
      <c r="D34" s="220">
        <v>20</v>
      </c>
      <c r="E34" s="220"/>
      <c r="F34" s="220">
        <v>79</v>
      </c>
      <c r="G34" s="220">
        <v>58</v>
      </c>
      <c r="H34" s="220">
        <v>58</v>
      </c>
      <c r="I34" s="220">
        <v>26</v>
      </c>
      <c r="J34" s="220">
        <v>26</v>
      </c>
    </row>
    <row r="35" spans="1:10" x14ac:dyDescent="0.2">
      <c r="A35" s="81" t="s">
        <v>466</v>
      </c>
      <c r="B35" s="69" t="s">
        <v>14</v>
      </c>
      <c r="C35" s="220"/>
      <c r="D35" s="220" t="s">
        <v>858</v>
      </c>
      <c r="E35" s="220"/>
      <c r="F35" s="220" t="s">
        <v>14</v>
      </c>
      <c r="G35" s="220" t="s">
        <v>14</v>
      </c>
      <c r="H35" s="220" t="s">
        <v>14</v>
      </c>
      <c r="I35" s="220" t="s">
        <v>14</v>
      </c>
      <c r="J35" s="220" t="s">
        <v>14</v>
      </c>
    </row>
    <row r="36" spans="1:10" x14ac:dyDescent="0.2">
      <c r="A36" s="81" t="s">
        <v>467</v>
      </c>
      <c r="B36" s="69">
        <v>41</v>
      </c>
      <c r="C36" s="220"/>
      <c r="D36" s="220">
        <v>20</v>
      </c>
      <c r="E36" s="220"/>
      <c r="F36" s="220">
        <v>95</v>
      </c>
      <c r="G36" s="220">
        <v>47</v>
      </c>
      <c r="H36" s="220">
        <v>37</v>
      </c>
      <c r="I36" s="220">
        <v>16</v>
      </c>
      <c r="J36" s="220">
        <v>42</v>
      </c>
    </row>
    <row r="37" spans="1:10" x14ac:dyDescent="0.2">
      <c r="A37" s="81" t="s">
        <v>481</v>
      </c>
      <c r="B37" s="69" t="s">
        <v>14</v>
      </c>
      <c r="C37" s="220"/>
      <c r="D37" s="220" t="s">
        <v>858</v>
      </c>
      <c r="E37" s="220"/>
      <c r="F37" s="220" t="s">
        <v>14</v>
      </c>
      <c r="G37" s="220" t="s">
        <v>14</v>
      </c>
      <c r="H37" s="220" t="s">
        <v>14</v>
      </c>
      <c r="I37" s="220" t="s">
        <v>14</v>
      </c>
      <c r="J37" s="220" t="s">
        <v>14</v>
      </c>
    </row>
    <row r="38" spans="1:10" x14ac:dyDescent="0.2">
      <c r="A38" s="81" t="s">
        <v>468</v>
      </c>
      <c r="B38" s="69">
        <v>39</v>
      </c>
      <c r="C38" s="220"/>
      <c r="D38" s="220">
        <v>15</v>
      </c>
      <c r="E38" s="220"/>
      <c r="F38" s="220">
        <v>100</v>
      </c>
      <c r="G38" s="220">
        <v>33</v>
      </c>
      <c r="H38" s="220">
        <v>60</v>
      </c>
      <c r="I38" s="220">
        <v>20</v>
      </c>
      <c r="J38" s="220">
        <v>33</v>
      </c>
    </row>
    <row r="39" spans="1:10" x14ac:dyDescent="0.2">
      <c r="A39" s="81" t="s">
        <v>469</v>
      </c>
      <c r="B39" s="69" t="s">
        <v>14</v>
      </c>
      <c r="C39" s="220"/>
      <c r="D39" s="220" t="s">
        <v>858</v>
      </c>
      <c r="E39" s="220"/>
      <c r="F39" s="220" t="s">
        <v>14</v>
      </c>
      <c r="G39" s="220" t="s">
        <v>14</v>
      </c>
      <c r="H39" s="220" t="s">
        <v>14</v>
      </c>
      <c r="I39" s="220" t="s">
        <v>14</v>
      </c>
      <c r="J39" s="220" t="s">
        <v>14</v>
      </c>
    </row>
    <row r="40" spans="1:10" x14ac:dyDescent="0.2">
      <c r="A40" s="81" t="s">
        <v>482</v>
      </c>
      <c r="B40" s="69" t="s">
        <v>14</v>
      </c>
      <c r="C40" s="220"/>
      <c r="D40" s="220" t="s">
        <v>858</v>
      </c>
      <c r="E40" s="220"/>
      <c r="F40" s="220" t="s">
        <v>14</v>
      </c>
      <c r="G40" s="220" t="s">
        <v>14</v>
      </c>
      <c r="H40" s="220" t="s">
        <v>14</v>
      </c>
      <c r="I40" s="220" t="s">
        <v>14</v>
      </c>
      <c r="J40" s="220" t="s">
        <v>14</v>
      </c>
    </row>
    <row r="41" spans="1:10" x14ac:dyDescent="0.2">
      <c r="A41" s="81" t="s">
        <v>470</v>
      </c>
      <c r="B41" s="69">
        <v>40</v>
      </c>
      <c r="C41" s="220"/>
      <c r="D41" s="220">
        <v>15</v>
      </c>
      <c r="E41" s="220"/>
      <c r="F41" s="220">
        <v>73</v>
      </c>
      <c r="G41" s="220">
        <v>73</v>
      </c>
      <c r="H41" s="220">
        <v>33</v>
      </c>
      <c r="I41" s="220">
        <v>40</v>
      </c>
      <c r="J41" s="220">
        <v>27</v>
      </c>
    </row>
    <row r="42" spans="1:10" x14ac:dyDescent="0.2">
      <c r="A42" s="81" t="s">
        <v>471</v>
      </c>
      <c r="B42" s="69">
        <v>44</v>
      </c>
      <c r="C42" s="220"/>
      <c r="D42" s="220">
        <v>60</v>
      </c>
      <c r="E42" s="220"/>
      <c r="F42" s="220">
        <v>87</v>
      </c>
      <c r="G42" s="220">
        <v>60</v>
      </c>
      <c r="H42" s="220">
        <v>52</v>
      </c>
      <c r="I42" s="220">
        <v>23</v>
      </c>
      <c r="J42" s="220">
        <v>40</v>
      </c>
    </row>
    <row r="43" spans="1:10" x14ac:dyDescent="0.2">
      <c r="A43" s="81" t="s">
        <v>292</v>
      </c>
      <c r="B43" s="69">
        <v>42</v>
      </c>
      <c r="C43" s="220"/>
      <c r="D43" s="220">
        <v>325</v>
      </c>
      <c r="E43" s="220"/>
      <c r="F43" s="220">
        <v>81</v>
      </c>
      <c r="G43" s="220">
        <v>56</v>
      </c>
      <c r="H43" s="220">
        <v>57</v>
      </c>
      <c r="I43" s="220">
        <v>27</v>
      </c>
      <c r="J43" s="220">
        <v>20</v>
      </c>
    </row>
    <row r="44" spans="1:10" x14ac:dyDescent="0.2">
      <c r="A44" s="81" t="s">
        <v>295</v>
      </c>
      <c r="B44" s="69">
        <v>39</v>
      </c>
      <c r="C44" s="220"/>
      <c r="D44" s="220">
        <v>35</v>
      </c>
      <c r="E44" s="220"/>
      <c r="F44" s="220">
        <v>80</v>
      </c>
      <c r="G44" s="220">
        <v>60</v>
      </c>
      <c r="H44" s="220">
        <v>69</v>
      </c>
      <c r="I44" s="220">
        <v>26</v>
      </c>
      <c r="J44" s="220">
        <v>26</v>
      </c>
    </row>
    <row r="45" spans="1:10" x14ac:dyDescent="0.2">
      <c r="A45" s="81" t="s">
        <v>282</v>
      </c>
      <c r="B45" s="69">
        <v>37</v>
      </c>
      <c r="C45" s="220"/>
      <c r="D45" s="220">
        <v>45</v>
      </c>
      <c r="E45" s="220"/>
      <c r="F45" s="220">
        <v>80</v>
      </c>
      <c r="G45" s="220">
        <v>45</v>
      </c>
      <c r="H45" s="220">
        <v>66</v>
      </c>
      <c r="I45" s="220">
        <v>34</v>
      </c>
      <c r="J45" s="220">
        <v>32</v>
      </c>
    </row>
    <row r="46" spans="1:10" x14ac:dyDescent="0.2">
      <c r="A46" s="81" t="s">
        <v>472</v>
      </c>
      <c r="B46" s="69">
        <v>37</v>
      </c>
      <c r="C46" s="220"/>
      <c r="D46" s="220">
        <v>60</v>
      </c>
      <c r="E46" s="220"/>
      <c r="F46" s="220">
        <v>74</v>
      </c>
      <c r="G46" s="220">
        <v>50</v>
      </c>
      <c r="H46" s="220">
        <v>40</v>
      </c>
      <c r="I46" s="220">
        <v>47</v>
      </c>
      <c r="J46" s="220">
        <v>38</v>
      </c>
    </row>
    <row r="47" spans="1:10" x14ac:dyDescent="0.2">
      <c r="A47" s="81" t="s">
        <v>473</v>
      </c>
      <c r="B47" s="69" t="s">
        <v>14</v>
      </c>
      <c r="C47" s="220"/>
      <c r="D47" s="220" t="s">
        <v>858</v>
      </c>
      <c r="E47" s="220"/>
      <c r="F47" s="220" t="s">
        <v>14</v>
      </c>
      <c r="G47" s="220" t="s">
        <v>14</v>
      </c>
      <c r="H47" s="220" t="s">
        <v>14</v>
      </c>
      <c r="I47" s="220" t="s">
        <v>14</v>
      </c>
      <c r="J47" s="220" t="s">
        <v>14</v>
      </c>
    </row>
    <row r="48" spans="1:10" x14ac:dyDescent="0.2">
      <c r="A48" s="81" t="s">
        <v>483</v>
      </c>
      <c r="B48" s="69" t="s">
        <v>14</v>
      </c>
      <c r="C48" s="220"/>
      <c r="D48" s="220" t="s">
        <v>858</v>
      </c>
      <c r="E48" s="220"/>
      <c r="F48" s="220" t="s">
        <v>14</v>
      </c>
      <c r="G48" s="220" t="s">
        <v>14</v>
      </c>
      <c r="H48" s="220" t="s">
        <v>14</v>
      </c>
      <c r="I48" s="220" t="s">
        <v>14</v>
      </c>
      <c r="J48" s="220" t="s">
        <v>14</v>
      </c>
    </row>
    <row r="49" spans="1:10" x14ac:dyDescent="0.2">
      <c r="A49" s="81" t="s">
        <v>484</v>
      </c>
      <c r="B49" s="69" t="s">
        <v>14</v>
      </c>
      <c r="C49" s="220"/>
      <c r="D49" s="220" t="s">
        <v>858</v>
      </c>
      <c r="E49" s="220"/>
      <c r="F49" s="220" t="s">
        <v>14</v>
      </c>
      <c r="G49" s="220" t="s">
        <v>14</v>
      </c>
      <c r="H49" s="220" t="s">
        <v>14</v>
      </c>
      <c r="I49" s="220" t="s">
        <v>14</v>
      </c>
      <c r="J49" s="220" t="s">
        <v>14</v>
      </c>
    </row>
    <row r="50" spans="1:10" x14ac:dyDescent="0.2">
      <c r="A50" s="81" t="s">
        <v>296</v>
      </c>
      <c r="B50" s="69">
        <v>49</v>
      </c>
      <c r="C50" s="220"/>
      <c r="D50" s="220">
        <v>210</v>
      </c>
      <c r="E50" s="220"/>
      <c r="F50" s="220">
        <v>72</v>
      </c>
      <c r="G50" s="220">
        <v>50</v>
      </c>
      <c r="H50" s="220">
        <v>29</v>
      </c>
      <c r="I50" s="220">
        <v>33</v>
      </c>
      <c r="J50" s="220">
        <v>11</v>
      </c>
    </row>
    <row r="51" spans="1:10" x14ac:dyDescent="0.2">
      <c r="A51" s="81" t="s">
        <v>485</v>
      </c>
      <c r="B51" s="69" t="s">
        <v>14</v>
      </c>
      <c r="C51" s="220"/>
      <c r="D51" s="220" t="s">
        <v>858</v>
      </c>
      <c r="E51" s="220"/>
      <c r="F51" s="220" t="s">
        <v>14</v>
      </c>
      <c r="G51" s="220" t="s">
        <v>14</v>
      </c>
      <c r="H51" s="220" t="s">
        <v>14</v>
      </c>
      <c r="I51" s="220" t="s">
        <v>14</v>
      </c>
      <c r="J51" s="220" t="s">
        <v>14</v>
      </c>
    </row>
    <row r="52" spans="1:10" x14ac:dyDescent="0.2">
      <c r="A52" s="81" t="s">
        <v>283</v>
      </c>
      <c r="B52" s="69">
        <v>39</v>
      </c>
      <c r="C52" s="220"/>
      <c r="D52" s="220">
        <v>20</v>
      </c>
      <c r="E52" s="220"/>
      <c r="F52" s="220">
        <v>84</v>
      </c>
      <c r="G52" s="220">
        <v>58</v>
      </c>
      <c r="H52" s="220">
        <v>58</v>
      </c>
      <c r="I52" s="220">
        <v>26</v>
      </c>
      <c r="J52" s="220">
        <v>42</v>
      </c>
    </row>
    <row r="53" spans="1:10" x14ac:dyDescent="0.2">
      <c r="A53" s="218"/>
      <c r="B53" s="219"/>
      <c r="C53" s="218"/>
      <c r="D53" s="218"/>
      <c r="E53" s="218"/>
      <c r="F53" s="218"/>
      <c r="G53" s="218"/>
      <c r="H53" s="218"/>
      <c r="I53" s="218"/>
      <c r="J53" s="218"/>
    </row>
    <row r="54" spans="1:10" x14ac:dyDescent="0.2">
      <c r="A54" s="81" t="s">
        <v>889</v>
      </c>
    </row>
    <row r="55" spans="1:10" x14ac:dyDescent="0.2">
      <c r="A55" s="81" t="s">
        <v>339</v>
      </c>
    </row>
  </sheetData>
  <sortState ref="A8:J52">
    <sortCondition ref="A8:A52"/>
  </sortState>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2"/>
  <sheetViews>
    <sheetView workbookViewId="0"/>
  </sheetViews>
  <sheetFormatPr defaultColWidth="24.85546875" defaultRowHeight="12.75" x14ac:dyDescent="0.2"/>
  <cols>
    <col min="1" max="1" width="23.28515625" style="10" customWidth="1"/>
    <col min="2" max="2" width="36.7109375" style="10" customWidth="1"/>
    <col min="3" max="16384" width="24.85546875" style="53"/>
  </cols>
  <sheetData>
    <row r="1" spans="1:2" x14ac:dyDescent="0.2">
      <c r="A1" s="9" t="s">
        <v>405</v>
      </c>
    </row>
    <row r="2" spans="1:2" x14ac:dyDescent="0.2">
      <c r="A2" s="9" t="s">
        <v>856</v>
      </c>
    </row>
    <row r="3" spans="1:2" x14ac:dyDescent="0.2">
      <c r="A3" s="9" t="s">
        <v>857</v>
      </c>
    </row>
    <row r="4" spans="1:2" s="112" customFormat="1" x14ac:dyDescent="0.2">
      <c r="A4" s="110"/>
      <c r="B4" s="111" t="s">
        <v>855</v>
      </c>
    </row>
    <row r="5" spans="1:2" x14ac:dyDescent="0.2">
      <c r="A5" s="15"/>
      <c r="B5" s="17"/>
    </row>
    <row r="6" spans="1:2" x14ac:dyDescent="0.2">
      <c r="A6" s="15"/>
      <c r="B6" s="217" t="s">
        <v>300</v>
      </c>
    </row>
    <row r="7" spans="1:2" x14ac:dyDescent="0.2">
      <c r="A7" s="15"/>
      <c r="B7" s="17"/>
    </row>
    <row r="8" spans="1:2" x14ac:dyDescent="0.2">
      <c r="A8" s="16" t="s">
        <v>21</v>
      </c>
      <c r="B8" s="18">
        <v>26</v>
      </c>
    </row>
    <row r="9" spans="1:2" x14ac:dyDescent="0.2">
      <c r="A9" s="16" t="s">
        <v>24</v>
      </c>
      <c r="B9" s="18">
        <v>11</v>
      </c>
    </row>
    <row r="10" spans="1:2" x14ac:dyDescent="0.2">
      <c r="A10" s="16" t="s">
        <v>28</v>
      </c>
      <c r="B10" s="18">
        <v>52</v>
      </c>
    </row>
    <row r="11" spans="1:2" x14ac:dyDescent="0.2">
      <c r="A11" s="16" t="s">
        <v>110</v>
      </c>
      <c r="B11" s="18">
        <v>78</v>
      </c>
    </row>
    <row r="12" spans="1:2" x14ac:dyDescent="0.2">
      <c r="A12" s="16" t="s">
        <v>29</v>
      </c>
      <c r="B12" s="18">
        <v>10</v>
      </c>
    </row>
    <row r="13" spans="1:2" x14ac:dyDescent="0.2">
      <c r="A13" s="16" t="s">
        <v>123</v>
      </c>
      <c r="B13" s="18">
        <v>3</v>
      </c>
    </row>
    <row r="14" spans="1:2" x14ac:dyDescent="0.2">
      <c r="A14" s="16" t="s">
        <v>120</v>
      </c>
      <c r="B14" s="18">
        <v>22</v>
      </c>
    </row>
    <row r="15" spans="1:2" x14ac:dyDescent="0.2">
      <c r="A15" s="16" t="s">
        <v>247</v>
      </c>
      <c r="B15" s="18">
        <v>28.999999999999996</v>
      </c>
    </row>
    <row r="16" spans="1:2" x14ac:dyDescent="0.2">
      <c r="A16" s="16" t="s">
        <v>248</v>
      </c>
      <c r="B16" s="18">
        <v>55.000000000000007</v>
      </c>
    </row>
    <row r="17" spans="1:2" x14ac:dyDescent="0.2">
      <c r="A17" s="16" t="s">
        <v>135</v>
      </c>
      <c r="B17" s="18">
        <v>3</v>
      </c>
    </row>
    <row r="18" spans="1:2" x14ac:dyDescent="0.2">
      <c r="A18" s="16" t="s">
        <v>249</v>
      </c>
      <c r="B18" s="18">
        <v>3</v>
      </c>
    </row>
    <row r="19" spans="1:2" x14ac:dyDescent="0.2">
      <c r="A19" s="16" t="s">
        <v>243</v>
      </c>
      <c r="B19" s="18">
        <v>8</v>
      </c>
    </row>
    <row r="20" spans="1:2" x14ac:dyDescent="0.2">
      <c r="A20" s="12"/>
      <c r="B20" s="12"/>
    </row>
    <row r="21" spans="1:2" x14ac:dyDescent="0.2">
      <c r="A21" s="10" t="s">
        <v>339</v>
      </c>
    </row>
    <row r="72" spans="1:2" x14ac:dyDescent="0.2">
      <c r="A72" s="15"/>
      <c r="B72" s="15"/>
    </row>
  </sheetData>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25</vt:i4>
      </vt:variant>
    </vt:vector>
  </HeadingPairs>
  <TitlesOfParts>
    <vt:vector size="34" baseType="lpstr">
      <vt:lpstr>Voorblad</vt:lpstr>
      <vt:lpstr>Inhoud</vt:lpstr>
      <vt:lpstr>Resultaten</vt:lpstr>
      <vt:lpstr>Toelichting</vt:lpstr>
      <vt:lpstr>Bronbestanden</vt:lpstr>
      <vt:lpstr>Tabel 1</vt:lpstr>
      <vt:lpstr>Tabel 2</vt:lpstr>
      <vt:lpstr>Tabel 3</vt:lpstr>
      <vt:lpstr>Tabel 4</vt:lpstr>
      <vt:lpstr>_1._Plaats_in_het_huishouden</vt:lpstr>
      <vt:lpstr>_2._Inkomen</vt:lpstr>
      <vt:lpstr>_3._Leeftijd</vt:lpstr>
      <vt:lpstr>_4._Sociaaleconomische_status</vt:lpstr>
      <vt:lpstr>_5._Geslacht</vt:lpstr>
      <vt:lpstr>Toelichting!Afdrukbereik</vt:lpstr>
      <vt:lpstr>Deel_1__Voorspellen_van_eenzaamheid</vt:lpstr>
      <vt:lpstr>Deel_2__Eenzaamheid_in_Westerveld</vt:lpstr>
      <vt:lpstr>Herkomst_en_geslacht</vt:lpstr>
      <vt:lpstr>Inhoud</vt:lpstr>
      <vt:lpstr>Inkomen</vt:lpstr>
      <vt:lpstr>Inleiding</vt:lpstr>
      <vt:lpstr>laagste</vt:lpstr>
      <vt:lpstr>Leeftijd</vt:lpstr>
      <vt:lpstr>Methode_en_bronnen</vt:lpstr>
      <vt:lpstr>min</vt:lpstr>
      <vt:lpstr>Onderzoeksmethode</vt:lpstr>
      <vt:lpstr>Plaats_in_het_huishouden</vt:lpstr>
      <vt:lpstr>Sociaaleconomische_positie</vt:lpstr>
      <vt:lpstr>Sociale_cohesie____De_mate_waarin_een_persoon_sociale_samenhang_ervaart_in_de_buurt._Deze_indicator_is_gebaseerd_op_een_viertal_vragen_over_contact_en_omgang_met_buren_in_de_Veiligheidsmonitor__zie_Bronbestanden_._Sociale_cohesie_is_op_buurtniveau_geschat</vt:lpstr>
      <vt:lpstr>Stedelijkheid</vt:lpstr>
      <vt:lpstr>Waar_in_Westerveld_is_het_eenzaam?</vt:lpstr>
      <vt:lpstr>Waar_in_Westerveld_komen_factoren_voor_die_bijdragen_aan_eenzaamheid?</vt:lpstr>
      <vt:lpstr>Welke_factoren_leveren_de_belangrijkste_bijdrage_aan_eenzaamheid?</vt:lpstr>
      <vt:lpstr>WMO__WLZ__wanbetalers_en_sociale_cohesie_in_de_buurt</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Kamphorst, M.K. (Marten, secundair Productie)</cp:lastModifiedBy>
  <cp:lastPrinted>2020-04-08T13:34:29Z</cp:lastPrinted>
  <dcterms:created xsi:type="dcterms:W3CDTF">2009-09-04T06:54:45Z</dcterms:created>
  <dcterms:modified xsi:type="dcterms:W3CDTF">2020-07-07T11:57:14Z</dcterms:modified>
</cp:coreProperties>
</file>