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5. UDC\5.02 Onderzoeksprojecten\Leiden_scheefwonen_170862\5-Rapport\"/>
    </mc:Choice>
  </mc:AlternateContent>
  <bookViews>
    <workbookView xWindow="480" yWindow="90" windowWidth="18195" windowHeight="6435" tabRatio="739" activeTab="2"/>
  </bookViews>
  <sheets>
    <sheet name="Voorblad" sheetId="22" r:id="rId1"/>
    <sheet name="Inhoud" sheetId="23" r:id="rId2"/>
    <sheet name="Factsheet1" sheetId="28" r:id="rId3"/>
    <sheet name="Factsheet2" sheetId="30" r:id="rId4"/>
    <sheet name="Factsheet3" sheetId="33" r:id="rId5"/>
    <sheet name="Toelichting" sheetId="25" r:id="rId6"/>
    <sheet name="Bronbestanden" sheetId="26" r:id="rId7"/>
    <sheet name="Tabel 1-basis" sheetId="1" r:id="rId8"/>
    <sheet name="Tabel 2-spreiding" sheetId="7" r:id="rId9"/>
    <sheet name="Tabel 3-kenmerken" sheetId="8" r:id="rId10"/>
    <sheet name="Tabel 4-wijken" sheetId="14" r:id="rId11"/>
    <sheet name="Tabel 5-combinaties" sheetId="16" r:id="rId12"/>
  </sheets>
  <definedNames>
    <definedName name="_xlnm._FilterDatabase" localSheetId="7" hidden="1">'Tabel 1-basis'!$B$1:$N$505</definedName>
    <definedName name="_xlnm._FilterDatabase" localSheetId="8" hidden="1">'Tabel 2-spreiding'!$A$1:$S$505</definedName>
    <definedName name="_xlnm._FilterDatabase" localSheetId="9" hidden="1">'Tabel 3-kenmerken'!$A$2:$X$506</definedName>
    <definedName name="_xlnm._FilterDatabase" localSheetId="10" hidden="1">'Tabel 4-wijken'!$B$1:$J$2677</definedName>
    <definedName name="_xlnm._FilterDatabase" localSheetId="11" hidden="1">'Tabel 5-combinaties'!$B$2:$W$181</definedName>
    <definedName name="_xlnm.Print_Area" localSheetId="2">Factsheet1!$B$4:$L$38</definedName>
    <definedName name="_xlnm.Print_Area" localSheetId="3">Factsheet2!$B$4:$L$65</definedName>
    <definedName name="_xlnm.Print_Area" localSheetId="4">Factsheet3!$B$4:$L$47</definedName>
    <definedName name="_xlnm.Print_Area" localSheetId="1">Inhoud!$A$1:$L$52</definedName>
    <definedName name="_xlnm.Print_Area" localSheetId="5">Toelichting!$A$1:$A$59</definedName>
    <definedName name="_xlnm.Print_Area" localSheetId="0">Voorblad!$A$1:$K$56</definedName>
    <definedName name="Z_ED90FA0F_A39E_42DD_ADD4_5A3CD3908E99_.wvu.PrintArea" localSheetId="1" hidden="1">Inhoud!$A$1:$D$51</definedName>
  </definedNames>
  <calcPr calcId="162913" concurrentCalc="0"/>
</workbook>
</file>

<file path=xl/calcChain.xml><?xml version="1.0" encoding="utf-8"?>
<calcChain xmlns="http://schemas.openxmlformats.org/spreadsheetml/2006/main">
  <c r="B17" i="28" l="1"/>
  <c r="B16" i="30"/>
  <c r="B16" i="28"/>
  <c r="Z12" i="33"/>
  <c r="W28" i="33"/>
  <c r="Z14" i="33"/>
  <c r="F10" i="33"/>
  <c r="P8" i="33"/>
  <c r="R5" i="33"/>
  <c r="T16" i="33"/>
  <c r="A3" i="8"/>
  <c r="Z16" i="33"/>
  <c r="AA12" i="33"/>
  <c r="X28" i="33"/>
  <c r="AA14" i="33"/>
  <c r="AA16" i="33"/>
  <c r="AB12" i="33"/>
  <c r="Y28" i="33"/>
  <c r="AB14" i="33"/>
  <c r="AB16" i="33"/>
  <c r="AC12" i="33"/>
  <c r="Z28" i="33"/>
  <c r="AC14" i="33"/>
  <c r="AC16" i="33"/>
  <c r="T17" i="33"/>
  <c r="A4" i="8"/>
  <c r="Z17" i="33"/>
  <c r="AA17" i="33"/>
  <c r="AB17" i="33"/>
  <c r="AC17" i="33"/>
  <c r="T18" i="33"/>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Z18" i="33"/>
  <c r="AA18" i="33"/>
  <c r="AB18" i="33"/>
  <c r="AC18" i="33"/>
  <c r="T19" i="33"/>
  <c r="Z19" i="33"/>
  <c r="AA19" i="33"/>
  <c r="AB19" i="33"/>
  <c r="AC19" i="33"/>
  <c r="T21" i="33"/>
  <c r="Z21" i="33"/>
  <c r="AA21" i="33"/>
  <c r="AB21" i="33"/>
  <c r="AC21" i="33"/>
  <c r="T22" i="33"/>
  <c r="Z22" i="33"/>
  <c r="AA22" i="33"/>
  <c r="AB22" i="33"/>
  <c r="AC22" i="33"/>
  <c r="T23" i="33"/>
  <c r="Z23" i="33"/>
  <c r="AA23" i="33"/>
  <c r="AB23" i="33"/>
  <c r="AC23" i="33"/>
  <c r="T25" i="33"/>
  <c r="Z25" i="33"/>
  <c r="AA25" i="33"/>
  <c r="AB25" i="33"/>
  <c r="AC25" i="33"/>
  <c r="Y14" i="33"/>
  <c r="Y17" i="33"/>
  <c r="Y18" i="33"/>
  <c r="Y19" i="33"/>
  <c r="Y21" i="33"/>
  <c r="Y22" i="33"/>
  <c r="Y23" i="33"/>
  <c r="Y25" i="33"/>
  <c r="Y16" i="33"/>
  <c r="Z13" i="33"/>
  <c r="Z15" i="33"/>
  <c r="AA13" i="33"/>
  <c r="AA15" i="33"/>
  <c r="AB13" i="33"/>
  <c r="AB15" i="33"/>
  <c r="AC13" i="33"/>
  <c r="AC15" i="33"/>
  <c r="Y13" i="33"/>
  <c r="Y15" i="33"/>
  <c r="Y27" i="33"/>
  <c r="X27" i="33"/>
  <c r="W27" i="33"/>
  <c r="V27" i="33"/>
  <c r="F10" i="30"/>
  <c r="P8" i="30"/>
  <c r="R5" i="30"/>
  <c r="S19" i="30"/>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414" i="7"/>
  <c r="A415" i="7"/>
  <c r="A416" i="7"/>
  <c r="A417" i="7"/>
  <c r="A418" i="7"/>
  <c r="A419" i="7"/>
  <c r="A420" i="7"/>
  <c r="A421" i="7"/>
  <c r="A422" i="7"/>
  <c r="A423" i="7"/>
  <c r="A424" i="7"/>
  <c r="A425" i="7"/>
  <c r="A426" i="7"/>
  <c r="A427" i="7"/>
  <c r="A428" i="7"/>
  <c r="A429" i="7"/>
  <c r="A430" i="7"/>
  <c r="A431" i="7"/>
  <c r="A432" i="7"/>
  <c r="A433" i="7"/>
  <c r="A434" i="7"/>
  <c r="A435" i="7"/>
  <c r="A436" i="7"/>
  <c r="A437" i="7"/>
  <c r="A438" i="7"/>
  <c r="A439" i="7"/>
  <c r="A440" i="7"/>
  <c r="A441" i="7"/>
  <c r="A442" i="7"/>
  <c r="A443" i="7"/>
  <c r="A444" i="7"/>
  <c r="A445" i="7"/>
  <c r="A446" i="7"/>
  <c r="A447" i="7"/>
  <c r="A448" i="7"/>
  <c r="A449" i="7"/>
  <c r="A450" i="7"/>
  <c r="A451" i="7"/>
  <c r="A452" i="7"/>
  <c r="A453" i="7"/>
  <c r="A454" i="7"/>
  <c r="A455" i="7"/>
  <c r="A456" i="7"/>
  <c r="A457" i="7"/>
  <c r="A458" i="7"/>
  <c r="A459" i="7"/>
  <c r="A460" i="7"/>
  <c r="A461" i="7"/>
  <c r="A462" i="7"/>
  <c r="A463" i="7"/>
  <c r="A464" i="7"/>
  <c r="A465" i="7"/>
  <c r="A466" i="7"/>
  <c r="A467" i="7"/>
  <c r="A468" i="7"/>
  <c r="A469" i="7"/>
  <c r="A470" i="7"/>
  <c r="A471" i="7"/>
  <c r="A472" i="7"/>
  <c r="A473" i="7"/>
  <c r="A474" i="7"/>
  <c r="A475" i="7"/>
  <c r="A476" i="7"/>
  <c r="A477" i="7"/>
  <c r="A478" i="7"/>
  <c r="A479" i="7"/>
  <c r="A480" i="7"/>
  <c r="A481" i="7"/>
  <c r="A482" i="7"/>
  <c r="A483" i="7"/>
  <c r="A484" i="7"/>
  <c r="A485" i="7"/>
  <c r="A486" i="7"/>
  <c r="A487" i="7"/>
  <c r="A488" i="7"/>
  <c r="A489" i="7"/>
  <c r="A490" i="7"/>
  <c r="A491" i="7"/>
  <c r="A492" i="7"/>
  <c r="A493" i="7"/>
  <c r="A494" i="7"/>
  <c r="A495" i="7"/>
  <c r="A496" i="7"/>
  <c r="A497" i="7"/>
  <c r="A498" i="7"/>
  <c r="A499" i="7"/>
  <c r="A500" i="7"/>
  <c r="A501" i="7"/>
  <c r="A502" i="7"/>
  <c r="A503" i="7"/>
  <c r="A504" i="7"/>
  <c r="A505" i="7"/>
  <c r="W19" i="30"/>
  <c r="AA17" i="30"/>
  <c r="AA19" i="30"/>
  <c r="AA23" i="30"/>
  <c r="S20" i="30"/>
  <c r="W20" i="30"/>
  <c r="AA20" i="30"/>
  <c r="AA24" i="30"/>
  <c r="AA26" i="30"/>
  <c r="X17" i="30"/>
  <c r="X19" i="30"/>
  <c r="X23" i="30"/>
  <c r="X20" i="30"/>
  <c r="X24" i="30"/>
  <c r="X26" i="30"/>
  <c r="Y17" i="30"/>
  <c r="Y19" i="30"/>
  <c r="Y23" i="30"/>
  <c r="Y20" i="30"/>
  <c r="Y24" i="30"/>
  <c r="Y26" i="30"/>
  <c r="Z17" i="30"/>
  <c r="Z19" i="30"/>
  <c r="Z23" i="30"/>
  <c r="Z20" i="30"/>
  <c r="Z24" i="30"/>
  <c r="Z26" i="30"/>
  <c r="AB17" i="30"/>
  <c r="AB19" i="30"/>
  <c r="AB23" i="30"/>
  <c r="AB20" i="30"/>
  <c r="AB24" i="30"/>
  <c r="AB26" i="30"/>
  <c r="AA27" i="30"/>
  <c r="AB27" i="30"/>
  <c r="B17" i="30"/>
  <c r="R11" i="33"/>
  <c r="A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X11" i="33"/>
  <c r="Y11" i="33"/>
  <c r="AA11" i="33"/>
  <c r="R13" i="33"/>
  <c r="V13" i="33"/>
  <c r="R12" i="33"/>
  <c r="V12" i="33"/>
  <c r="W11" i="33"/>
  <c r="Z11" i="33"/>
  <c r="V11" i="33"/>
  <c r="R10" i="33"/>
  <c r="V10" i="33"/>
  <c r="R9" i="33"/>
  <c r="V9" i="33"/>
  <c r="R8" i="33"/>
  <c r="V8" i="33"/>
  <c r="R7" i="33"/>
  <c r="V7" i="33"/>
  <c r="T59" i="30"/>
  <c r="Z59" i="30"/>
  <c r="T58" i="30"/>
  <c r="Z58" i="30"/>
  <c r="Z60" i="30"/>
  <c r="X59" i="30"/>
  <c r="X58" i="30"/>
  <c r="X60" i="30"/>
  <c r="Y59" i="30"/>
  <c r="Y58" i="30"/>
  <c r="Y60" i="30"/>
  <c r="B53" i="30"/>
  <c r="T56" i="30"/>
  <c r="Y56" i="30"/>
  <c r="Z56" i="30"/>
  <c r="T57" i="30"/>
  <c r="Y57" i="30"/>
  <c r="Z57" i="30"/>
  <c r="X57" i="30"/>
  <c r="X56" i="30"/>
  <c r="T51" i="30"/>
  <c r="X51" i="30"/>
  <c r="T50" i="30"/>
  <c r="X50" i="30"/>
  <c r="X52" i="30"/>
  <c r="Y51" i="30"/>
  <c r="Y50" i="30"/>
  <c r="Y52" i="30"/>
  <c r="Z51" i="30"/>
  <c r="Z50" i="30"/>
  <c r="Z52" i="30"/>
  <c r="AA51" i="30"/>
  <c r="AA50" i="30"/>
  <c r="AA52" i="30"/>
  <c r="B44" i="30"/>
  <c r="T40" i="30"/>
  <c r="Y40" i="30"/>
  <c r="T39" i="30"/>
  <c r="Y39" i="30"/>
  <c r="Y41" i="30"/>
  <c r="X40" i="30"/>
  <c r="X39" i="30"/>
  <c r="X41" i="30"/>
  <c r="Z40" i="30"/>
  <c r="Z39" i="30"/>
  <c r="Z41" i="30"/>
  <c r="B35" i="30"/>
  <c r="T33" i="30"/>
  <c r="Y33" i="30"/>
  <c r="T32" i="30"/>
  <c r="Y32" i="30"/>
  <c r="Y34" i="30"/>
  <c r="Z33" i="30"/>
  <c r="Z32" i="30"/>
  <c r="Z34" i="30"/>
  <c r="X33" i="30"/>
  <c r="X32" i="30"/>
  <c r="X34" i="30"/>
  <c r="AA33" i="30"/>
  <c r="AA32" i="30"/>
  <c r="AA34" i="30"/>
  <c r="AB33" i="30"/>
  <c r="AB32" i="30"/>
  <c r="AB34" i="30"/>
  <c r="B26" i="30"/>
  <c r="R11" i="30"/>
  <c r="X11" i="30"/>
  <c r="Y11" i="30"/>
  <c r="AA11" i="30"/>
  <c r="T48" i="30"/>
  <c r="Y48" i="30"/>
  <c r="Z48" i="30"/>
  <c r="AA48" i="30"/>
  <c r="T49" i="30"/>
  <c r="Y49" i="30"/>
  <c r="Z49" i="30"/>
  <c r="AA49" i="30"/>
  <c r="X49" i="30"/>
  <c r="X48" i="30"/>
  <c r="T37" i="30"/>
  <c r="Y37" i="30"/>
  <c r="Z37" i="30"/>
  <c r="T38" i="30"/>
  <c r="Y38" i="30"/>
  <c r="Z38" i="30"/>
  <c r="X38" i="30"/>
  <c r="X37" i="30"/>
  <c r="T30" i="30"/>
  <c r="Y30" i="30"/>
  <c r="Z30" i="30"/>
  <c r="AA30" i="30"/>
  <c r="AB30" i="30"/>
  <c r="T31" i="30"/>
  <c r="Y31" i="30"/>
  <c r="Z31" i="30"/>
  <c r="AA31" i="30"/>
  <c r="AB31" i="30"/>
  <c r="X31" i="30"/>
  <c r="X30" i="30"/>
  <c r="Y27" i="30"/>
  <c r="Z27" i="30"/>
  <c r="X27" i="30"/>
  <c r="W11" i="30"/>
  <c r="R8" i="30"/>
  <c r="V8" i="30"/>
  <c r="R7" i="30"/>
  <c r="V7" i="30"/>
  <c r="R13" i="30"/>
  <c r="V13" i="30"/>
  <c r="R12" i="30"/>
  <c r="V12" i="30"/>
  <c r="V11" i="30"/>
  <c r="Z11" i="30"/>
  <c r="R10" i="30"/>
  <c r="V10" i="30"/>
  <c r="R9" i="30"/>
  <c r="V9" i="30"/>
  <c r="P8" i="28"/>
  <c r="R5" i="28"/>
  <c r="R11" i="28"/>
  <c r="X11" i="28"/>
  <c r="Y11" i="28"/>
  <c r="AA11" i="28"/>
  <c r="V11" i="28"/>
  <c r="W17" i="28"/>
  <c r="R7" i="28"/>
  <c r="V7" i="28"/>
  <c r="V17" i="28"/>
  <c r="F10" i="28"/>
  <c r="R8" i="28"/>
  <c r="V8" i="28"/>
  <c r="T21" i="28"/>
  <c r="R13" i="28"/>
  <c r="V13" i="28"/>
  <c r="T20" i="28"/>
  <c r="R12" i="28"/>
  <c r="V12" i="28"/>
  <c r="T19" i="28"/>
  <c r="T18" i="28"/>
  <c r="S25" i="28"/>
  <c r="S24" i="28"/>
  <c r="W11" i="28"/>
  <c r="S23" i="28"/>
  <c r="S18" i="28"/>
  <c r="Z11" i="28"/>
  <c r="S21" i="28"/>
  <c r="S20" i="28"/>
  <c r="S19" i="28"/>
  <c r="R9" i="28"/>
  <c r="V9" i="28"/>
  <c r="R10" i="28"/>
  <c r="V10" i="28"/>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2" i="14"/>
  <c r="A3"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001" i="14"/>
  <c r="A1002" i="14"/>
  <c r="A1003" i="14"/>
  <c r="A1004" i="14"/>
  <c r="A1005" i="14"/>
  <c r="A1006" i="14"/>
  <c r="A1007" i="14"/>
  <c r="A1008" i="14"/>
  <c r="A1009" i="14"/>
  <c r="A1010" i="14"/>
  <c r="A1011" i="14"/>
  <c r="A1012" i="14"/>
  <c r="A1013" i="14"/>
  <c r="A1014" i="14"/>
  <c r="A1015" i="14"/>
  <c r="A1016" i="14"/>
  <c r="A1017" i="14"/>
  <c r="A1018" i="14"/>
  <c r="A1019" i="14"/>
  <c r="A1020" i="14"/>
  <c r="A1021" i="14"/>
  <c r="A1022" i="14"/>
  <c r="A1023" i="14"/>
  <c r="A1024" i="14"/>
  <c r="A1025" i="14"/>
  <c r="A1026" i="14"/>
  <c r="A1027" i="14"/>
  <c r="A1028" i="14"/>
  <c r="A1029" i="14"/>
  <c r="A1030" i="14"/>
  <c r="A1031" i="14"/>
  <c r="A1032" i="14"/>
  <c r="A1033" i="14"/>
  <c r="A1034" i="14"/>
  <c r="A1035" i="14"/>
  <c r="A1036" i="14"/>
  <c r="A1037" i="14"/>
  <c r="A1038" i="14"/>
  <c r="A1039" i="14"/>
  <c r="A1040" i="14"/>
  <c r="A1041" i="14"/>
  <c r="A1042" i="14"/>
  <c r="A1043" i="14"/>
  <c r="A1044" i="14"/>
  <c r="A1045" i="14"/>
  <c r="A1046" i="14"/>
  <c r="A1047" i="14"/>
  <c r="A1048" i="14"/>
  <c r="A1049" i="14"/>
  <c r="A1050" i="14"/>
  <c r="A1051" i="14"/>
  <c r="A1052" i="14"/>
  <c r="A1053" i="14"/>
  <c r="A1054" i="14"/>
  <c r="A1055" i="14"/>
  <c r="A1056" i="14"/>
  <c r="A1057" i="14"/>
  <c r="A1058" i="14"/>
  <c r="A1059" i="14"/>
  <c r="A1060" i="14"/>
  <c r="A1061" i="14"/>
  <c r="A1062" i="14"/>
  <c r="A1063" i="14"/>
  <c r="A1064" i="14"/>
  <c r="A1065" i="14"/>
  <c r="A1066" i="14"/>
  <c r="A1067" i="14"/>
  <c r="A1068" i="14"/>
  <c r="A1069" i="14"/>
  <c r="A1070" i="14"/>
  <c r="A1071" i="14"/>
  <c r="A1072" i="14"/>
  <c r="A1073" i="14"/>
  <c r="A1074" i="14"/>
  <c r="A1075" i="14"/>
  <c r="A1076" i="14"/>
  <c r="A1077" i="14"/>
  <c r="A1078" i="14"/>
  <c r="A1079" i="14"/>
  <c r="A1080" i="14"/>
  <c r="A1081" i="14"/>
  <c r="A1082" i="14"/>
  <c r="A1083" i="14"/>
  <c r="A1084" i="14"/>
  <c r="A1085" i="14"/>
  <c r="A1086" i="14"/>
  <c r="A1087" i="14"/>
  <c r="A1088" i="14"/>
  <c r="A1089" i="14"/>
  <c r="A1090" i="14"/>
  <c r="A1091" i="14"/>
  <c r="A1092" i="14"/>
  <c r="A1093" i="14"/>
  <c r="A1094" i="14"/>
  <c r="A1095" i="14"/>
  <c r="A1096" i="14"/>
  <c r="A1097" i="14"/>
  <c r="A1098" i="14"/>
  <c r="A1099" i="14"/>
  <c r="A1100" i="14"/>
  <c r="A1101" i="14"/>
  <c r="A1102" i="14"/>
  <c r="A1103" i="14"/>
  <c r="A1104" i="14"/>
  <c r="A1105" i="14"/>
  <c r="A1106" i="14"/>
  <c r="A1107" i="14"/>
  <c r="A1108" i="14"/>
  <c r="A1109" i="14"/>
  <c r="A1110" i="14"/>
  <c r="A1111" i="14"/>
  <c r="A1112" i="14"/>
  <c r="A1113" i="14"/>
  <c r="A1114" i="14"/>
  <c r="A1115" i="14"/>
  <c r="A1116" i="14"/>
  <c r="A1117" i="14"/>
  <c r="A1118" i="14"/>
  <c r="A1119" i="14"/>
  <c r="A1120" i="14"/>
  <c r="A1121" i="14"/>
  <c r="A1122" i="14"/>
  <c r="A1123" i="14"/>
  <c r="A1124" i="14"/>
  <c r="A1125" i="14"/>
  <c r="A1126" i="14"/>
  <c r="A1127" i="14"/>
  <c r="A1128" i="14"/>
  <c r="A1129" i="14"/>
  <c r="A1130" i="14"/>
  <c r="A1131" i="14"/>
  <c r="A1132" i="14"/>
  <c r="A1133" i="14"/>
  <c r="A1134" i="14"/>
  <c r="A1135" i="14"/>
  <c r="A1136" i="14"/>
  <c r="A1137" i="14"/>
  <c r="A1138" i="14"/>
  <c r="A1139" i="14"/>
  <c r="A1140" i="14"/>
  <c r="A1141" i="14"/>
  <c r="A1142" i="14"/>
  <c r="A1143" i="14"/>
  <c r="A1144" i="14"/>
  <c r="A1145" i="14"/>
  <c r="A1146" i="14"/>
  <c r="A1147" i="14"/>
  <c r="A1148" i="14"/>
  <c r="A1149" i="14"/>
  <c r="A1150" i="14"/>
  <c r="A1151" i="14"/>
  <c r="A1152" i="14"/>
  <c r="A1153" i="14"/>
  <c r="A1154" i="14"/>
  <c r="A1155" i="14"/>
  <c r="A1156" i="14"/>
  <c r="A1157" i="14"/>
  <c r="A1158" i="14"/>
  <c r="A1159" i="14"/>
  <c r="A1160" i="14"/>
  <c r="A1161" i="14"/>
  <c r="A1162" i="14"/>
  <c r="A1163" i="14"/>
  <c r="A1164" i="14"/>
  <c r="A1165" i="14"/>
  <c r="A1166" i="14"/>
  <c r="A1167" i="14"/>
  <c r="A1168" i="14"/>
  <c r="A1169" i="14"/>
  <c r="A1170" i="14"/>
  <c r="A1171" i="14"/>
  <c r="A1172" i="14"/>
  <c r="A1173" i="14"/>
  <c r="A1174" i="14"/>
  <c r="A1175" i="14"/>
  <c r="A1176" i="14"/>
  <c r="A1177" i="14"/>
  <c r="A1178" i="14"/>
  <c r="A1179" i="14"/>
  <c r="A1180" i="14"/>
  <c r="A1181" i="14"/>
  <c r="A1182" i="14"/>
  <c r="A1183" i="14"/>
  <c r="A1184" i="14"/>
  <c r="A1185" i="14"/>
  <c r="A1186" i="14"/>
  <c r="A1187" i="14"/>
  <c r="A1188" i="14"/>
  <c r="A1189" i="14"/>
  <c r="A1190" i="14"/>
  <c r="A1191" i="14"/>
  <c r="A1192" i="14"/>
  <c r="A1193" i="14"/>
  <c r="A1194" i="14"/>
  <c r="A1195" i="14"/>
  <c r="A1196" i="14"/>
  <c r="A1197" i="14"/>
  <c r="A1198" i="14"/>
  <c r="A1199" i="14"/>
  <c r="A1200" i="14"/>
  <c r="A1201" i="14"/>
  <c r="A1202" i="14"/>
  <c r="A1203" i="14"/>
  <c r="A1204" i="14"/>
  <c r="A1205" i="14"/>
  <c r="A1206" i="14"/>
  <c r="A1207" i="14"/>
  <c r="A1208" i="14"/>
  <c r="A1209" i="14"/>
  <c r="A1210" i="14"/>
  <c r="A1211" i="14"/>
  <c r="A1212" i="14"/>
  <c r="A1213" i="14"/>
  <c r="A1214" i="14"/>
  <c r="A1215" i="14"/>
  <c r="A1216" i="14"/>
  <c r="A1217" i="14"/>
  <c r="A1218" i="14"/>
  <c r="A1219" i="14"/>
  <c r="A1220" i="14"/>
  <c r="A1221" i="14"/>
  <c r="A1222" i="14"/>
  <c r="A1223" i="14"/>
  <c r="A1224" i="14"/>
  <c r="A1225" i="14"/>
  <c r="A1226" i="14"/>
  <c r="A1227" i="14"/>
  <c r="A1228" i="14"/>
  <c r="A1229" i="14"/>
  <c r="A1230" i="14"/>
  <c r="A1231" i="14"/>
  <c r="A1232" i="14"/>
  <c r="A1233" i="14"/>
  <c r="A1234" i="14"/>
  <c r="A1235" i="14"/>
  <c r="A1236" i="14"/>
  <c r="A1237" i="14"/>
  <c r="A1238" i="14"/>
  <c r="A1239" i="14"/>
  <c r="A1240" i="14"/>
  <c r="A1241" i="14"/>
  <c r="A1242" i="14"/>
  <c r="A1243" i="14"/>
  <c r="A1244" i="14"/>
  <c r="A1245" i="14"/>
  <c r="A1246" i="14"/>
  <c r="A1247" i="14"/>
  <c r="A1248" i="14"/>
  <c r="A1249" i="14"/>
  <c r="A1250" i="14"/>
  <c r="A1251" i="14"/>
  <c r="A1252" i="14"/>
  <c r="A1253" i="14"/>
  <c r="A1254" i="14"/>
  <c r="A1255" i="14"/>
  <c r="A1256" i="14"/>
  <c r="A1257" i="14"/>
  <c r="A1258" i="14"/>
  <c r="A1259" i="14"/>
  <c r="A1260" i="14"/>
  <c r="A1261" i="14"/>
  <c r="A1262" i="14"/>
  <c r="A1263" i="14"/>
  <c r="A1264" i="14"/>
  <c r="A1265" i="14"/>
  <c r="A1266" i="14"/>
  <c r="A1267" i="14"/>
  <c r="A1268" i="14"/>
  <c r="A1269" i="14"/>
  <c r="A1270" i="14"/>
  <c r="A1271" i="14"/>
  <c r="A1272" i="14"/>
  <c r="A1273" i="14"/>
  <c r="A1274" i="14"/>
  <c r="A1275" i="14"/>
  <c r="A1276" i="14"/>
  <c r="A1277" i="14"/>
  <c r="A1278" i="14"/>
  <c r="A1279" i="14"/>
  <c r="A1280" i="14"/>
  <c r="A1281" i="14"/>
  <c r="A1282" i="14"/>
  <c r="A1283" i="14"/>
  <c r="A1284" i="14"/>
  <c r="A1285" i="14"/>
  <c r="A1286" i="14"/>
  <c r="A1287" i="14"/>
  <c r="A1288" i="14"/>
  <c r="A1289" i="14"/>
  <c r="A1290" i="14"/>
  <c r="A1291" i="14"/>
  <c r="A1292" i="14"/>
  <c r="A1293" i="14"/>
  <c r="A1294" i="14"/>
  <c r="A1295" i="14"/>
  <c r="A1296" i="14"/>
  <c r="A1297" i="14"/>
  <c r="A1298" i="14"/>
  <c r="A1299" i="14"/>
  <c r="A1300" i="14"/>
  <c r="A1301" i="14"/>
  <c r="A1302" i="14"/>
  <c r="A1303" i="14"/>
  <c r="A1304" i="14"/>
  <c r="A1305" i="14"/>
  <c r="A1306" i="14"/>
  <c r="A1307" i="14"/>
  <c r="A1308" i="14"/>
  <c r="A1309" i="14"/>
  <c r="A1310" i="14"/>
  <c r="A1311" i="14"/>
  <c r="A1312" i="14"/>
  <c r="A1313" i="14"/>
  <c r="A1314" i="14"/>
  <c r="A1315" i="14"/>
  <c r="A1316" i="14"/>
  <c r="A1317" i="14"/>
  <c r="A1318" i="14"/>
  <c r="A1319" i="14"/>
  <c r="A1320" i="14"/>
  <c r="A1321" i="14"/>
  <c r="A1322" i="14"/>
  <c r="A1323" i="14"/>
  <c r="A1324" i="14"/>
  <c r="A1325" i="14"/>
  <c r="A1326" i="14"/>
  <c r="A1327" i="14"/>
  <c r="A1328" i="14"/>
  <c r="A1329" i="14"/>
  <c r="A1330" i="14"/>
  <c r="A1331" i="14"/>
  <c r="A1332" i="14"/>
  <c r="A1333" i="14"/>
  <c r="A1334" i="14"/>
  <c r="A1335" i="14"/>
  <c r="A1336" i="14"/>
  <c r="A1337" i="14"/>
  <c r="A1338" i="14"/>
  <c r="A1339" i="14"/>
  <c r="A1340" i="14"/>
  <c r="A1341" i="14"/>
  <c r="A1342" i="14"/>
  <c r="A1343" i="14"/>
  <c r="A1344" i="14"/>
  <c r="A1345" i="14"/>
  <c r="A1346" i="14"/>
  <c r="A1347" i="14"/>
  <c r="A1348" i="14"/>
  <c r="A1349" i="14"/>
  <c r="A1350" i="14"/>
  <c r="A1351" i="14"/>
  <c r="A1352" i="14"/>
  <c r="A1353" i="14"/>
  <c r="A1354" i="14"/>
  <c r="A1355" i="14"/>
  <c r="A1356" i="14"/>
  <c r="A1357" i="14"/>
  <c r="A1358" i="14"/>
  <c r="A1359" i="14"/>
  <c r="A1360" i="14"/>
  <c r="A1361" i="14"/>
  <c r="A1362" i="14"/>
  <c r="A1363" i="14"/>
  <c r="A1364" i="14"/>
  <c r="A1365" i="14"/>
  <c r="A1366" i="14"/>
  <c r="A1367" i="14"/>
  <c r="A1368" i="14"/>
  <c r="A1369" i="14"/>
  <c r="A1370" i="14"/>
  <c r="A1371" i="14"/>
  <c r="A1372" i="14"/>
  <c r="A1373" i="14"/>
  <c r="A1374" i="14"/>
  <c r="A1375" i="14"/>
  <c r="A1376" i="14"/>
  <c r="A1377" i="14"/>
  <c r="A1378" i="14"/>
  <c r="A1379" i="14"/>
  <c r="A1380" i="14"/>
  <c r="A1381" i="14"/>
  <c r="A1382" i="14"/>
  <c r="A1383" i="14"/>
  <c r="A1384" i="14"/>
  <c r="A1385" i="14"/>
  <c r="A1386" i="14"/>
  <c r="A1387" i="14"/>
  <c r="A1388" i="14"/>
  <c r="A1389" i="14"/>
  <c r="A1390" i="14"/>
  <c r="A1391" i="14"/>
  <c r="A1392" i="14"/>
  <c r="A1393" i="14"/>
  <c r="A1394" i="14"/>
  <c r="A1395" i="14"/>
  <c r="A1396" i="14"/>
  <c r="A1397" i="14"/>
  <c r="A1398" i="14"/>
  <c r="A1399" i="14"/>
  <c r="A1400" i="14"/>
  <c r="A1401" i="14"/>
  <c r="A1402" i="14"/>
  <c r="A1403" i="14"/>
  <c r="A1404" i="14"/>
  <c r="A1405" i="14"/>
  <c r="A1406" i="14"/>
  <c r="A1407" i="14"/>
  <c r="A1408" i="14"/>
  <c r="A1409" i="14"/>
  <c r="A1410" i="14"/>
  <c r="A1411" i="14"/>
  <c r="A1412" i="14"/>
  <c r="A1413" i="14"/>
  <c r="A1414" i="14"/>
  <c r="A1415" i="14"/>
  <c r="A1416" i="14"/>
  <c r="A1417" i="14"/>
  <c r="A1418" i="14"/>
  <c r="A1419" i="14"/>
  <c r="A1420" i="14"/>
  <c r="A1421" i="14"/>
  <c r="A1422" i="14"/>
  <c r="A1423" i="14"/>
  <c r="A1424" i="14"/>
  <c r="A1425" i="14"/>
  <c r="A1426" i="14"/>
  <c r="A1427" i="14"/>
  <c r="A1428" i="14"/>
  <c r="A1429" i="14"/>
  <c r="A1430" i="14"/>
  <c r="A1431" i="14"/>
  <c r="A1432" i="14"/>
  <c r="A1433" i="14"/>
  <c r="A1434" i="14"/>
  <c r="A1435" i="14"/>
  <c r="A1436" i="14"/>
  <c r="A1437" i="14"/>
  <c r="A1438" i="14"/>
  <c r="A1439" i="14"/>
  <c r="A1440" i="14"/>
  <c r="A1441" i="14"/>
  <c r="A1442" i="14"/>
  <c r="A1443" i="14"/>
  <c r="A1444" i="14"/>
  <c r="A1445" i="14"/>
  <c r="A1446" i="14"/>
  <c r="A1447" i="14"/>
  <c r="A1448" i="14"/>
  <c r="A1449" i="14"/>
  <c r="A1450" i="14"/>
  <c r="A1451" i="14"/>
  <c r="A1452" i="14"/>
  <c r="A1453" i="14"/>
  <c r="A1454" i="14"/>
  <c r="A1455" i="14"/>
  <c r="A1456" i="14"/>
  <c r="A1457" i="14"/>
  <c r="A1458" i="14"/>
  <c r="A1459" i="14"/>
  <c r="A1460" i="14"/>
  <c r="A1461" i="14"/>
  <c r="A1462" i="14"/>
  <c r="A1463" i="14"/>
  <c r="A1464" i="14"/>
  <c r="A1465" i="14"/>
  <c r="A1466" i="14"/>
  <c r="A1467" i="14"/>
  <c r="A1468" i="14"/>
  <c r="A1469" i="14"/>
  <c r="A1470" i="14"/>
  <c r="A1471" i="14"/>
  <c r="A1472" i="14"/>
  <c r="A1473" i="14"/>
  <c r="A1474" i="14"/>
  <c r="A1475" i="14"/>
  <c r="A1476" i="14"/>
  <c r="A1477" i="14"/>
  <c r="A1478" i="14"/>
  <c r="A1479" i="14"/>
  <c r="A1480" i="14"/>
  <c r="A1481" i="14"/>
  <c r="A1482" i="14"/>
  <c r="A1483" i="14"/>
  <c r="A1484" i="14"/>
  <c r="A1485" i="14"/>
  <c r="A1486" i="14"/>
  <c r="A1487" i="14"/>
  <c r="A1488" i="14"/>
  <c r="A1489" i="14"/>
  <c r="A1490" i="14"/>
  <c r="A1491" i="14"/>
  <c r="A1492" i="14"/>
  <c r="A1493" i="14"/>
  <c r="A1494" i="14"/>
  <c r="A1495" i="14"/>
  <c r="A1496" i="14"/>
  <c r="A1497" i="14"/>
  <c r="A1498" i="14"/>
  <c r="A1499" i="14"/>
  <c r="A1500" i="14"/>
  <c r="A1501" i="14"/>
  <c r="A1502" i="14"/>
  <c r="A1503" i="14"/>
  <c r="A1504" i="14"/>
  <c r="A1505" i="14"/>
  <c r="A1506" i="14"/>
  <c r="A1507" i="14"/>
  <c r="A1508" i="14"/>
  <c r="A1509" i="14"/>
  <c r="A1510" i="14"/>
  <c r="A1511" i="14"/>
  <c r="A1512" i="14"/>
  <c r="A1513" i="14"/>
  <c r="A1514" i="14"/>
  <c r="A1515" i="14"/>
  <c r="A1516" i="14"/>
  <c r="A1517" i="14"/>
  <c r="A1518" i="14"/>
  <c r="A1519" i="14"/>
  <c r="A1520" i="14"/>
  <c r="A1521" i="14"/>
  <c r="A1522" i="14"/>
  <c r="A1523" i="14"/>
  <c r="A1524" i="14"/>
  <c r="A1525" i="14"/>
  <c r="A1526" i="14"/>
  <c r="A1527" i="14"/>
  <c r="A1528" i="14"/>
  <c r="A1529" i="14"/>
  <c r="A1530" i="14"/>
  <c r="A1531" i="14"/>
  <c r="A1532" i="14"/>
  <c r="A1533" i="14"/>
  <c r="A1534" i="14"/>
  <c r="A1535" i="14"/>
  <c r="A1536" i="14"/>
  <c r="A1537" i="14"/>
  <c r="A1538" i="14"/>
  <c r="A1539" i="14"/>
  <c r="A1540" i="14"/>
  <c r="A1541" i="14"/>
  <c r="A1542" i="14"/>
  <c r="A1543" i="14"/>
  <c r="A1544" i="14"/>
  <c r="A1545" i="14"/>
  <c r="A1546" i="14"/>
  <c r="A1547" i="14"/>
  <c r="A1548" i="14"/>
  <c r="A1549" i="14"/>
  <c r="A1550" i="14"/>
  <c r="A1551" i="14"/>
  <c r="A1552" i="14"/>
  <c r="A1553" i="14"/>
  <c r="A1554" i="14"/>
  <c r="A1555" i="14"/>
  <c r="A1556" i="14"/>
  <c r="A1557" i="14"/>
  <c r="A1558" i="14"/>
  <c r="A1559" i="14"/>
  <c r="A1560" i="14"/>
  <c r="A1561" i="14"/>
  <c r="A1562" i="14"/>
  <c r="A1563" i="14"/>
  <c r="A1564" i="14"/>
  <c r="A1565" i="14"/>
  <c r="A1566" i="14"/>
  <c r="A1567" i="14"/>
  <c r="A1568" i="14"/>
  <c r="A1569" i="14"/>
  <c r="A1570" i="14"/>
  <c r="A1571" i="14"/>
  <c r="A1572" i="14"/>
  <c r="A1573" i="14"/>
  <c r="A1574" i="14"/>
  <c r="A1575" i="14"/>
  <c r="A1576" i="14"/>
  <c r="A1577" i="14"/>
  <c r="A1578" i="14"/>
  <c r="A1579" i="14"/>
  <c r="A1580" i="14"/>
  <c r="A1581" i="14"/>
  <c r="A1582" i="14"/>
  <c r="A1583" i="14"/>
  <c r="A1584" i="14"/>
  <c r="A1585" i="14"/>
  <c r="A1586" i="14"/>
  <c r="A1587" i="14"/>
  <c r="A1588" i="14"/>
  <c r="A1589" i="14"/>
  <c r="A1590" i="14"/>
  <c r="A1591" i="14"/>
  <c r="A1592" i="14"/>
  <c r="A1593" i="14"/>
  <c r="A1594" i="14"/>
  <c r="A1595" i="14"/>
  <c r="A1596" i="14"/>
  <c r="A1597" i="14"/>
  <c r="A1598" i="14"/>
  <c r="A1599" i="14"/>
  <c r="A1600" i="14"/>
  <c r="A1601" i="14"/>
  <c r="A1602" i="14"/>
  <c r="A1603" i="14"/>
  <c r="A1604" i="14"/>
  <c r="A1605" i="14"/>
  <c r="A1606" i="14"/>
  <c r="A1607" i="14"/>
  <c r="A1608" i="14"/>
  <c r="A1609" i="14"/>
  <c r="A1610" i="14"/>
  <c r="A1611" i="14"/>
  <c r="A1612" i="14"/>
  <c r="A1613" i="14"/>
  <c r="A1614" i="14"/>
  <c r="A1615" i="14"/>
  <c r="A1616" i="14"/>
  <c r="A1617" i="14"/>
  <c r="A1618" i="14"/>
  <c r="A1619" i="14"/>
  <c r="A1620" i="14"/>
  <c r="A1621" i="14"/>
  <c r="A1622" i="14"/>
  <c r="A1623" i="14"/>
  <c r="A1624" i="14"/>
  <c r="A1625" i="14"/>
  <c r="A1626" i="14"/>
  <c r="A1627" i="14"/>
  <c r="A1628" i="14"/>
  <c r="A1629" i="14"/>
  <c r="A1630" i="14"/>
  <c r="A1631" i="14"/>
  <c r="A1632" i="14"/>
  <c r="A1633" i="14"/>
  <c r="A1634" i="14"/>
  <c r="A1635" i="14"/>
  <c r="A1636" i="14"/>
  <c r="A1637" i="14"/>
  <c r="A1638" i="14"/>
  <c r="A1639" i="14"/>
  <c r="A1640" i="14"/>
  <c r="A1641" i="14"/>
  <c r="A1642" i="14"/>
  <c r="A1643" i="14"/>
  <c r="A1644" i="14"/>
  <c r="A1645" i="14"/>
  <c r="A1646" i="14"/>
  <c r="A1647" i="14"/>
  <c r="A1648" i="14"/>
  <c r="A1649" i="14"/>
  <c r="A1650" i="14"/>
  <c r="A1651" i="14"/>
  <c r="A1652" i="14"/>
  <c r="A1653" i="14"/>
  <c r="A1654" i="14"/>
  <c r="A1655" i="14"/>
  <c r="A1656" i="14"/>
  <c r="A1657" i="14"/>
  <c r="A1658" i="14"/>
  <c r="A1659" i="14"/>
  <c r="A1660" i="14"/>
  <c r="A1661" i="14"/>
  <c r="A1662" i="14"/>
  <c r="A1663" i="14"/>
  <c r="A1664" i="14"/>
  <c r="A1665" i="14"/>
  <c r="A1666" i="14"/>
  <c r="A1667" i="14"/>
  <c r="A1668" i="14"/>
  <c r="A1669" i="14"/>
  <c r="A1670" i="14"/>
  <c r="A1671" i="14"/>
  <c r="A1672" i="14"/>
  <c r="A1673" i="14"/>
  <c r="A1674" i="14"/>
  <c r="A1675" i="14"/>
  <c r="A1676" i="14"/>
  <c r="A1677" i="14"/>
  <c r="A1678" i="14"/>
  <c r="A1679" i="14"/>
  <c r="A1680" i="14"/>
  <c r="A1681" i="14"/>
  <c r="A1682" i="14"/>
  <c r="A1683" i="14"/>
  <c r="A1684" i="14"/>
  <c r="A1685" i="14"/>
  <c r="A1686" i="14"/>
  <c r="A1687" i="14"/>
  <c r="A1688" i="14"/>
  <c r="A1689" i="14"/>
  <c r="A1690" i="14"/>
  <c r="A1691" i="14"/>
  <c r="A1692" i="14"/>
  <c r="A1693" i="14"/>
  <c r="A1694" i="14"/>
  <c r="A1695" i="14"/>
  <c r="A1696" i="14"/>
  <c r="A1697" i="14"/>
  <c r="A1698" i="14"/>
  <c r="A1699" i="14"/>
  <c r="A1700" i="14"/>
  <c r="A1701" i="14"/>
  <c r="A1702" i="14"/>
  <c r="A1703" i="14"/>
  <c r="A1704" i="14"/>
  <c r="A1705" i="14"/>
  <c r="A1706" i="14"/>
  <c r="A1707" i="14"/>
  <c r="A1708" i="14"/>
  <c r="A1709" i="14"/>
  <c r="A1710" i="14"/>
  <c r="A1711" i="14"/>
  <c r="A1712" i="14"/>
  <c r="A1713" i="14"/>
  <c r="A1714" i="14"/>
  <c r="A1715" i="14"/>
  <c r="A1716" i="14"/>
  <c r="A1717" i="14"/>
  <c r="A1718" i="14"/>
  <c r="A1719" i="14"/>
  <c r="A1720" i="14"/>
  <c r="A1721" i="14"/>
  <c r="A1722" i="14"/>
  <c r="A1723" i="14"/>
  <c r="A1724" i="14"/>
  <c r="A1725" i="14"/>
  <c r="A1726" i="14"/>
  <c r="A1727" i="14"/>
  <c r="A1728" i="14"/>
  <c r="A1729" i="14"/>
  <c r="A1730" i="14"/>
  <c r="A1731" i="14"/>
  <c r="A1732" i="14"/>
  <c r="A1733" i="14"/>
  <c r="A1734" i="14"/>
  <c r="A1735" i="14"/>
  <c r="A1736" i="14"/>
  <c r="A1737" i="14"/>
  <c r="A1738" i="14"/>
  <c r="A1739" i="14"/>
  <c r="A1740" i="14"/>
  <c r="A1741" i="14"/>
  <c r="A1742" i="14"/>
  <c r="A1743" i="14"/>
  <c r="A1744" i="14"/>
  <c r="A1745" i="14"/>
  <c r="A1746" i="14"/>
  <c r="A1747" i="14"/>
  <c r="A1748" i="14"/>
  <c r="A1749" i="14"/>
  <c r="A1750" i="14"/>
  <c r="A1751" i="14"/>
  <c r="A1752" i="14"/>
  <c r="A1753" i="14"/>
  <c r="A1754" i="14"/>
  <c r="A1755" i="14"/>
  <c r="A1756" i="14"/>
  <c r="A1757" i="14"/>
  <c r="A1758" i="14"/>
  <c r="A1759" i="14"/>
  <c r="A1760" i="14"/>
  <c r="A1761" i="14"/>
  <c r="A1762" i="14"/>
  <c r="A1763" i="14"/>
  <c r="A1764" i="14"/>
  <c r="A1765" i="14"/>
  <c r="A1766" i="14"/>
  <c r="A1767" i="14"/>
  <c r="A1768" i="14"/>
  <c r="A1769" i="14"/>
  <c r="A1770" i="14"/>
  <c r="A1771" i="14"/>
  <c r="A1772" i="14"/>
  <c r="A1773" i="14"/>
  <c r="A1774" i="14"/>
  <c r="A1775" i="14"/>
  <c r="A1776" i="14"/>
  <c r="A1777" i="14"/>
  <c r="A1778" i="14"/>
  <c r="A1779" i="14"/>
  <c r="A1780" i="14"/>
  <c r="A1781" i="14"/>
  <c r="A1782" i="14"/>
  <c r="A1783" i="14"/>
  <c r="A1784" i="14"/>
  <c r="A1785" i="14"/>
  <c r="A1786" i="14"/>
  <c r="A1787" i="14"/>
  <c r="A1788" i="14"/>
  <c r="A1789" i="14"/>
  <c r="A1790" i="14"/>
  <c r="A1791" i="14"/>
  <c r="A1792" i="14"/>
  <c r="A1793" i="14"/>
  <c r="A1794" i="14"/>
  <c r="A1795" i="14"/>
  <c r="A1796" i="14"/>
  <c r="A1797" i="14"/>
  <c r="A1798" i="14"/>
  <c r="A1799" i="14"/>
  <c r="A1800" i="14"/>
  <c r="A1801" i="14"/>
  <c r="A1802" i="14"/>
  <c r="A1803" i="14"/>
  <c r="A1804" i="14"/>
  <c r="A1805" i="14"/>
  <c r="A1806" i="14"/>
  <c r="A1807" i="14"/>
  <c r="A1808" i="14"/>
  <c r="A1809" i="14"/>
  <c r="A1810" i="14"/>
  <c r="A1811" i="14"/>
  <c r="A1812" i="14"/>
  <c r="A1813" i="14"/>
  <c r="A1814" i="14"/>
  <c r="A1815" i="14"/>
  <c r="A1816" i="14"/>
  <c r="A1817" i="14"/>
  <c r="A1818" i="14"/>
  <c r="A1819" i="14"/>
  <c r="A1820" i="14"/>
  <c r="A1821" i="14"/>
  <c r="A1822" i="14"/>
  <c r="A1823" i="14"/>
  <c r="A1824" i="14"/>
  <c r="A1825" i="14"/>
  <c r="A1826" i="14"/>
  <c r="A1827" i="14"/>
  <c r="A1828" i="14"/>
  <c r="A1829" i="14"/>
  <c r="A1830" i="14"/>
  <c r="A1831" i="14"/>
  <c r="A1832" i="14"/>
  <c r="A1833" i="14"/>
  <c r="A1834" i="14"/>
  <c r="A1835" i="14"/>
  <c r="A1836" i="14"/>
  <c r="A1837" i="14"/>
  <c r="A1838" i="14"/>
  <c r="A1839" i="14"/>
  <c r="A1840" i="14"/>
  <c r="A1841" i="14"/>
  <c r="A1842" i="14"/>
  <c r="A1843" i="14"/>
  <c r="A1844" i="14"/>
  <c r="A1845" i="14"/>
  <c r="A1846" i="14"/>
  <c r="A1847" i="14"/>
  <c r="A1848" i="14"/>
  <c r="A1849" i="14"/>
  <c r="A1850" i="14"/>
  <c r="A1851" i="14"/>
  <c r="A1852" i="14"/>
  <c r="A1853" i="14"/>
  <c r="A1854" i="14"/>
  <c r="A1855" i="14"/>
  <c r="A1856" i="14"/>
  <c r="A1857" i="14"/>
  <c r="A1858" i="14"/>
  <c r="A1859" i="14"/>
  <c r="A1860" i="14"/>
  <c r="A1861" i="14"/>
  <c r="A1862" i="14"/>
  <c r="A1863" i="14"/>
  <c r="A1864" i="14"/>
  <c r="A1865" i="14"/>
  <c r="A1866" i="14"/>
  <c r="A1867" i="14"/>
  <c r="A1868" i="14"/>
  <c r="A1869" i="14"/>
  <c r="A1870" i="14"/>
  <c r="A1871" i="14"/>
  <c r="A1872" i="14"/>
  <c r="A1873" i="14"/>
  <c r="A1874" i="14"/>
  <c r="A1875" i="14"/>
  <c r="A1876" i="14"/>
  <c r="A1877" i="14"/>
  <c r="A1878" i="14"/>
  <c r="A1879" i="14"/>
  <c r="A1880" i="14"/>
  <c r="A1881" i="14"/>
  <c r="A1882" i="14"/>
  <c r="A1883" i="14"/>
  <c r="A1884" i="14"/>
  <c r="A1885" i="14"/>
  <c r="A1886" i="14"/>
  <c r="A1887" i="14"/>
  <c r="A1888" i="14"/>
  <c r="A1889" i="14"/>
  <c r="A1890" i="14"/>
  <c r="A1891" i="14"/>
  <c r="A1892" i="14"/>
  <c r="A1893" i="14"/>
  <c r="A1894" i="14"/>
  <c r="A1895" i="14"/>
  <c r="A1896" i="14"/>
  <c r="A1897" i="14"/>
  <c r="A1898" i="14"/>
  <c r="A1899" i="14"/>
  <c r="A1900" i="14"/>
  <c r="A1901" i="14"/>
  <c r="A1902" i="14"/>
  <c r="A1903" i="14"/>
  <c r="A1904" i="14"/>
  <c r="A1905" i="14"/>
  <c r="A1906" i="14"/>
  <c r="A1907" i="14"/>
  <c r="A1908" i="14"/>
  <c r="A1909" i="14"/>
  <c r="A1910" i="14"/>
  <c r="A1911" i="14"/>
  <c r="A1912" i="14"/>
  <c r="A1913" i="14"/>
  <c r="A1914" i="14"/>
  <c r="A1915" i="14"/>
  <c r="A1916" i="14"/>
  <c r="A1917" i="14"/>
  <c r="A1918" i="14"/>
  <c r="A1919" i="14"/>
  <c r="A1920" i="14"/>
  <c r="A1921" i="14"/>
  <c r="A1922" i="14"/>
  <c r="A1923" i="14"/>
  <c r="A1924" i="14"/>
  <c r="A1925" i="14"/>
  <c r="A1926" i="14"/>
  <c r="A1927" i="14"/>
  <c r="A1928" i="14"/>
  <c r="A1929" i="14"/>
  <c r="A1930" i="14"/>
  <c r="A1931" i="14"/>
  <c r="A1932" i="14"/>
  <c r="A1933" i="14"/>
  <c r="A1934" i="14"/>
  <c r="A1935" i="14"/>
  <c r="A1936" i="14"/>
  <c r="A1937" i="14"/>
  <c r="A1938" i="14"/>
  <c r="A1939" i="14"/>
  <c r="A1940" i="14"/>
  <c r="A1941" i="14"/>
  <c r="A1942" i="14"/>
  <c r="A1943" i="14"/>
  <c r="A1944" i="14"/>
  <c r="A1945" i="14"/>
  <c r="A1946" i="14"/>
  <c r="A1947" i="14"/>
  <c r="A1948" i="14"/>
  <c r="A1949" i="14"/>
  <c r="A1950" i="14"/>
  <c r="A1951" i="14"/>
  <c r="A1952" i="14"/>
  <c r="A1953" i="14"/>
  <c r="A1954" i="14"/>
  <c r="A1955" i="14"/>
  <c r="A1956" i="14"/>
  <c r="A1957" i="14"/>
  <c r="A1958" i="14"/>
  <c r="A1959" i="14"/>
  <c r="A1960" i="14"/>
  <c r="A1961" i="14"/>
  <c r="A1962" i="14"/>
  <c r="A1963" i="14"/>
  <c r="A1964" i="14"/>
  <c r="A1965" i="14"/>
  <c r="A1966" i="14"/>
  <c r="A1967" i="14"/>
  <c r="A1968" i="14"/>
  <c r="A1969" i="14"/>
  <c r="A1970" i="14"/>
  <c r="A1971" i="14"/>
  <c r="A1972" i="14"/>
  <c r="A1973" i="14"/>
  <c r="A1974" i="14"/>
  <c r="A1975" i="14"/>
  <c r="A1976" i="14"/>
  <c r="A1977" i="14"/>
  <c r="A1978" i="14"/>
  <c r="A1979" i="14"/>
  <c r="A1980" i="14"/>
  <c r="A1981" i="14"/>
  <c r="A1982" i="14"/>
  <c r="A1983" i="14"/>
  <c r="A1984" i="14"/>
  <c r="A1985" i="14"/>
  <c r="A1986" i="14"/>
  <c r="A1987" i="14"/>
  <c r="A1988" i="14"/>
  <c r="A1989" i="14"/>
  <c r="A1990" i="14"/>
  <c r="A1991" i="14"/>
  <c r="A1992" i="14"/>
  <c r="A1993" i="14"/>
  <c r="A1994" i="14"/>
  <c r="A1995" i="14"/>
  <c r="A1996" i="14"/>
  <c r="A1997" i="14"/>
  <c r="A1998" i="14"/>
  <c r="A1999" i="14"/>
  <c r="A2000" i="14"/>
  <c r="A2001" i="14"/>
  <c r="A2002" i="14"/>
  <c r="A2003" i="14"/>
  <c r="A2004" i="14"/>
  <c r="A2005" i="14"/>
  <c r="A2006" i="14"/>
  <c r="A2007" i="14"/>
  <c r="A2008" i="14"/>
  <c r="A2009" i="14"/>
  <c r="A2010" i="14"/>
  <c r="A2011" i="14"/>
  <c r="A2012" i="14"/>
  <c r="A2013" i="14"/>
  <c r="A2014" i="14"/>
  <c r="A2015" i="14"/>
  <c r="A2016" i="14"/>
  <c r="A2017" i="14"/>
  <c r="A2018" i="14"/>
  <c r="A2019" i="14"/>
  <c r="A2020" i="14"/>
  <c r="A2021" i="14"/>
  <c r="A2022" i="14"/>
  <c r="A2023" i="14"/>
  <c r="A2024" i="14"/>
  <c r="A2025" i="14"/>
  <c r="A2026" i="14"/>
  <c r="A2027" i="14"/>
  <c r="A2028" i="14"/>
  <c r="A2029" i="14"/>
  <c r="A2030" i="14"/>
  <c r="A2031" i="14"/>
  <c r="A2032" i="14"/>
  <c r="A2033" i="14"/>
  <c r="A2034" i="14"/>
  <c r="A2035" i="14"/>
  <c r="A2036" i="14"/>
  <c r="A2037" i="14"/>
  <c r="A2038" i="14"/>
  <c r="A2039" i="14"/>
  <c r="A2040" i="14"/>
  <c r="A2041" i="14"/>
  <c r="A2042" i="14"/>
  <c r="A2043" i="14"/>
  <c r="A2044" i="14"/>
  <c r="A2045" i="14"/>
  <c r="A2046" i="14"/>
  <c r="A2047" i="14"/>
  <c r="A2048" i="14"/>
  <c r="A2049" i="14"/>
  <c r="A2050" i="14"/>
  <c r="A2051" i="14"/>
  <c r="A2052" i="14"/>
  <c r="A2053" i="14"/>
  <c r="A2054" i="14"/>
  <c r="A2055" i="14"/>
  <c r="A2056" i="14"/>
  <c r="A2057" i="14"/>
  <c r="A2058" i="14"/>
  <c r="A2059" i="14"/>
  <c r="A2060" i="14"/>
  <c r="A2061" i="14"/>
  <c r="A2062" i="14"/>
  <c r="A2063" i="14"/>
  <c r="A2064" i="14"/>
  <c r="A2065" i="14"/>
  <c r="A2066" i="14"/>
  <c r="A2067" i="14"/>
  <c r="A2068" i="14"/>
  <c r="A2069" i="14"/>
  <c r="A2070" i="14"/>
  <c r="A2071" i="14"/>
  <c r="A2072" i="14"/>
  <c r="A2073" i="14"/>
  <c r="A2074" i="14"/>
  <c r="A2075" i="14"/>
  <c r="A2076" i="14"/>
  <c r="A2077" i="14"/>
  <c r="A2078" i="14"/>
  <c r="A2079" i="14"/>
  <c r="A2080" i="14"/>
  <c r="A2081" i="14"/>
  <c r="A2082" i="14"/>
  <c r="A2083" i="14"/>
  <c r="A2084" i="14"/>
  <c r="A2085" i="14"/>
  <c r="A2086" i="14"/>
  <c r="A2087" i="14"/>
  <c r="A2088" i="14"/>
  <c r="A2089" i="14"/>
  <c r="A2090" i="14"/>
  <c r="A2091" i="14"/>
  <c r="A2092" i="14"/>
  <c r="A2093" i="14"/>
  <c r="A2094" i="14"/>
  <c r="A2095" i="14"/>
  <c r="A2096" i="14"/>
  <c r="A2097" i="14"/>
  <c r="A2098" i="14"/>
  <c r="A2099" i="14"/>
  <c r="A2100" i="14"/>
  <c r="A2101" i="14"/>
  <c r="A2102" i="14"/>
  <c r="A2103" i="14"/>
  <c r="A2104" i="14"/>
  <c r="A2105" i="14"/>
  <c r="A2106" i="14"/>
  <c r="A2107" i="14"/>
  <c r="A2108" i="14"/>
  <c r="A2109" i="14"/>
  <c r="A2110" i="14"/>
  <c r="A2111" i="14"/>
  <c r="A2112" i="14"/>
  <c r="A2113" i="14"/>
  <c r="A2114" i="14"/>
  <c r="A2115" i="14"/>
  <c r="A2116" i="14"/>
  <c r="A2117" i="14"/>
  <c r="A2118" i="14"/>
  <c r="A2119" i="14"/>
  <c r="A2120" i="14"/>
  <c r="A2121" i="14"/>
  <c r="A2122" i="14"/>
  <c r="A2123" i="14"/>
  <c r="A2124" i="14"/>
  <c r="A2125" i="14"/>
  <c r="A2126" i="14"/>
  <c r="A2127" i="14"/>
  <c r="A2128" i="14"/>
  <c r="A2129" i="14"/>
  <c r="A2130" i="14"/>
  <c r="A2131" i="14"/>
  <c r="A2132" i="14"/>
  <c r="A2133" i="14"/>
  <c r="A2134" i="14"/>
  <c r="A2135" i="14"/>
  <c r="A2136" i="14"/>
  <c r="A2137" i="14"/>
  <c r="A2138" i="14"/>
  <c r="A2139" i="14"/>
  <c r="A2140" i="14"/>
  <c r="A2141" i="14"/>
  <c r="A2142" i="14"/>
  <c r="A2143" i="14"/>
  <c r="A2144" i="14"/>
  <c r="A2145" i="14"/>
  <c r="A2146" i="14"/>
  <c r="A2147" i="14"/>
  <c r="A2148" i="14"/>
  <c r="A2149" i="14"/>
  <c r="A2150" i="14"/>
  <c r="A2151" i="14"/>
  <c r="A2152" i="14"/>
  <c r="A2153" i="14"/>
  <c r="A2154" i="14"/>
  <c r="A2155" i="14"/>
  <c r="A2156" i="14"/>
  <c r="A2157" i="14"/>
  <c r="A2158" i="14"/>
  <c r="A2159" i="14"/>
  <c r="A2160" i="14"/>
  <c r="A2161" i="14"/>
  <c r="A2162" i="14"/>
  <c r="A2163" i="14"/>
  <c r="A2164" i="14"/>
  <c r="A2165" i="14"/>
  <c r="A2166" i="14"/>
  <c r="A2167" i="14"/>
  <c r="A2168" i="14"/>
  <c r="A2169" i="14"/>
  <c r="A2170" i="14"/>
  <c r="A2171" i="14"/>
  <c r="A2172" i="14"/>
  <c r="A2173" i="14"/>
  <c r="A2174" i="14"/>
  <c r="A2175" i="14"/>
  <c r="A2176" i="14"/>
  <c r="A2177" i="14"/>
  <c r="A2178" i="14"/>
  <c r="A2179" i="14"/>
  <c r="A2180" i="14"/>
  <c r="A2181" i="14"/>
  <c r="A2182" i="14"/>
  <c r="A2183" i="14"/>
  <c r="A2184" i="14"/>
  <c r="A2185" i="14"/>
  <c r="A2186" i="14"/>
  <c r="A2187" i="14"/>
  <c r="A2188" i="14"/>
  <c r="A2189" i="14"/>
  <c r="A2190" i="14"/>
  <c r="A2191" i="14"/>
  <c r="A2192" i="14"/>
  <c r="A2193" i="14"/>
  <c r="A2194" i="14"/>
  <c r="A2195" i="14"/>
  <c r="A2196" i="14"/>
  <c r="A2197" i="14"/>
  <c r="A2198" i="14"/>
  <c r="A2199" i="14"/>
  <c r="A2200" i="14"/>
  <c r="A2201" i="14"/>
  <c r="A2202" i="14"/>
  <c r="A2203" i="14"/>
  <c r="A2204" i="14"/>
  <c r="A2205" i="14"/>
  <c r="A2206" i="14"/>
  <c r="A2207" i="14"/>
  <c r="A2208" i="14"/>
  <c r="A2209" i="14"/>
  <c r="A2210" i="14"/>
  <c r="A2211" i="14"/>
  <c r="A2212" i="14"/>
  <c r="A2213" i="14"/>
  <c r="A2214" i="14"/>
  <c r="A2215" i="14"/>
  <c r="A2216" i="14"/>
  <c r="A2217" i="14"/>
  <c r="A2218" i="14"/>
  <c r="A2219" i="14"/>
  <c r="A2220" i="14"/>
  <c r="A2221" i="14"/>
  <c r="A2222" i="14"/>
  <c r="A2223" i="14"/>
  <c r="A2224" i="14"/>
  <c r="A2225" i="14"/>
  <c r="A2226" i="14"/>
  <c r="A2227" i="14"/>
  <c r="A2228" i="14"/>
  <c r="A2229" i="14"/>
  <c r="A2230" i="14"/>
  <c r="A2231" i="14"/>
  <c r="A2232" i="14"/>
  <c r="A2233" i="14"/>
  <c r="A2234" i="14"/>
  <c r="A2235" i="14"/>
  <c r="A2236" i="14"/>
  <c r="A2237" i="14"/>
  <c r="A2238" i="14"/>
  <c r="A2239" i="14"/>
  <c r="A2240" i="14"/>
  <c r="A2241" i="14"/>
  <c r="A2242" i="14"/>
  <c r="A2243" i="14"/>
  <c r="A2244" i="14"/>
  <c r="A2245" i="14"/>
  <c r="A2246" i="14"/>
  <c r="A2247" i="14"/>
  <c r="A2248" i="14"/>
  <c r="A2249" i="14"/>
  <c r="A2250" i="14"/>
  <c r="A2251" i="14"/>
  <c r="A2252" i="14"/>
  <c r="A2253" i="14"/>
  <c r="A2254" i="14"/>
  <c r="A2255" i="14"/>
  <c r="A2256" i="14"/>
  <c r="A2257" i="14"/>
  <c r="A2258" i="14"/>
  <c r="A2259" i="14"/>
  <c r="A2260" i="14"/>
  <c r="A2261" i="14"/>
  <c r="A2262" i="14"/>
  <c r="A2263" i="14"/>
  <c r="A2264" i="14"/>
  <c r="A2265" i="14"/>
  <c r="A2266" i="14"/>
  <c r="A2267" i="14"/>
  <c r="A2268" i="14"/>
  <c r="A2269" i="14"/>
  <c r="A2270" i="14"/>
  <c r="A2271" i="14"/>
  <c r="A2272" i="14"/>
  <c r="A2273" i="14"/>
  <c r="A2274" i="14"/>
  <c r="A2275" i="14"/>
  <c r="A2276" i="14"/>
  <c r="A2277" i="14"/>
  <c r="A2278" i="14"/>
  <c r="A2279" i="14"/>
  <c r="A2280" i="14"/>
  <c r="A2281" i="14"/>
  <c r="A2282" i="14"/>
  <c r="A2283" i="14"/>
  <c r="A2284" i="14"/>
  <c r="A2285" i="14"/>
  <c r="A2286" i="14"/>
  <c r="A2287" i="14"/>
  <c r="A2288" i="14"/>
  <c r="A2289" i="14"/>
  <c r="A2290" i="14"/>
  <c r="A2291" i="14"/>
  <c r="A2292" i="14"/>
  <c r="A2293" i="14"/>
  <c r="A2294" i="14"/>
  <c r="A2295" i="14"/>
  <c r="A2296" i="14"/>
  <c r="A2297" i="14"/>
  <c r="A2298" i="14"/>
  <c r="A2299" i="14"/>
  <c r="A2300" i="14"/>
  <c r="A2301" i="14"/>
  <c r="A2302" i="14"/>
  <c r="A2303" i="14"/>
  <c r="A2304" i="14"/>
  <c r="A2305" i="14"/>
  <c r="A2306" i="14"/>
  <c r="A2307" i="14"/>
  <c r="A2308" i="14"/>
  <c r="A2309" i="14"/>
  <c r="A2310" i="14"/>
  <c r="A2311" i="14"/>
  <c r="A2312" i="14"/>
  <c r="A2313" i="14"/>
  <c r="A2314" i="14"/>
  <c r="A2315" i="14"/>
  <c r="A2316" i="14"/>
  <c r="A2317" i="14"/>
  <c r="A2318" i="14"/>
  <c r="A2319" i="14"/>
  <c r="A2320" i="14"/>
  <c r="A2321" i="14"/>
  <c r="A2322" i="14"/>
  <c r="A2323" i="14"/>
  <c r="A2324" i="14"/>
  <c r="A2325" i="14"/>
  <c r="A2326" i="14"/>
  <c r="A2327" i="14"/>
  <c r="A2328" i="14"/>
  <c r="A2329" i="14"/>
  <c r="A2330" i="14"/>
  <c r="A2331" i="14"/>
  <c r="A2332" i="14"/>
  <c r="A2333" i="14"/>
  <c r="A2334" i="14"/>
  <c r="A2335" i="14"/>
  <c r="A2336" i="14"/>
  <c r="A2337" i="14"/>
  <c r="A2338" i="14"/>
  <c r="A2339" i="14"/>
  <c r="A2340" i="14"/>
  <c r="A2341" i="14"/>
  <c r="A2342" i="14"/>
  <c r="A2343" i="14"/>
  <c r="A2344" i="14"/>
  <c r="A2345" i="14"/>
  <c r="A2346" i="14"/>
  <c r="A2347" i="14"/>
  <c r="A2348" i="14"/>
  <c r="A2349" i="14"/>
  <c r="A2350" i="14"/>
  <c r="A2351" i="14"/>
  <c r="A2352" i="14"/>
  <c r="A2353" i="14"/>
  <c r="A2354" i="14"/>
  <c r="A2355" i="14"/>
  <c r="A2356" i="14"/>
  <c r="A2357" i="14"/>
  <c r="A2358" i="14"/>
  <c r="A2359" i="14"/>
  <c r="A2360" i="14"/>
  <c r="A2361" i="14"/>
  <c r="A2362" i="14"/>
  <c r="A2363" i="14"/>
  <c r="A2364" i="14"/>
  <c r="A2365" i="14"/>
  <c r="A2366" i="14"/>
  <c r="A2367" i="14"/>
  <c r="A2368" i="14"/>
  <c r="A2369" i="14"/>
  <c r="A2370" i="14"/>
  <c r="A2371" i="14"/>
  <c r="A2372" i="14"/>
  <c r="A2373" i="14"/>
  <c r="A2374" i="14"/>
  <c r="A2375" i="14"/>
  <c r="A2376" i="14"/>
  <c r="A2377" i="14"/>
  <c r="A2378" i="14"/>
  <c r="A2379" i="14"/>
  <c r="A2380" i="14"/>
  <c r="A2381" i="14"/>
  <c r="A2382" i="14"/>
  <c r="A2383" i="14"/>
  <c r="A2384" i="14"/>
  <c r="A2385" i="14"/>
  <c r="A2386" i="14"/>
  <c r="A2387" i="14"/>
  <c r="A2388" i="14"/>
  <c r="A2389" i="14"/>
  <c r="A2390" i="14"/>
  <c r="A2391" i="14"/>
  <c r="A2392" i="14"/>
  <c r="A2393" i="14"/>
  <c r="A2394" i="14"/>
  <c r="A2395" i="14"/>
  <c r="A2396" i="14"/>
  <c r="A2397" i="14"/>
  <c r="A2398" i="14"/>
  <c r="A2399" i="14"/>
  <c r="A2400" i="14"/>
  <c r="A2401" i="14"/>
  <c r="A2402" i="14"/>
  <c r="A2403" i="14"/>
  <c r="A2404" i="14"/>
  <c r="A2405" i="14"/>
  <c r="A2406" i="14"/>
  <c r="A2407" i="14"/>
  <c r="A2408" i="14"/>
  <c r="A2409" i="14"/>
  <c r="A2410" i="14"/>
  <c r="A2411" i="14"/>
  <c r="A2412" i="14"/>
  <c r="A2413" i="14"/>
  <c r="A2414" i="14"/>
  <c r="A2415" i="14"/>
  <c r="A2416" i="14"/>
  <c r="A2417" i="14"/>
  <c r="A2418" i="14"/>
  <c r="A2419" i="14"/>
  <c r="A2420" i="14"/>
  <c r="A2421" i="14"/>
  <c r="A2422" i="14"/>
  <c r="A2423" i="14"/>
  <c r="A2424" i="14"/>
  <c r="A2425" i="14"/>
  <c r="A2426" i="14"/>
  <c r="A2427" i="14"/>
  <c r="A2428" i="14"/>
  <c r="A2429" i="14"/>
  <c r="A2430" i="14"/>
  <c r="A2431" i="14"/>
  <c r="A2432" i="14"/>
  <c r="A2433" i="14"/>
  <c r="A2434" i="14"/>
  <c r="A2435" i="14"/>
  <c r="A2436" i="14"/>
  <c r="A2437" i="14"/>
  <c r="A2438" i="14"/>
  <c r="A2439" i="14"/>
  <c r="A2440" i="14"/>
  <c r="A2441" i="14"/>
  <c r="A2442" i="14"/>
  <c r="A2443" i="14"/>
  <c r="A2444" i="14"/>
  <c r="A2445" i="14"/>
  <c r="A2446" i="14"/>
  <c r="A2447" i="14"/>
  <c r="A2448" i="14"/>
  <c r="A2449" i="14"/>
  <c r="A2450" i="14"/>
  <c r="A2451" i="14"/>
  <c r="A2452" i="14"/>
  <c r="A2453" i="14"/>
  <c r="A2454" i="14"/>
  <c r="A2455" i="14"/>
  <c r="A2456" i="14"/>
  <c r="A2457" i="14"/>
  <c r="A2458" i="14"/>
  <c r="A2459" i="14"/>
  <c r="A2460" i="14"/>
  <c r="A2461" i="14"/>
  <c r="A2462" i="14"/>
  <c r="A2463" i="14"/>
  <c r="A2464" i="14"/>
  <c r="A2465" i="14"/>
  <c r="A2466" i="14"/>
  <c r="A2467" i="14"/>
  <c r="A2468" i="14"/>
  <c r="A2469" i="14"/>
  <c r="A2470" i="14"/>
  <c r="A2471" i="14"/>
  <c r="A2472" i="14"/>
  <c r="A2473" i="14"/>
  <c r="A2474" i="14"/>
  <c r="A2475" i="14"/>
  <c r="A2476" i="14"/>
  <c r="A2477" i="14"/>
  <c r="A2478" i="14"/>
  <c r="A2479" i="14"/>
  <c r="A2480" i="14"/>
  <c r="A2481" i="14"/>
  <c r="A2482" i="14"/>
  <c r="A2483" i="14"/>
  <c r="A2484" i="14"/>
  <c r="A2485" i="14"/>
  <c r="A2486" i="14"/>
  <c r="A2487" i="14"/>
  <c r="A2488" i="14"/>
  <c r="A2489" i="14"/>
  <c r="A2490" i="14"/>
  <c r="A2491" i="14"/>
  <c r="A2492" i="14"/>
  <c r="A2493" i="14"/>
  <c r="A2494" i="14"/>
  <c r="A2495" i="14"/>
  <c r="A2496" i="14"/>
  <c r="A2497" i="14"/>
  <c r="A2498" i="14"/>
  <c r="A2499" i="14"/>
  <c r="A2500" i="14"/>
  <c r="A2501" i="14"/>
  <c r="A2502" i="14"/>
  <c r="A2503" i="14"/>
  <c r="A2504" i="14"/>
  <c r="A2505" i="14"/>
  <c r="A2506" i="14"/>
  <c r="A2507" i="14"/>
  <c r="A2508" i="14"/>
  <c r="A2509" i="14"/>
  <c r="A2510" i="14"/>
  <c r="A2511" i="14"/>
  <c r="A2512" i="14"/>
  <c r="A2513" i="14"/>
  <c r="A2514" i="14"/>
  <c r="A2515" i="14"/>
  <c r="A2516" i="14"/>
  <c r="A2517" i="14"/>
  <c r="A2518" i="14"/>
  <c r="A2519" i="14"/>
  <c r="A2520" i="14"/>
  <c r="A2521" i="14"/>
  <c r="A2522" i="14"/>
  <c r="A2523" i="14"/>
  <c r="A2524" i="14"/>
  <c r="A2525" i="14"/>
  <c r="A2526" i="14"/>
  <c r="A2527" i="14"/>
  <c r="A2528" i="14"/>
  <c r="A2529" i="14"/>
  <c r="A2530" i="14"/>
  <c r="A2531" i="14"/>
  <c r="A2532" i="14"/>
  <c r="A2533" i="14"/>
  <c r="A2534" i="14"/>
  <c r="A2535" i="14"/>
  <c r="A2536" i="14"/>
  <c r="A2537" i="14"/>
  <c r="A2538" i="14"/>
  <c r="A2539" i="14"/>
  <c r="A2540" i="14"/>
  <c r="A2541" i="14"/>
  <c r="A2542" i="14"/>
  <c r="A2543" i="14"/>
  <c r="A2544" i="14"/>
  <c r="A2545" i="14"/>
  <c r="A2546" i="14"/>
  <c r="A2547" i="14"/>
  <c r="A2548" i="14"/>
  <c r="A2549" i="14"/>
  <c r="A2550" i="14"/>
  <c r="A2551" i="14"/>
  <c r="A2552" i="14"/>
  <c r="A2553" i="14"/>
  <c r="A2554" i="14"/>
  <c r="A2555" i="14"/>
  <c r="A2556" i="14"/>
  <c r="A2557" i="14"/>
  <c r="A2558" i="14"/>
  <c r="A2559" i="14"/>
  <c r="A2560" i="14"/>
  <c r="A2561" i="14"/>
  <c r="A2562" i="14"/>
  <c r="A2563" i="14"/>
  <c r="A2564" i="14"/>
  <c r="A2565" i="14"/>
  <c r="A2566" i="14"/>
  <c r="A2567" i="14"/>
  <c r="A2568" i="14"/>
  <c r="A2569" i="14"/>
  <c r="A2570" i="14"/>
  <c r="A2571" i="14"/>
  <c r="A2572" i="14"/>
  <c r="A2573" i="14"/>
  <c r="A2574" i="14"/>
  <c r="A2575" i="14"/>
  <c r="A2576" i="14"/>
  <c r="A2577" i="14"/>
  <c r="A2578" i="14"/>
  <c r="A2579" i="14"/>
  <c r="A2580" i="14"/>
  <c r="A2581" i="14"/>
  <c r="A2582" i="14"/>
  <c r="A2583" i="14"/>
  <c r="A2584" i="14"/>
  <c r="A2585" i="14"/>
  <c r="A2586" i="14"/>
  <c r="A2587" i="14"/>
  <c r="A2588" i="14"/>
  <c r="A2589" i="14"/>
  <c r="A2590" i="14"/>
  <c r="A2591" i="14"/>
  <c r="A2592" i="14"/>
  <c r="A2593" i="14"/>
  <c r="A2594" i="14"/>
  <c r="A2595" i="14"/>
  <c r="A2596" i="14"/>
  <c r="A2597" i="14"/>
  <c r="A2598" i="14"/>
  <c r="A2599" i="14"/>
  <c r="A2600" i="14"/>
  <c r="A2601" i="14"/>
  <c r="A2602" i="14"/>
  <c r="A2603" i="14"/>
  <c r="A2604" i="14"/>
  <c r="A2605" i="14"/>
  <c r="A2606" i="14"/>
  <c r="A2607" i="14"/>
  <c r="A2608" i="14"/>
  <c r="A2609" i="14"/>
  <c r="A2610" i="14"/>
  <c r="A2611" i="14"/>
  <c r="A2612" i="14"/>
  <c r="A2613" i="14"/>
  <c r="A2614" i="14"/>
  <c r="A2615" i="14"/>
  <c r="A2616" i="14"/>
  <c r="A2617" i="14"/>
  <c r="A2618" i="14"/>
  <c r="A2619" i="14"/>
  <c r="A2620" i="14"/>
  <c r="A2621" i="14"/>
  <c r="A2622" i="14"/>
  <c r="A2623" i="14"/>
  <c r="A2624" i="14"/>
  <c r="A2625" i="14"/>
  <c r="A2626" i="14"/>
  <c r="A2627" i="14"/>
  <c r="A2628" i="14"/>
  <c r="A2629" i="14"/>
  <c r="A2630" i="14"/>
  <c r="A2631" i="14"/>
  <c r="A2632" i="14"/>
  <c r="A2633" i="14"/>
  <c r="A2634" i="14"/>
  <c r="A2635" i="14"/>
  <c r="A2636" i="14"/>
  <c r="A2637" i="14"/>
  <c r="A2638" i="14"/>
  <c r="A2639" i="14"/>
  <c r="A2640" i="14"/>
  <c r="A2641" i="14"/>
  <c r="A2642" i="14"/>
  <c r="A2643" i="14"/>
  <c r="A2644" i="14"/>
  <c r="A2645" i="14"/>
  <c r="A2646" i="14"/>
  <c r="A2647" i="14"/>
  <c r="A2648" i="14"/>
  <c r="A2649" i="14"/>
  <c r="A2650" i="14"/>
  <c r="A2651" i="14"/>
  <c r="A2652" i="14"/>
  <c r="A2653" i="14"/>
  <c r="A2654" i="14"/>
  <c r="A2655" i="14"/>
  <c r="A2656" i="14"/>
  <c r="A2657" i="14"/>
  <c r="A2658" i="14"/>
  <c r="A2659" i="14"/>
  <c r="A2660" i="14"/>
  <c r="A2661" i="14"/>
  <c r="A2662" i="14"/>
  <c r="A2663" i="14"/>
  <c r="A2664" i="14"/>
  <c r="A2665" i="14"/>
  <c r="A2666" i="14"/>
  <c r="A2667" i="14"/>
  <c r="A2668" i="14"/>
  <c r="A2669" i="14"/>
  <c r="A2670" i="14"/>
  <c r="A2671" i="14"/>
  <c r="A2672" i="14"/>
  <c r="A2673" i="14"/>
  <c r="A2674" i="14"/>
  <c r="A2675" i="14"/>
  <c r="A2676" i="14"/>
  <c r="A2677" i="14"/>
</calcChain>
</file>

<file path=xl/sharedStrings.xml><?xml version="1.0" encoding="utf-8"?>
<sst xmlns="http://schemas.openxmlformats.org/spreadsheetml/2006/main" count="29084" uniqueCount="359">
  <si>
    <t>Totaal</t>
  </si>
  <si>
    <t>N.v.t.</t>
  </si>
  <si>
    <t>Eigenaar</t>
  </si>
  <si>
    <t>Huur</t>
  </si>
  <si>
    <t>Corporatie</t>
  </si>
  <si>
    <t>Onder liberalisatiegrens</t>
  </si>
  <si>
    <t>Overig</t>
  </si>
  <si>
    <t>Overige verhuurder</t>
  </si>
  <si>
    <t>Inkomensafh.huurbeleid tot 34229 euro</t>
  </si>
  <si>
    <t>Inkomensafh.huurbeleid 34229 t/m 43786 euro</t>
  </si>
  <si>
    <t>Inkomensafh.huurbeleid meer dan 43786 euro</t>
  </si>
  <si>
    <t>Rijnstreek</t>
  </si>
  <si>
    <t>Alphen aan den Rijn</t>
  </si>
  <si>
    <t>Nieuwkoop</t>
  </si>
  <si>
    <t>Kaag en Braassem</t>
  </si>
  <si>
    <t>Zuidelijke bollenstreek</t>
  </si>
  <si>
    <t>Hillegom</t>
  </si>
  <si>
    <t>Lisse</t>
  </si>
  <si>
    <t>Noordwijk</t>
  </si>
  <si>
    <t>Noordwijkerhout</t>
  </si>
  <si>
    <t>Teylingen</t>
  </si>
  <si>
    <t>Agglomeratie Leiden Katwijk</t>
  </si>
  <si>
    <t>Katwijk</t>
  </si>
  <si>
    <t>Leiden</t>
  </si>
  <si>
    <t>Leiderdorp</t>
  </si>
  <si>
    <t>Oegstgeest</t>
  </si>
  <si>
    <t>Voorschoten</t>
  </si>
  <si>
    <t>Zoeterwoude</t>
  </si>
  <si>
    <t>jaarcbs</t>
  </si>
  <si>
    <t>gemgr</t>
  </si>
  <si>
    <t>GEM2017</t>
  </si>
  <si>
    <t>BELI_INKAFHHUUR</t>
  </si>
  <si>
    <t>eigenaar_huur</t>
  </si>
  <si>
    <t>verhuurder</t>
  </si>
  <si>
    <t>libgrens</t>
  </si>
  <si>
    <t>gem_inhgestinkh</t>
  </si>
  <si>
    <t>med_inhgestinkh</t>
  </si>
  <si>
    <t>gem_inhbestinkh</t>
  </si>
  <si>
    <t>med_inhbestinkh</t>
  </si>
  <si>
    <t>aantal</t>
  </si>
  <si>
    <t>Soort bewoning</t>
  </si>
  <si>
    <t>Selecteer gemeente:</t>
  </si>
  <si>
    <t>Huur bij overige verhuurder</t>
  </si>
  <si>
    <t>Corporatiehuur overig</t>
  </si>
  <si>
    <t>Vergelijking binnen corporatiewoningen onder liberalisatiegrens</t>
  </si>
  <si>
    <t>kwp1welvaart</t>
  </si>
  <si>
    <t>kwp2welvaart</t>
  </si>
  <si>
    <t>kwp3welvaart</t>
  </si>
  <si>
    <t>kwp4welvaart</t>
  </si>
  <si>
    <t>kwp5welvaart</t>
  </si>
  <si>
    <t>kwp1gestink</t>
  </si>
  <si>
    <t>kwp2gestink</t>
  </si>
  <si>
    <t>kwp3gestink</t>
  </si>
  <si>
    <t>kwp4gestink</t>
  </si>
  <si>
    <t>kwp5gestink</t>
  </si>
  <si>
    <t>% in 1e kwintiel</t>
  </si>
  <si>
    <t>% in 2e kwintiel</t>
  </si>
  <si>
    <t>% in 3e kwintiel</t>
  </si>
  <si>
    <t>% in 4e kwintiel</t>
  </si>
  <si>
    <t>% in 5e kwintiel</t>
  </si>
  <si>
    <t>hhsam1</t>
  </si>
  <si>
    <t>hhsam2</t>
  </si>
  <si>
    <t>hhsam3</t>
  </si>
  <si>
    <t>hhsam4</t>
  </si>
  <si>
    <t>hhsam5</t>
  </si>
  <si>
    <t>lfthkw1</t>
  </si>
  <si>
    <t>lfthkw2</t>
  </si>
  <si>
    <t>lfthkw3</t>
  </si>
  <si>
    <t>inkbron1</t>
  </si>
  <si>
    <t>inkbron2</t>
  </si>
  <si>
    <t>inkbron3</t>
  </si>
  <si>
    <t>inkbron4</t>
  </si>
  <si>
    <t>woonduur1</t>
  </si>
  <si>
    <t>woonduur2</t>
  </si>
  <si>
    <t>woonduur3</t>
  </si>
  <si>
    <t>Jaar</t>
  </si>
  <si>
    <t>Groep van gemeenten</t>
  </si>
  <si>
    <t>Gemeentecode woonadres</t>
  </si>
  <si>
    <t>Verzamelinkomen volgens Inkomensafhankelijk huurbeleid</t>
  </si>
  <si>
    <t>Eigenaar of huurder van de woning</t>
  </si>
  <si>
    <t>Verhuurder</t>
  </si>
  <si>
    <t>Huur corporatie onder liberalisatiegrens (sociale huur) of overige/onbekende huur corporatie</t>
  </si>
  <si>
    <t>Eenpersoonshuishouden</t>
  </si>
  <si>
    <t>Paar zonder kinderen</t>
  </si>
  <si>
    <t>Paar met kinderen</t>
  </si>
  <si>
    <t>Eenoudergezin</t>
  </si>
  <si>
    <t>Overige huishoudens</t>
  </si>
  <si>
    <t>15 t/m 34 jaar</t>
  </si>
  <si>
    <t>35 t/m 64 jaar</t>
  </si>
  <si>
    <t>65 jaar of ouder</t>
  </si>
  <si>
    <t>Loon van werknemer is belangrijkste inkomensbron van het huishouden</t>
  </si>
  <si>
    <t>Inkomen zelfstandige is belangrijkste inkomensbron van het huishouden</t>
  </si>
  <si>
    <t>Uitkering sociale zekerheid is belangrijkste inkomensbron van het huishouden</t>
  </si>
  <si>
    <t>Pensioen/overig is belangrijkste inkomensbron van het huishouden</t>
  </si>
  <si>
    <t>Minder dan 2 jaar</t>
  </si>
  <si>
    <t>2 t/m 5 jaar</t>
  </si>
  <si>
    <t>Meer dan 5 jaar</t>
  </si>
  <si>
    <t>Aantal</t>
  </si>
  <si>
    <t>Inkomen &gt;34229</t>
  </si>
  <si>
    <t>Leeftijd hoofdkostwinner</t>
  </si>
  <si>
    <t>Loon werknemer</t>
  </si>
  <si>
    <t>Inkomen zelfstandige</t>
  </si>
  <si>
    <t>Pensioen/overig</t>
  </si>
  <si>
    <t>Oudshoorn</t>
  </si>
  <si>
    <t>Ridderveld</t>
  </si>
  <si>
    <t>Zegersloot</t>
  </si>
  <si>
    <t>Hoorn</t>
  </si>
  <si>
    <t>Hoge Zijde</t>
  </si>
  <si>
    <t>Lage Zijde</t>
  </si>
  <si>
    <t>Steekterpolder</t>
  </si>
  <si>
    <t>Kerk en Zanen</t>
  </si>
  <si>
    <t>Rietveld</t>
  </si>
  <si>
    <t>Benthuizen</t>
  </si>
  <si>
    <t>Aarlanderveen</t>
  </si>
  <si>
    <t>Boskoop</t>
  </si>
  <si>
    <t>Zwammerdam</t>
  </si>
  <si>
    <t>Hazerswoude-Dorp</t>
  </si>
  <si>
    <t>Hazerswoude-Rijndijk</t>
  </si>
  <si>
    <t>Koudekerk aan den Rijn</t>
  </si>
  <si>
    <t>Wijk 00</t>
  </si>
  <si>
    <t>Wijk 01 Nieuwveen</t>
  </si>
  <si>
    <t>Wijk 02 Zevenhoven</t>
  </si>
  <si>
    <t>Wijk 03 Ter Aar</t>
  </si>
  <si>
    <t>Wijk onbekend</t>
  </si>
  <si>
    <t>Wijk 00 Roelofarendsveen</t>
  </si>
  <si>
    <t>Wijk 01 Overig Alkemade</t>
  </si>
  <si>
    <t>Wijk 02 Woubrugge</t>
  </si>
  <si>
    <t>Wijk 03 Rijnsaterwoude</t>
  </si>
  <si>
    <t>Wijk 04 Leimuiden</t>
  </si>
  <si>
    <t>Centrum</t>
  </si>
  <si>
    <t>Noord</t>
  </si>
  <si>
    <t>Elsbroek</t>
  </si>
  <si>
    <t>Buitengebied</t>
  </si>
  <si>
    <t>Wijk 01 De Loosters</t>
  </si>
  <si>
    <t>Wijk 02 Halfweg</t>
  </si>
  <si>
    <t>Wijk 03 Meer en Duin</t>
  </si>
  <si>
    <t>Wijk 04 De Blinkerd</t>
  </si>
  <si>
    <t>Wijk 05 Meerenburgh</t>
  </si>
  <si>
    <t>Wijk 06 Oranjewijk</t>
  </si>
  <si>
    <t>Wijk 07 Zeeheldenwijk</t>
  </si>
  <si>
    <t>Wijk 08 Bloemenwijk</t>
  </si>
  <si>
    <t>Wijk 09 Centrum</t>
  </si>
  <si>
    <t>Wijk 10 Berkhout</t>
  </si>
  <si>
    <t>Wijk 11 Van Rijckevorsel</t>
  </si>
  <si>
    <t>Wijk 12 Componistenwijk</t>
  </si>
  <si>
    <t>Wijk 13 Schilderswijk</t>
  </si>
  <si>
    <t>Wijk 14 Vogelwijk</t>
  </si>
  <si>
    <t>Wijk 15 Dever</t>
  </si>
  <si>
    <t>Wijk 16 Geestwater</t>
  </si>
  <si>
    <t>Wijk 17 Vrouwenpolder</t>
  </si>
  <si>
    <t>Wijk 18 Lisse Rond</t>
  </si>
  <si>
    <t>Wijk 19 De Engel</t>
  </si>
  <si>
    <t>Wijk 20 Ter Beek</t>
  </si>
  <si>
    <t>Wijk 21 Roovers Broek</t>
  </si>
  <si>
    <t>Wijk 00 Noordwijk-Binnen</t>
  </si>
  <si>
    <t>Wijk 01 Noordwijk Aan Zee</t>
  </si>
  <si>
    <t>Wijk 00 Sassenheim</t>
  </si>
  <si>
    <t>Wijk 01 Voorhout</t>
  </si>
  <si>
    <t>Wijk 02 Warmond</t>
  </si>
  <si>
    <t>Wijk 01 Katwijk Noord</t>
  </si>
  <si>
    <t>Wijk 02 't Heen</t>
  </si>
  <si>
    <t>Wijk 03 Katwijk aan den Rijn</t>
  </si>
  <si>
    <t>Wijk 04 Katwijk Midden</t>
  </si>
  <si>
    <t>Wijk 05 Katwijk aan Zee</t>
  </si>
  <si>
    <t>Wijk 06 Landelijk gebied Katwijk</t>
  </si>
  <si>
    <t>Wijk 07 Rijnsburg</t>
  </si>
  <si>
    <t>Wijk 08 Valkenburg</t>
  </si>
  <si>
    <t>Binnenstad-Zuid</t>
  </si>
  <si>
    <t>Binnenstad-Noord</t>
  </si>
  <si>
    <t>Stationsdistrict</t>
  </si>
  <si>
    <t>Leiden-Noord</t>
  </si>
  <si>
    <t>Roodenburgerdistrict</t>
  </si>
  <si>
    <t>Bos- en Gasthuisdistrict</t>
  </si>
  <si>
    <t>Morsdistrict</t>
  </si>
  <si>
    <t>Boerhaavedistrict</t>
  </si>
  <si>
    <t>Merenwijkdistrict</t>
  </si>
  <si>
    <t>Stevenshofdistrict</t>
  </si>
  <si>
    <t>Wijk 01</t>
  </si>
  <si>
    <t>Wijk 02</t>
  </si>
  <si>
    <t>Wijk 00 Oegstgeest</t>
  </si>
  <si>
    <t>Zoeterwoude-Dorp</t>
  </si>
  <si>
    <t>Westeinde</t>
  </si>
  <si>
    <t>Zuidbuurt</t>
  </si>
  <si>
    <t>Weipoort</t>
  </si>
  <si>
    <t>Gelderswoude</t>
  </si>
  <si>
    <t>Verspreide huizen</t>
  </si>
  <si>
    <t>Zoeterwoude-Rijndijk</t>
  </si>
  <si>
    <t>WIJK2017</t>
  </si>
  <si>
    <t>Tot 35 jaar</t>
  </si>
  <si>
    <t>minder dan 2 jaar (aanvang vanaf 20130101)</t>
  </si>
  <si>
    <t>2 t/m 5 jaar (aanvang 20100101 t/m 20121231)</t>
  </si>
  <si>
    <t>meer dan 5 jaar (aanvang vóór 20100101)</t>
  </si>
  <si>
    <t>Uitkering sociale zekerheid</t>
  </si>
  <si>
    <t>35 tot 65 jaar</t>
  </si>
  <si>
    <t>INHSAMHH</t>
  </si>
  <si>
    <t>LEEFTIJDHKWKL</t>
  </si>
  <si>
    <t>INHBBIHJ</t>
  </si>
  <si>
    <t>WOONDUUR</t>
  </si>
  <si>
    <t>bewoon1</t>
  </si>
  <si>
    <t>bewoon2</t>
  </si>
  <si>
    <t>bewoon3</t>
  </si>
  <si>
    <t>bewoon4</t>
  </si>
  <si>
    <t>bewoon5</t>
  </si>
  <si>
    <t>bewoon6</t>
  </si>
  <si>
    <t>bewoon7</t>
  </si>
  <si>
    <t>bewoon8</t>
  </si>
  <si>
    <t>pbewoon1</t>
  </si>
  <si>
    <t>pbewoon2</t>
  </si>
  <si>
    <t>pbewoon3</t>
  </si>
  <si>
    <t>pbewoon4</t>
  </si>
  <si>
    <t>pbewoon5</t>
  </si>
  <si>
    <t>pbewoon6</t>
  </si>
  <si>
    <t>pbewoon7</t>
  </si>
  <si>
    <t>pbewoon8</t>
  </si>
  <si>
    <t>Huishoudenssamenstelling</t>
  </si>
  <si>
    <t>Belangrijkste inkomensbron van het huishouden</t>
  </si>
  <si>
    <t>Woonduur op basis van aanvangsdatum adreshouding</t>
  </si>
  <si>
    <t>Aantal corporatiewoningen onder liberalisatiegrens; inkomen &gt; 34299 euro</t>
  </si>
  <si>
    <t>Aantal corporatiewoningen onder liberalisatiegrens; inkomen &lt;= 34299 euro</t>
  </si>
  <si>
    <t>Aantal overige corporatiewoningen; inkomen &gt; 34299 euro</t>
  </si>
  <si>
    <t>Aantal overige corporatiewoningen; inkomen &lt;= 34299 euro</t>
  </si>
  <si>
    <t>Aantal overige huur; inkomen &gt; 34299 euro</t>
  </si>
  <si>
    <t>Aantal overige huur; inkomen &lt;= 34299 euro</t>
  </si>
  <si>
    <t>Aantal eigenaar; inkomen &gt; 34299 euro</t>
  </si>
  <si>
    <t>Aantal eigenaar; inkomen &lt;= 34299 euro</t>
  </si>
  <si>
    <t>Totaal aantal woningen per bewonersgroep</t>
  </si>
  <si>
    <t>Percentage corporatiewoningen onder liberalisatiegrens; inkomen &gt; 34299 euro</t>
  </si>
  <si>
    <t>Percentage corporatiewoningen onder liberalisatiegrens; inkomen &lt;= 34299 euro</t>
  </si>
  <si>
    <t>Percentage overige corporatiewoningen; inkomen &gt; 34299 euro</t>
  </si>
  <si>
    <t>Percentage overige corporatiewoningen; inkomen &lt;= 34299 euro</t>
  </si>
  <si>
    <t>Percentage overige huur; inkomen &gt; 34299 euro</t>
  </si>
  <si>
    <t>Percentage overige huur; inkomen &lt;= 34299 euro</t>
  </si>
  <si>
    <t>Percentage eigenaar; inkomen &gt; 34299 euro</t>
  </si>
  <si>
    <t>Percentage eigenaar; inkomen &lt;= 34299 euro</t>
  </si>
  <si>
    <t>Woonduur</t>
  </si>
  <si>
    <t>Inkomen €34 229-43 786</t>
  </si>
  <si>
    <t>Inkomen &lt; €34 229</t>
  </si>
  <si>
    <t>Inkomen &gt; €43 786</t>
  </si>
  <si>
    <t>Sociale huur</t>
  </si>
  <si>
    <t>Overige verhuurders</t>
  </si>
  <si>
    <t>waarvan hh. 
met inkomen</t>
  </si>
  <si>
    <t>€ 34.229 - 43.786</t>
  </si>
  <si>
    <t>tot € 34.229</t>
  </si>
  <si>
    <t>Inhoud</t>
  </si>
  <si>
    <t>Werkblad</t>
  </si>
  <si>
    <t>Toelichting</t>
  </si>
  <si>
    <t>Bronbestanden</t>
  </si>
  <si>
    <t>Beschrijving van de gebruikte bronbestanden</t>
  </si>
  <si>
    <t>Tabel 1</t>
  </si>
  <si>
    <t>Tabel 2</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</si>
  <si>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</si>
  <si>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</si>
  <si>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</si>
  <si>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</si>
  <si>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</si>
  <si>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</si>
  <si>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</si>
  <si>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</si>
  <si>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</si>
  <si>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t>
  </si>
  <si>
    <t>van de getallen.</t>
  </si>
  <si>
    <t>Toelichting bij de bestanden</t>
  </si>
  <si>
    <t>Inleiding</t>
  </si>
  <si>
    <t xml:space="preserve">In opdracht van de gemeente Leiden heeft het CBS het aantal en type 'goedkoop' scheefwonende huishoudens in de regio Holland Rijnland bepaald. Huishoudens die goedkoop scheefwonen hebben een hoger inkomen dan volgens het beleid is bedoeld om in aanmerking te komen voor een sociale huurwoning. De gemeente ziet deze huishoudens graag doorstromen naar een andere woning. </t>
  </si>
  <si>
    <t xml:space="preserve">Andere vormen van scheefwonen zijn duur scheefwonen (zij die hoge huurtoeslag ontvangen door een hoge huur van de sociale huurwoning) en ruimtelijk scheefwonen (de grootte van de woning past niet bij de omvang van het huishouden). </t>
  </si>
  <si>
    <r>
      <t>Resultaten</t>
    </r>
    <r>
      <rPr>
        <b/>
        <i/>
        <sz val="11"/>
        <color theme="0" tint="-0.499984740745262"/>
        <rFont val="Arial"/>
        <family val="2"/>
      </rPr>
      <t/>
    </r>
  </si>
  <si>
    <t>Bestanden over woningen en hun bewoners in de regio Holland Rijnland. Met de gegevens kan de opdrachtgever het aantal goedkoop scheefwonende huishoudens in corporatiewoningen vergelijken met het aantal overige huishoudens in corporatiewoningen, andere huurwoningen en koopwoningen. De vergelijking kan gemaakt worden voor de hele regio of per gemeente en wijk, en naar enkele kenmerken van het huishouden: het inkomen, de belangrijkste inkomstenbron, de samenstelling van het huishouden, de leeftijdklasse van de hoofdkostwinner en de woonduur.</t>
  </si>
  <si>
    <t>Over de bestanden</t>
  </si>
  <si>
    <t>1. Basisbestand met inkomen</t>
  </si>
  <si>
    <t>2. Bestand met spreiding van het inkomen</t>
  </si>
  <si>
    <t xml:space="preserve">Het aantal huishoudens en de procentuele verdeling van de huishoudens naar landelijke inkomenskwintielen en welvaartsindicator; voor de totale regio en de gemeenten in de regio en naar inkomensklasse en eigendomstype van de woning. </t>
  </si>
  <si>
    <t>3. Bestand met kenmerken van het huishouden</t>
  </si>
  <si>
    <t xml:space="preserve">Het aantal huishoudens per klasse van huishoudsamenstelling, leeftijd van de hoofdkostwinner en woonduur; voor de totale regio en de gemeenten in de regio en naar inkomensklasse en eigendomstype van de woning. </t>
  </si>
  <si>
    <t>4. Bestand met wijkgegevens</t>
  </si>
  <si>
    <t>5. Bestand met gecombineerde gegevens</t>
  </si>
  <si>
    <t>Populatie</t>
  </si>
  <si>
    <t>Particuliere huishoudens waarvan de hoofdkostwinner (of eventuele partner) een volledig jaarinkomen (inkomen gedurende heel 2015) heeft en niet afhankelijk is van studiefinanciering, woonachtig in een woning in de regio Holland Rijnland.</t>
  </si>
  <si>
    <t>Variabelen</t>
  </si>
  <si>
    <t>Corporatiewoning</t>
  </si>
  <si>
    <t>Woning in beheer van een corporatie.</t>
  </si>
  <si>
    <t>Goedkoop scheefwonend huishouden</t>
  </si>
  <si>
    <t xml:space="preserve">Een huishouden dat een huurprijs heeft in een woning van een woningcorporatie onder de liberalisatiegrens en een jaarinkomen van minimaal 34.229 euro in 2015 (verzamelinkomen hoofdkostwinner en eventuele partner). </t>
  </si>
  <si>
    <t>Inkomensklasse</t>
  </si>
  <si>
    <t>Landelijk inkomenskwintiel en welvaartsindicator</t>
  </si>
  <si>
    <t>Inkomen van alle particuliere huishoudens in Nederland verdeeld in 5 even grote groepen (kwintielen). Het betreft het gestandaardiseerd inkomen van particuliere huishoudens. Bij de welvaartsindicator worden ook 5 even grote groepen samengesteld, maar naast inkomen wordt ook een vermogensindicator gebruikt om te bepalen tot welk kwintiel een huishouden behoort.</t>
  </si>
  <si>
    <t>Liberalisatiegrens</t>
  </si>
  <si>
    <t>De huurliberalisatiegrens bepaalt of er sprake is van een sociale huurwoning of een huurwoning in de vrije sector. Is de huurprijs bij de start van de huurovereenkomst lager dan de toen geldende huurliberalisatiegrens dan is er sprake van een sociale huurwoning. De liberalisatiegrens is vastgesteld op een huurprijs van 710,68 euro in 2015. In dit onderzoek is, dankzij het door de gemeente Leiden aangeleverde bestand, van de corporatiewoningen aangesloten bij Woningnet bekend of de woning boven of onder de liberalisatiegrens is verhuurd. Van de overige huurwoningen is geen informatie over de huurprijs bekend.</t>
  </si>
  <si>
    <t>Aandachtspunten bij de cijfers</t>
  </si>
  <si>
    <t xml:space="preserve">Van de bij Woningnet aangesloten corporaties is bekend of de woningen boven of onder de liberalisatiegrens zijn verhuurd. Van een deel van de corporatiewoningen is echter niet bekend of ze boven of onder de liberalisatiegrens zijn verhuurd. Dit betreft woningen van corporaties die niet zijn aangesloten bij Woningnet, maar ook woningen van bij Woningnet aangesloten corporaties, die buiten Woningnet om verhuurd zijn. Deze woningen zijn toegekend aan 'overige huur bij corporaties' in dit onderzoek. </t>
  </si>
  <si>
    <t>Bescherming van persoonsgegevens</t>
  </si>
  <si>
    <r>
      <t>In dit onderzoek is gebruik gemaakt van integrale gegevens.</t>
    </r>
    <r>
      <rPr>
        <sz val="10"/>
        <color rgb="FF0070C0"/>
        <rFont val="Arial"/>
        <family val="2"/>
      </rPr>
      <t xml:space="preserve"> </t>
    </r>
    <r>
      <rPr>
        <sz val="10"/>
        <rFont val="Arial"/>
        <family val="2"/>
      </rPr>
      <t>Om onthulling van informatie over individuele huishoudens te voorkomen, zijn de cijfers afgerond op 100-tallen.</t>
    </r>
  </si>
  <si>
    <t>Bron</t>
  </si>
  <si>
    <t>Woningnetbestand Holland Rijnland</t>
  </si>
  <si>
    <t>Algemene beschrijving</t>
  </si>
  <si>
    <t xml:space="preserve">De gemeente Leiden heeft een bestand geleverd met de adresgegevens van corporatiewoningen in de regio Holland Rijnland die bij Woningnet zijn aangesloten. Van deze woningen is aangegeven welke woningen onder en welke boven de liberalisatiegrens worden verhuurd in 2015. </t>
  </si>
  <si>
    <t>Leverancier</t>
  </si>
  <si>
    <t>Gemeente Leiden</t>
  </si>
  <si>
    <t>Integraal of steekproef</t>
  </si>
  <si>
    <t>Integraal</t>
  </si>
  <si>
    <t>Periodiciteit</t>
  </si>
  <si>
    <t>Eenmalig voor dit onderzoek</t>
  </si>
  <si>
    <t>Bijzonderheden</t>
  </si>
  <si>
    <t>Huishoudensbestand met inkomen en huishoudensgegevens</t>
  </si>
  <si>
    <t>CBS</t>
  </si>
  <si>
    <t>Goedkoop scheefwonen in Holland Rijnland</t>
  </si>
  <si>
    <t>Tabellenset en factsheets</t>
  </si>
  <si>
    <t>CBS, Urban Data Center Leiden071</t>
  </si>
  <si>
    <t>Oktober, 2018</t>
  </si>
  <si>
    <t>Kathleen Geertjes, Bob Groot</t>
  </si>
  <si>
    <t>Het aantal huishoudens; voor de totale regio en de gemeenten en de wijken in de regio naar inkomensklasse en eigendomstype van de woning.</t>
  </si>
  <si>
    <t>Spreiding in inkomens- en welvaartskwintielen van huishoudens naar verschillende eigendomstypen woningen en inkomensklassen</t>
  </si>
  <si>
    <t>Tabel 3</t>
  </si>
  <si>
    <t>Kenmerken van huishoudens naar verschillende eigendomstypen woningen en inkomensklassen</t>
  </si>
  <si>
    <t>Tabel 4</t>
  </si>
  <si>
    <t>Aantallen van huishoudens naar verschillende eigendomstypen woningen en inkomensklassen per wijk</t>
  </si>
  <si>
    <t>Tabel 5</t>
  </si>
  <si>
    <t>Aantallen van combinaties van kenmerken uit eerdere tabellen voor hele regio Holland Rijnland, uitgesplitst naar 2 inkomensklassen</t>
  </si>
  <si>
    <t>Factsheet 2</t>
  </si>
  <si>
    <t>Factsheet 1</t>
  </si>
  <si>
    <r>
      <t xml:space="preserve">Kenmerken van scheefwonende huishoudens per gemeente </t>
    </r>
    <r>
      <rPr>
        <sz val="10"/>
        <color rgb="FFC00000"/>
        <rFont val="Arial"/>
        <family val="2"/>
      </rPr>
      <t>(selecteer zelf de gewenste gemeente)</t>
    </r>
  </si>
  <si>
    <t>Toelichting bij het onderzoek</t>
  </si>
  <si>
    <t>https://www.cbs.nl/udc-leiden071</t>
  </si>
  <si>
    <t>Bij deze tabellenset hoort ook een rapport met de belangrijkste uitkomsten. Dit rapport is beschikbaar via</t>
  </si>
  <si>
    <t>Vragen over deze publicatie kunnen gestuurd worden aan het CBS-CvB onder vermelding van het referentienummer 170862. Ons e-mailadres is udc.info@cbs.nl.</t>
  </si>
  <si>
    <t>De hier in de werkbladen gegeven cijfers zijn ook beschikbaar als csv of sav-bestanden. Deze zijn op aanvraag beschikbaar. Neem hiervoor contact op via udc.info@cbs.nl</t>
  </si>
  <si>
    <t>Basistabel met per gemeente aantallen en gemiddelde inkomens van huishoudens naar verschillende eigendomstypen woningen en inkomensklassen</t>
  </si>
  <si>
    <t>De tabellenset is gebaseerd op het Integraal inkomens- en vermogensonderzoek (IIV) (definitief 2015). Dit onderzoek vervangt zowel het Inkomenspanelonderzoek (IPO) als het Regionaal Inkomensonderzoek (RIO).</t>
  </si>
  <si>
    <t xml:space="preserve">In het laatste kwartaal na afloop van elk onderzoeksjaar komen voorlopige gegevens beschikbaar. Een jaar later worden deze vervangen door definitieve gegevens.
</t>
  </si>
  <si>
    <t>niet-scheef</t>
  </si>
  <si>
    <t>scheef</t>
  </si>
  <si>
    <t>€34.229-43.687</t>
  </si>
  <si>
    <t>meer dan €43.687</t>
  </si>
  <si>
    <t>1: woningen en scheefwoners</t>
  </si>
  <si>
    <t>Holland-Rijnland</t>
  </si>
  <si>
    <t>&gt; naar volgende blad</t>
  </si>
  <si>
    <t>Bron: CBS, Urban Data Center Leiden071</t>
  </si>
  <si>
    <t>Selecteer hier de gewenste gemeente of Holland-Rijnland als totaal:</t>
  </si>
  <si>
    <t>Goedkoop scheefwonen in</t>
  </si>
  <si>
    <t>&lt;---</t>
  </si>
  <si>
    <t>Inkomen tot € 34.229</t>
  </si>
  <si>
    <t>2: kenmerken scheefwoners</t>
  </si>
  <si>
    <t>Selecteer de gewenste gemeente of Holland-Rijnland als totaal in deel 1 van de Factsheet.</t>
  </si>
  <si>
    <t>&lt; naar vorige blad</t>
  </si>
  <si>
    <t>3: kenmerken eigendomstypen</t>
  </si>
  <si>
    <t>meer dan €34.687</t>
  </si>
  <si>
    <t>Welvaartsindicator</t>
  </si>
  <si>
    <t>Selecteer hier het gewenste kenmerk om te tonen:</t>
  </si>
  <si>
    <t>&lt;--</t>
  </si>
  <si>
    <t>De grafiek toont de verdeling van het gekozen kenmerk over de verschillende eigendomstypen.</t>
  </si>
  <si>
    <t>Van de sociale huurwoningen wordt ook de uitsplitsing naar inkomen van het huishouden getoond.</t>
  </si>
  <si>
    <t/>
  </si>
  <si>
    <t>Belangrijkste inkomstenbron</t>
  </si>
  <si>
    <t>Factsheet 3</t>
  </si>
  <si>
    <r>
      <t xml:space="preserve">Opbouw eigendomstypen woningen en aandeel scheefwonende huishoudens per gemeente </t>
    </r>
    <r>
      <rPr>
        <sz val="10"/>
        <color rgb="FFC00000"/>
        <rFont val="Arial"/>
        <family val="2"/>
      </rPr>
      <t>(selecteer zelf de gewenste gemeente)</t>
    </r>
  </si>
  <si>
    <r>
      <t xml:space="preserve">Verdere uitsplitsing van huishoudenskenmerken naar eigendomstype woning per gemeente </t>
    </r>
    <r>
      <rPr>
        <sz val="10"/>
        <color rgb="FFC00000"/>
        <rFont val="Arial"/>
        <family val="2"/>
      </rPr>
      <t>(selecteer zelf de gewenste gemeente)</t>
    </r>
  </si>
  <si>
    <t>Het CBS-bestand met informatie over particuliere huishoudens (excl. studentenhuishoudens), hun woningen, en gegevens over het huishouden, is verrijkt met een door de gemeente Leiden aangeleverd bestand met adresgegevens van corporatiewoningen die in de regio Holland Rijnland bij Woningnet zijn aangesloten . Van deze woningen is bekend welke woningen onder en welke boven de liberalisatiegrens zijn verhuurd in 2015. Vervolgens zijn 5 bestanden aangemaakt waarin steeds onderscheid is gemaakt naar inkomensklasse (o.b.v. inkomensafhankelijk huurbeleid) en eigendomstype van de woning: koopwoningen en huurwoningen, corporatiewoningen en overige huurwoningen, corporatiewoningen verhuurd onder liberalisatiegrens en overige corporatiewoningen.</t>
  </si>
  <si>
    <t>Het aantal particuliere huishoudens, het gemiddeld en mediaan gestandaardiseerd inkomen en het gemiddeld en mediaan besteedbaar inkomen; voor de totale regio en de gemeenten in de regio en naar inkomensklasse en eigendomstype van de woning.</t>
  </si>
  <si>
    <t>Het aantal en percentage huishoudens in corporatiewoningen onder de liberalisatiegrens met een inkomen van tenminste 34.229 euro (goedkoop scheefwoners) in vergelijking met andere type woningen en/of een ander inkomen; voor de totale regio en per klasse van huishoudsamenstelling, leeftijd van de hoofdkostwinner en woonduur.</t>
  </si>
  <si>
    <t>Huishoudinkomen ingedeeld in drie klassen op basis van het inkomensafhankelijk huurbeleid: tot 34.229 euro, 34.229 tot en met 43.786 euro en  meer dan 43.786 euro. Het betreft het gezamenlijk verzamelinkomen van alle huishoudensleden uitgezonderd het inkomen van inwonende kinderen tot 23 jaar. Daarvan wordt alleen het deel meegeteld dat uitkomt boven de bruto minimumloon grens van een 23 jarige.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</si>
</sst>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30" x14ac:knownFonts="1">
    <font>
      <sz val="11"/>
      <color theme="1"/>
      <name val="Calibri"/>
      <family val="2"/>
      <scheme val="minor"/>
    </font>
    <font>
      <sz val="11"/>
      <color theme="1"/>
      <name val="Calibri"/>
      <family val="2"/>
      <scheme val="minor"/>
    </font>
    <font>
      <sz val="11"/>
      <color theme="0"/>
      <name val="Calibri"/>
      <family val="2"/>
      <scheme val="minor"/>
    </font>
    <font>
      <sz val="11"/>
      <color theme="0" tint="-0.249977111117893"/>
      <name val="Calibri"/>
      <family val="2"/>
      <scheme val="minor"/>
    </font>
    <font>
      <i/>
      <sz val="11"/>
      <color theme="1"/>
      <name val="Calibri"/>
      <family val="2"/>
      <scheme val="minor"/>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b/>
      <sz val="8"/>
      <name val="Helvetica"/>
      <family val="2"/>
    </font>
    <font>
      <sz val="8"/>
      <name val="Helvetica"/>
      <family val="2"/>
    </font>
    <font>
      <sz val="10"/>
      <color theme="4" tint="-0.499984740745262"/>
      <name val="Arial"/>
      <family val="2"/>
    </font>
    <font>
      <b/>
      <i/>
      <sz val="11"/>
      <name val="Arial"/>
      <family val="2"/>
    </font>
    <font>
      <b/>
      <i/>
      <sz val="11"/>
      <color theme="0" tint="-0.499984740745262"/>
      <name val="Arial"/>
      <family val="2"/>
    </font>
    <font>
      <sz val="11"/>
      <name val="Arial"/>
      <family val="2"/>
    </font>
    <font>
      <sz val="10"/>
      <color rgb="FFC00000"/>
      <name val="Arial"/>
      <family val="2"/>
    </font>
    <font>
      <u/>
      <sz val="11"/>
      <color theme="10"/>
      <name val="Calibri"/>
      <family val="2"/>
      <scheme val="minor"/>
    </font>
    <font>
      <i/>
      <sz val="9"/>
      <color theme="1"/>
      <name val="Calibri"/>
      <family val="2"/>
      <scheme val="minor"/>
    </font>
    <font>
      <sz val="24"/>
      <color rgb="FFC00000"/>
      <name val="Calibri"/>
      <family val="2"/>
      <scheme val="minor"/>
    </font>
    <font>
      <u/>
      <sz val="11"/>
      <color theme="0"/>
      <name val="Calibri"/>
      <family val="2"/>
      <scheme val="minor"/>
    </font>
    <font>
      <i/>
      <u/>
      <sz val="9"/>
      <color theme="0" tint="-0.499984740745262"/>
      <name val="Calibri"/>
      <family val="2"/>
      <scheme val="minor"/>
    </font>
    <font>
      <i/>
      <u/>
      <sz val="9"/>
      <color theme="1"/>
      <name val="Calibri"/>
      <family val="2"/>
      <scheme val="minor"/>
    </font>
    <font>
      <sz val="11"/>
      <color theme="0" tint="-0.34998626667073579"/>
      <name val="Calibri"/>
      <family val="2"/>
      <scheme val="minor"/>
    </font>
    <font>
      <u/>
      <sz val="10"/>
      <name val="Arial"/>
      <family val="2"/>
    </font>
    <fon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C000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4" tint="0.59996337778862885"/>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right style="thin">
        <color theme="4" tint="0.59996337778862885"/>
      </right>
      <top/>
      <bottom/>
      <diagonal/>
    </border>
    <border>
      <left/>
      <right/>
      <top/>
      <bottom style="thin">
        <color theme="0" tint="-0.499984740745262"/>
      </bottom>
      <diagonal/>
    </border>
    <border>
      <left/>
      <right style="thin">
        <color theme="0" tint="-0.499984740745262"/>
      </right>
      <top/>
      <bottom/>
      <diagonal/>
    </border>
    <border>
      <left style="thin">
        <color theme="4" tint="0.59996337778862885"/>
      </left>
      <right/>
      <top/>
      <bottom/>
      <diagonal/>
    </border>
  </borders>
  <cellStyleXfs count="7">
    <xf numFmtId="0" fontId="0" fillId="0" borderId="0"/>
    <xf numFmtId="9" fontId="1" fillId="0" borderId="0" applyFont="0" applyFill="0" applyBorder="0" applyAlignment="0" applyProtection="0"/>
    <xf numFmtId="0" fontId="5"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21" fillId="0" borderId="0" applyNumberFormat="0" applyFill="0" applyBorder="0" applyAlignment="0" applyProtection="0"/>
  </cellStyleXfs>
  <cellXfs count="96">
    <xf numFmtId="0" fontId="0" fillId="0" borderId="0" xfId="0"/>
    <xf numFmtId="0" fontId="0" fillId="0" borderId="0" xfId="0" applyAlignment="1">
      <alignment horizontal="right"/>
    </xf>
    <xf numFmtId="0" fontId="0" fillId="2" borderId="1" xfId="0" applyFill="1" applyBorder="1"/>
    <xf numFmtId="0" fontId="3" fillId="0" borderId="0" xfId="0" applyFont="1"/>
    <xf numFmtId="0" fontId="0" fillId="3" borderId="0" xfId="0" applyFill="1"/>
    <xf numFmtId="0" fontId="0" fillId="0" borderId="0" xfId="0" applyFill="1"/>
    <xf numFmtId="0" fontId="4" fillId="0" borderId="0" xfId="0" applyFont="1"/>
    <xf numFmtId="1" fontId="0" fillId="0" borderId="0" xfId="1" applyNumberFormat="1" applyFont="1"/>
    <xf numFmtId="0" fontId="6" fillId="4" borderId="0" xfId="2" applyFont="1" applyFill="1"/>
    <xf numFmtId="0" fontId="5" fillId="4" borderId="0" xfId="2" applyFill="1"/>
    <xf numFmtId="0" fontId="7" fillId="4" borderId="0" xfId="2" applyFont="1" applyFill="1"/>
    <xf numFmtId="0" fontId="8" fillId="4" borderId="0" xfId="2" applyFont="1" applyFill="1"/>
    <xf numFmtId="0" fontId="9" fillId="3" borderId="0" xfId="2" applyFont="1" applyFill="1"/>
    <xf numFmtId="0" fontId="10" fillId="4" borderId="0" xfId="2" applyFont="1" applyFill="1"/>
    <xf numFmtId="0" fontId="9" fillId="4" borderId="0" xfId="2" applyFont="1" applyFill="1"/>
    <xf numFmtId="43" fontId="0" fillId="4" borderId="0" xfId="3" applyFont="1" applyFill="1"/>
    <xf numFmtId="49" fontId="5" fillId="4" borderId="0" xfId="2" applyNumberFormat="1" applyFont="1" applyFill="1" applyAlignment="1">
      <alignment horizontal="left"/>
    </xf>
    <xf numFmtId="0" fontId="5" fillId="4" borderId="0" xfId="2" applyFont="1" applyFill="1" applyAlignment="1"/>
    <xf numFmtId="0" fontId="11" fillId="4" borderId="0" xfId="2" applyFont="1" applyFill="1" applyAlignment="1"/>
    <xf numFmtId="0" fontId="5" fillId="4" borderId="0" xfId="2" applyFill="1" applyAlignment="1"/>
    <xf numFmtId="0" fontId="9" fillId="4" borderId="0" xfId="2" applyFont="1" applyFill="1" applyAlignment="1"/>
    <xf numFmtId="0" fontId="12" fillId="4" borderId="0" xfId="2" applyFont="1" applyFill="1" applyAlignment="1"/>
    <xf numFmtId="0" fontId="5" fillId="4" borderId="0" xfId="2" applyFont="1" applyFill="1"/>
    <xf numFmtId="0" fontId="13" fillId="4" borderId="0" xfId="2" applyFont="1" applyFill="1" applyAlignment="1"/>
    <xf numFmtId="0" fontId="5" fillId="4" borderId="0" xfId="2" applyFont="1" applyFill="1" applyAlignment="1">
      <alignment horizontal="left"/>
    </xf>
    <xf numFmtId="0" fontId="10" fillId="4" borderId="0" xfId="2" applyFont="1" applyFill="1" applyAlignment="1"/>
    <xf numFmtId="0" fontId="15" fillId="5" borderId="0" xfId="2" applyFont="1" applyFill="1" applyAlignment="1">
      <alignment vertical="center"/>
    </xf>
    <xf numFmtId="0" fontId="5" fillId="5" borderId="0" xfId="2" applyFont="1" applyFill="1" applyAlignment="1">
      <alignment vertical="center"/>
    </xf>
    <xf numFmtId="0" fontId="11" fillId="0" borderId="0" xfId="2" applyFont="1"/>
    <xf numFmtId="0" fontId="11" fillId="3" borderId="0" xfId="2" applyFont="1" applyFill="1"/>
    <xf numFmtId="0" fontId="5" fillId="3" borderId="0" xfId="2" applyFill="1"/>
    <xf numFmtId="0" fontId="6" fillId="4" borderId="0" xfId="2" applyFont="1" applyFill="1" applyAlignment="1">
      <alignment horizontal="left" vertical="top" wrapText="1"/>
    </xf>
    <xf numFmtId="0" fontId="16" fillId="4" borderId="0" xfId="2" applyFont="1" applyFill="1"/>
    <xf numFmtId="0" fontId="17" fillId="4" borderId="0" xfId="2" applyFont="1" applyFill="1" applyAlignment="1">
      <alignment horizontal="left" vertical="top" wrapText="1"/>
    </xf>
    <xf numFmtId="0" fontId="5" fillId="3" borderId="0" xfId="2" applyFont="1" applyFill="1" applyAlignment="1">
      <alignment horizontal="left" vertical="top" wrapText="1"/>
    </xf>
    <xf numFmtId="0" fontId="17" fillId="3" borderId="0" xfId="2" applyFont="1" applyFill="1" applyAlignment="1">
      <alignment horizontal="left" vertical="top" wrapText="1"/>
    </xf>
    <xf numFmtId="0" fontId="16" fillId="4" borderId="0" xfId="2" applyFont="1" applyFill="1" applyAlignment="1">
      <alignment vertical="top" wrapText="1"/>
    </xf>
    <xf numFmtId="0" fontId="5" fillId="4" borderId="0" xfId="2" applyFill="1" applyAlignment="1">
      <alignment horizontal="left" vertical="top" wrapText="1"/>
    </xf>
    <xf numFmtId="0" fontId="16" fillId="3" borderId="0" xfId="2" applyFont="1" applyFill="1"/>
    <xf numFmtId="0" fontId="6" fillId="3" borderId="0" xfId="2" applyFont="1" applyFill="1" applyBorder="1" applyAlignment="1">
      <alignment horizontal="left" vertical="top" wrapText="1"/>
    </xf>
    <xf numFmtId="0" fontId="5" fillId="3" borderId="0" xfId="2" applyFont="1" applyFill="1" applyAlignment="1">
      <alignment horizontal="left" wrapText="1"/>
    </xf>
    <xf numFmtId="0" fontId="5" fillId="3" borderId="0" xfId="2" applyFont="1" applyFill="1" applyAlignment="1">
      <alignment wrapText="1"/>
    </xf>
    <xf numFmtId="0" fontId="13" fillId="4" borderId="0" xfId="2" applyFont="1" applyFill="1" applyAlignment="1">
      <alignment horizontal="left" vertical="top" wrapText="1"/>
    </xf>
    <xf numFmtId="0" fontId="8" fillId="3" borderId="2" xfId="2" applyFont="1" applyFill="1" applyBorder="1" applyAlignment="1">
      <alignment horizontal="left" vertical="top" wrapText="1"/>
    </xf>
    <xf numFmtId="0" fontId="8" fillId="3" borderId="3" xfId="2" applyFont="1" applyFill="1" applyBorder="1" applyAlignment="1">
      <alignment horizontal="left" wrapText="1"/>
    </xf>
    <xf numFmtId="0" fontId="5" fillId="3" borderId="6" xfId="2" applyFont="1" applyFill="1" applyBorder="1" applyAlignment="1">
      <alignment horizontal="left" vertical="top" wrapText="1"/>
    </xf>
    <xf numFmtId="0" fontId="5" fillId="3" borderId="7" xfId="2" applyFont="1" applyFill="1" applyBorder="1" applyAlignment="1">
      <alignment horizontal="left" vertical="top" wrapText="1"/>
    </xf>
    <xf numFmtId="0" fontId="5" fillId="3" borderId="7" xfId="2" applyFont="1" applyFill="1" applyBorder="1" applyAlignment="1">
      <alignment horizontal="left" wrapText="1"/>
    </xf>
    <xf numFmtId="0" fontId="5" fillId="3" borderId="4" xfId="2" applyFont="1" applyFill="1" applyBorder="1" applyAlignment="1">
      <alignment horizontal="left" vertical="top" wrapText="1"/>
    </xf>
    <xf numFmtId="0" fontId="5" fillId="3" borderId="5" xfId="2" applyFont="1" applyFill="1" applyBorder="1" applyAlignment="1">
      <alignment horizontal="left" wrapText="1"/>
    </xf>
    <xf numFmtId="0" fontId="5" fillId="3" borderId="0" xfId="2" applyFont="1" applyFill="1" applyAlignment="1">
      <alignment horizontal="justify" vertical="top" wrapText="1"/>
    </xf>
    <xf numFmtId="0" fontId="5" fillId="4" borderId="0" xfId="2" applyFont="1" applyFill="1" applyAlignment="1">
      <alignment horizontal="justify" vertical="top" wrapText="1"/>
    </xf>
    <xf numFmtId="0" fontId="17" fillId="3" borderId="0" xfId="2" applyFont="1" applyFill="1" applyAlignment="1">
      <alignment horizontal="justify" vertical="top" wrapText="1"/>
    </xf>
    <xf numFmtId="0" fontId="19" fillId="3" borderId="0" xfId="2" applyFont="1" applyFill="1" applyAlignment="1">
      <alignment horizontal="justify" vertical="top" wrapText="1"/>
    </xf>
    <xf numFmtId="0" fontId="5" fillId="3" borderId="0" xfId="2" applyFill="1" applyAlignment="1">
      <alignment horizontal="justify" vertical="top" wrapText="1"/>
    </xf>
    <xf numFmtId="0" fontId="13" fillId="3" borderId="0" xfId="2" applyFont="1" applyFill="1" applyAlignment="1">
      <alignment horizontal="justify" vertical="top" wrapText="1"/>
    </xf>
    <xf numFmtId="0" fontId="9" fillId="3" borderId="0" xfId="2" applyFont="1" applyFill="1" applyAlignment="1">
      <alignment horizontal="justify" vertical="top" wrapText="1"/>
    </xf>
    <xf numFmtId="0" fontId="17" fillId="4" borderId="0" xfId="2" applyFont="1" applyFill="1" applyAlignment="1">
      <alignment horizontal="justify" vertical="top" wrapText="1"/>
    </xf>
    <xf numFmtId="0" fontId="9" fillId="4" borderId="0" xfId="2" applyFont="1" applyFill="1" applyAlignment="1">
      <alignment horizontal="justify" vertical="top" wrapText="1"/>
    </xf>
    <xf numFmtId="0" fontId="5" fillId="4" borderId="0" xfId="2" applyFill="1" applyAlignment="1">
      <alignment horizontal="justify" vertical="top" wrapText="1"/>
    </xf>
    <xf numFmtId="2" fontId="0" fillId="2" borderId="0" xfId="0" applyNumberFormat="1" applyFill="1"/>
    <xf numFmtId="0" fontId="0" fillId="6" borderId="0" xfId="0" applyFill="1"/>
    <xf numFmtId="3" fontId="0" fillId="0" borderId="0" xfId="0" applyNumberFormat="1"/>
    <xf numFmtId="3" fontId="0" fillId="6" borderId="0" xfId="0" applyNumberFormat="1" applyFill="1"/>
    <xf numFmtId="0" fontId="22" fillId="6" borderId="0" xfId="0" applyFont="1" applyFill="1" applyAlignment="1"/>
    <xf numFmtId="0" fontId="22" fillId="6" borderId="0" xfId="0" applyFont="1" applyFill="1" applyAlignment="1">
      <alignment horizontal="right"/>
    </xf>
    <xf numFmtId="0" fontId="0" fillId="7" borderId="0" xfId="0" applyFill="1"/>
    <xf numFmtId="0" fontId="2" fillId="7" borderId="0" xfId="0" applyFont="1" applyFill="1"/>
    <xf numFmtId="0" fontId="0" fillId="6" borderId="12" xfId="0" applyFill="1" applyBorder="1"/>
    <xf numFmtId="0" fontId="0" fillId="6" borderId="13" xfId="0" applyFill="1" applyBorder="1"/>
    <xf numFmtId="0" fontId="0" fillId="7" borderId="0" xfId="0" applyFont="1" applyFill="1"/>
    <xf numFmtId="0" fontId="0" fillId="0" borderId="0" xfId="0" applyAlignment="1"/>
    <xf numFmtId="0" fontId="0" fillId="6" borderId="0" xfId="0" applyFill="1" applyBorder="1"/>
    <xf numFmtId="3" fontId="0" fillId="6" borderId="0" xfId="0" applyNumberFormat="1" applyFill="1" applyBorder="1"/>
    <xf numFmtId="0" fontId="27" fillId="0" borderId="0" xfId="0" applyFont="1"/>
    <xf numFmtId="0" fontId="0" fillId="0" borderId="0" xfId="0" quotePrefix="1"/>
    <xf numFmtId="0" fontId="22" fillId="6" borderId="0" xfId="6" applyFont="1" applyFill="1" applyAlignment="1">
      <alignment horizontal="left"/>
    </xf>
    <xf numFmtId="0" fontId="5" fillId="4" borderId="0" xfId="6" applyFont="1" applyFill="1" applyAlignment="1"/>
    <xf numFmtId="0" fontId="28" fillId="4" borderId="0" xfId="6" applyFont="1" applyFill="1" applyAlignment="1"/>
    <xf numFmtId="0" fontId="15" fillId="5" borderId="0" xfId="2" applyFont="1" applyFill="1" applyAlignment="1">
      <alignment vertical="center"/>
    </xf>
    <xf numFmtId="0" fontId="14" fillId="5" borderId="0" xfId="2" applyFont="1" applyFill="1" applyAlignment="1">
      <alignment vertical="center"/>
    </xf>
    <xf numFmtId="0" fontId="29" fillId="4" borderId="0" xfId="6" applyFont="1" applyFill="1" applyAlignment="1">
      <alignment horizontal="left"/>
    </xf>
    <xf numFmtId="0" fontId="5" fillId="4" borderId="0" xfId="6" applyFont="1" applyFill="1" applyAlignment="1">
      <alignment horizontal="left"/>
    </xf>
    <xf numFmtId="0" fontId="26" fillId="6" borderId="0" xfId="6" applyFont="1" applyFill="1" applyAlignment="1">
      <alignment horizontal="center"/>
    </xf>
    <xf numFmtId="0" fontId="25" fillId="3" borderId="8" xfId="6" applyFont="1" applyFill="1" applyBorder="1" applyAlignment="1">
      <alignment horizontal="center"/>
    </xf>
    <xf numFmtId="0" fontId="25" fillId="3" borderId="9" xfId="6" applyFont="1" applyFill="1" applyBorder="1" applyAlignment="1">
      <alignment horizontal="center"/>
    </xf>
    <xf numFmtId="0" fontId="25" fillId="3" borderId="10" xfId="6" applyFont="1" applyFill="1" applyBorder="1" applyAlignment="1">
      <alignment horizontal="center"/>
    </xf>
    <xf numFmtId="0" fontId="22" fillId="6" borderId="0" xfId="0" applyFont="1" applyFill="1" applyAlignment="1">
      <alignment horizontal="center"/>
    </xf>
    <xf numFmtId="0" fontId="22" fillId="6" borderId="11" xfId="0" applyFont="1" applyFill="1" applyBorder="1" applyAlignment="1">
      <alignment horizontal="center"/>
    </xf>
    <xf numFmtId="0" fontId="0" fillId="3" borderId="0" xfId="0" applyFill="1" applyAlignment="1" applyProtection="1">
      <alignment horizontal="center"/>
      <protection locked="0"/>
    </xf>
    <xf numFmtId="0" fontId="23" fillId="3" borderId="0" xfId="0" applyFont="1" applyFill="1" applyAlignment="1">
      <alignment horizontal="left"/>
    </xf>
    <xf numFmtId="0" fontId="23" fillId="3" borderId="0" xfId="0" applyFont="1" applyFill="1" applyAlignment="1">
      <alignment horizontal="left" vertical="center"/>
    </xf>
    <xf numFmtId="0" fontId="24" fillId="7" borderId="0" xfId="6" applyFont="1" applyFill="1" applyAlignment="1">
      <alignment horizontal="center"/>
    </xf>
    <xf numFmtId="0" fontId="22" fillId="6" borderId="0" xfId="6" applyFont="1" applyFill="1" applyAlignment="1">
      <alignment horizontal="center"/>
    </xf>
    <xf numFmtId="0" fontId="0" fillId="3" borderId="0" xfId="0" applyFill="1" applyAlignment="1" applyProtection="1">
      <alignment horizontal="left"/>
      <protection locked="0"/>
    </xf>
    <xf numFmtId="0" fontId="22" fillId="6" borderId="14" xfId="0" applyFont="1" applyFill="1" applyBorder="1" applyAlignment="1">
      <alignment horizontal="center"/>
    </xf>
  </cellXfs>
  <cellStyles count="7">
    <cellStyle name="Hyperlink" xfId="6" builtinId="8"/>
    <cellStyle name="Komma 2" xfId="3"/>
    <cellStyle name="Procent" xfId="1" builtinId="5"/>
    <cellStyle name="Procent 2" xfId="4"/>
    <cellStyle name="Standaard" xfId="0" builtinId="0"/>
    <cellStyle name="Standaard 2" xfId="2"/>
    <cellStyle name="Standaard 3" xfId="5"/>
  </cellStyles>
  <dxfs count="0"/>
  <tableStyles count="0" defaultTableStyle="TableStyleMedium2" defaultPivotStyle="PivotStyleLight16"/>
  <colors>
    <mruColors>
      <color rgb="FF53A31D"/>
      <color rgb="FFF39200"/>
      <color rgb="FFAF0E80"/>
      <color rgb="FFFFCC00"/>
      <color rgb="FFE94C0A"/>
      <color rgb="FF00A1CD"/>
      <color rgb="FF0058B8"/>
      <color rgb="FFAFCB05"/>
      <color rgb="FFCE7C00"/>
      <color rgb="FFE1B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3231290013982"/>
          <c:y val="6.5815178782855796E-2"/>
          <c:w val="0.60909971300316434"/>
          <c:h val="0.63801898334517326"/>
        </c:manualLayout>
      </c:layout>
      <c:doughnutChart>
        <c:varyColors val="1"/>
        <c:ser>
          <c:idx val="0"/>
          <c:order val="0"/>
          <c:dPt>
            <c:idx val="0"/>
            <c:bubble3D val="0"/>
            <c:spPr>
              <a:solidFill>
                <a:srgbClr val="E94C0A"/>
              </a:solidFill>
            </c:spPr>
            <c:extLst>
              <c:ext xmlns:c16="http://schemas.microsoft.com/office/drawing/2014/chart" uri="{C3380CC4-5D6E-409C-BE32-E72D297353CC}">
                <c16:uniqueId val="{00000001-7C7F-4787-906C-1FDBEF9C2962}"/>
              </c:ext>
            </c:extLst>
          </c:dPt>
          <c:dPt>
            <c:idx val="1"/>
            <c:bubble3D val="0"/>
            <c:spPr>
              <a:solidFill>
                <a:srgbClr val="FFCC00"/>
              </a:solidFill>
            </c:spPr>
            <c:extLst>
              <c:ext xmlns:c16="http://schemas.microsoft.com/office/drawing/2014/chart" uri="{C3380CC4-5D6E-409C-BE32-E72D297353CC}">
                <c16:uniqueId val="{00000003-7C7F-4787-906C-1FDBEF9C2962}"/>
              </c:ext>
            </c:extLst>
          </c:dPt>
          <c:dPt>
            <c:idx val="2"/>
            <c:bubble3D val="0"/>
            <c:spPr>
              <a:solidFill>
                <a:srgbClr val="AF0E80"/>
              </a:solidFill>
            </c:spPr>
            <c:extLst>
              <c:ext xmlns:c16="http://schemas.microsoft.com/office/drawing/2014/chart" uri="{C3380CC4-5D6E-409C-BE32-E72D297353CC}">
                <c16:uniqueId val="{00000005-7C7F-4787-906C-1FDBEF9C2962}"/>
              </c:ext>
            </c:extLst>
          </c:dPt>
          <c:dPt>
            <c:idx val="3"/>
            <c:bubble3D val="0"/>
            <c:spPr>
              <a:solidFill>
                <a:srgbClr val="F39200"/>
              </a:solidFill>
            </c:spPr>
            <c:extLst>
              <c:ext xmlns:c16="http://schemas.microsoft.com/office/drawing/2014/chart" uri="{C3380CC4-5D6E-409C-BE32-E72D297353CC}">
                <c16:uniqueId val="{00000007-7C7F-4787-906C-1FDBEF9C2962}"/>
              </c:ext>
            </c:extLst>
          </c:dPt>
          <c:dPt>
            <c:idx val="4"/>
            <c:bubble3D val="0"/>
            <c:spPr>
              <a:solidFill>
                <a:srgbClr val="53A31D"/>
              </a:solidFill>
            </c:spPr>
            <c:extLst>
              <c:ext xmlns:c16="http://schemas.microsoft.com/office/drawing/2014/chart" uri="{C3380CC4-5D6E-409C-BE32-E72D297353CC}">
                <c16:uniqueId val="{00000009-7C7F-4787-906C-1FDBEF9C2962}"/>
              </c:ext>
            </c:extLst>
          </c:dPt>
          <c:dPt>
            <c:idx val="5"/>
            <c:bubble3D val="0"/>
            <c:spPr>
              <a:solidFill>
                <a:srgbClr val="E94C0A"/>
              </a:solidFill>
            </c:spPr>
            <c:extLst>
              <c:ext xmlns:c16="http://schemas.microsoft.com/office/drawing/2014/chart" uri="{C3380CC4-5D6E-409C-BE32-E72D297353CC}">
                <c16:uniqueId val="{0000000B-7C7F-4787-906C-1FDBEF9C2962}"/>
              </c:ext>
            </c:extLst>
          </c:dPt>
          <c:dLbls>
            <c:dLbl>
              <c:idx val="3"/>
              <c:layout>
                <c:manualLayout>
                  <c:x val="-4.4254637661817701E-3"/>
                  <c:y val="-1.16110554674739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C7F-4787-906C-1FDBEF9C2962}"/>
                </c:ext>
              </c:extLst>
            </c:dLbl>
            <c:dLbl>
              <c:idx val="4"/>
              <c:layout>
                <c:manualLayout>
                  <c:x val="-9.4444444444444442E-2"/>
                  <c:y val="-1.16110287097160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7F-4787-906C-1FDBEF9C2962}"/>
                </c:ext>
              </c:extLst>
            </c:dLbl>
            <c:dLbl>
              <c:idx val="5"/>
              <c:tx>
                <c:rich>
                  <a:bodyPr/>
                  <a:lstStyle/>
                  <a:p>
                    <a:r>
                      <a:rPr lang="en-US"/>
                      <a:t>Sociale</a:t>
                    </a:r>
                    <a:r>
                      <a:rPr lang="en-US" baseline="0"/>
                      <a:t> huur:</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7F-4787-906C-1FDBEF9C2962}"/>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Factsheet1!$R$18:$R$21</c:f>
              <c:strCache>
                <c:ptCount val="4"/>
                <c:pt idx="0">
                  <c:v>Sociale huur</c:v>
                </c:pt>
                <c:pt idx="1">
                  <c:v>Corporatiehuur overig</c:v>
                </c:pt>
                <c:pt idx="2">
                  <c:v>Huur bij overige verhuurder</c:v>
                </c:pt>
                <c:pt idx="3">
                  <c:v>Eigenaar</c:v>
                </c:pt>
              </c:strCache>
            </c:strRef>
          </c:cat>
          <c:val>
            <c:numRef>
              <c:f>Factsheet1!$S$18:$S$21</c:f>
              <c:numCache>
                <c:formatCode>General</c:formatCode>
                <c:ptCount val="4"/>
                <c:pt idx="0">
                  <c:v>57300</c:v>
                </c:pt>
                <c:pt idx="1">
                  <c:v>4600</c:v>
                </c:pt>
                <c:pt idx="2">
                  <c:v>27500</c:v>
                </c:pt>
                <c:pt idx="3">
                  <c:v>142900</c:v>
                </c:pt>
              </c:numCache>
            </c:numRef>
          </c:val>
          <c:extLst>
            <c:ext xmlns:c16="http://schemas.microsoft.com/office/drawing/2014/chart" uri="{C3380CC4-5D6E-409C-BE32-E72D297353CC}">
              <c16:uniqueId val="{0000000C-7C7F-4787-906C-1FDBEF9C2962}"/>
            </c:ext>
          </c:extLst>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635645120631103E-3"/>
          <c:y val="0.74886928635912464"/>
          <c:w val="0.99736435487936892"/>
          <c:h val="0.22261023054431453"/>
        </c:manualLayout>
      </c:layout>
      <c:overlay val="0"/>
    </c:legend>
    <c:plotVisOnly val="0"/>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3231290013982"/>
          <c:y val="6.5815178782855796E-2"/>
          <c:w val="0.60909971300316434"/>
          <c:h val="0.63801898334517326"/>
        </c:manualLayout>
      </c:layout>
      <c:doughnutChart>
        <c:varyColors val="1"/>
        <c:ser>
          <c:idx val="0"/>
          <c:order val="0"/>
          <c:dPt>
            <c:idx val="0"/>
            <c:bubble3D val="0"/>
            <c:spPr>
              <a:solidFill>
                <a:srgbClr val="FFCC00"/>
              </a:solidFill>
            </c:spPr>
            <c:extLst>
              <c:ext xmlns:c16="http://schemas.microsoft.com/office/drawing/2014/chart" uri="{C3380CC4-5D6E-409C-BE32-E72D297353CC}">
                <c16:uniqueId val="{00000001-D69F-4935-A42A-AFD7E5F583D9}"/>
              </c:ext>
            </c:extLst>
          </c:dPt>
          <c:dPt>
            <c:idx val="1"/>
            <c:bubble3D val="0"/>
            <c:spPr>
              <a:solidFill>
                <a:srgbClr val="F39200"/>
              </a:solidFill>
            </c:spPr>
            <c:extLst>
              <c:ext xmlns:c16="http://schemas.microsoft.com/office/drawing/2014/chart" uri="{C3380CC4-5D6E-409C-BE32-E72D297353CC}">
                <c16:uniqueId val="{00000003-D69F-4935-A42A-AFD7E5F583D9}"/>
              </c:ext>
            </c:extLst>
          </c:dPt>
          <c:dPt>
            <c:idx val="2"/>
            <c:bubble3D val="0"/>
            <c:spPr>
              <a:solidFill>
                <a:srgbClr val="E94C0A"/>
              </a:solidFill>
            </c:spPr>
            <c:extLst>
              <c:ext xmlns:c16="http://schemas.microsoft.com/office/drawing/2014/chart" uri="{C3380CC4-5D6E-409C-BE32-E72D297353CC}">
                <c16:uniqueId val="{00000005-D69F-4935-A42A-AFD7E5F583D9}"/>
              </c:ext>
            </c:extLst>
          </c:dPt>
          <c:dPt>
            <c:idx val="3"/>
            <c:bubble3D val="0"/>
            <c:spPr>
              <a:noFill/>
            </c:spPr>
            <c:extLst>
              <c:ext xmlns:c16="http://schemas.microsoft.com/office/drawing/2014/chart" uri="{C3380CC4-5D6E-409C-BE32-E72D297353CC}">
                <c16:uniqueId val="{00000007-D69F-4935-A42A-AFD7E5F583D9}"/>
              </c:ext>
            </c:extLst>
          </c:dPt>
          <c:dPt>
            <c:idx val="4"/>
            <c:bubble3D val="0"/>
            <c:spPr>
              <a:solidFill>
                <a:srgbClr val="53A31D"/>
              </a:solidFill>
            </c:spPr>
            <c:extLst>
              <c:ext xmlns:c16="http://schemas.microsoft.com/office/drawing/2014/chart" uri="{C3380CC4-5D6E-409C-BE32-E72D297353CC}">
                <c16:uniqueId val="{00000009-D69F-4935-A42A-AFD7E5F583D9}"/>
              </c:ext>
            </c:extLst>
          </c:dPt>
          <c:dPt>
            <c:idx val="5"/>
            <c:bubble3D val="0"/>
            <c:spPr>
              <a:solidFill>
                <a:srgbClr val="E94C0A"/>
              </a:solidFill>
            </c:spPr>
            <c:extLst>
              <c:ext xmlns:c16="http://schemas.microsoft.com/office/drawing/2014/chart" uri="{C3380CC4-5D6E-409C-BE32-E72D297353CC}">
                <c16:uniqueId val="{0000000B-D69F-4935-A42A-AFD7E5F583D9}"/>
              </c:ext>
            </c:extLst>
          </c:dPt>
          <c:dLbls>
            <c:dLbl>
              <c:idx val="3"/>
              <c:layout>
                <c:manualLayout>
                  <c:x val="-4.4254637661817701E-3"/>
                  <c:y val="-1.1611055467473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9F-4935-A42A-AFD7E5F583D9}"/>
                </c:ext>
              </c:extLst>
            </c:dLbl>
            <c:dLbl>
              <c:idx val="4"/>
              <c:layout>
                <c:manualLayout>
                  <c:x val="-9.4444444444444442E-2"/>
                  <c:y val="-1.16110287097160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9F-4935-A42A-AFD7E5F583D9}"/>
                </c:ext>
              </c:extLst>
            </c:dLbl>
            <c:dLbl>
              <c:idx val="5"/>
              <c:tx>
                <c:rich>
                  <a:bodyPr/>
                  <a:lstStyle/>
                  <a:p>
                    <a:r>
                      <a:rPr lang="en-US"/>
                      <a:t>Sociale</a:t>
                    </a:r>
                    <a:r>
                      <a:rPr lang="en-US" baseline="0"/>
                      <a:t> huur:</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9F-4935-A42A-AFD7E5F583D9}"/>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Factsheet1!$R$23:$R$26</c:f>
              <c:strCache>
                <c:ptCount val="3"/>
                <c:pt idx="0">
                  <c:v>Inkomen tot € 34.229</c:v>
                </c:pt>
                <c:pt idx="1">
                  <c:v>€34.229-43.687</c:v>
                </c:pt>
                <c:pt idx="2">
                  <c:v>meer dan €43.687</c:v>
                </c:pt>
              </c:strCache>
            </c:strRef>
          </c:cat>
          <c:val>
            <c:numRef>
              <c:f>Factsheet1!$S$23:$S$26</c:f>
              <c:numCache>
                <c:formatCode>General</c:formatCode>
                <c:ptCount val="4"/>
                <c:pt idx="0">
                  <c:v>40100</c:v>
                </c:pt>
                <c:pt idx="1">
                  <c:v>7000</c:v>
                </c:pt>
                <c:pt idx="2">
                  <c:v>10200</c:v>
                </c:pt>
              </c:numCache>
            </c:numRef>
          </c:val>
          <c:extLst>
            <c:ext xmlns:c16="http://schemas.microsoft.com/office/drawing/2014/chart" uri="{C3380CC4-5D6E-409C-BE32-E72D297353CC}">
              <c16:uniqueId val="{0000000C-D69F-4935-A42A-AFD7E5F583D9}"/>
            </c:ext>
          </c:extLst>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635645120631103E-3"/>
          <c:y val="0.74886928635912464"/>
          <c:w val="0.99736433880344399"/>
          <c:h val="0.22261023054431453"/>
        </c:manualLayout>
      </c:layout>
      <c:overlay val="0"/>
    </c:legend>
    <c:plotVisOnly val="0"/>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31170535390663E-2"/>
          <c:y val="2.3514033434363445E-2"/>
          <c:w val="0.9234610350476038"/>
          <c:h val="0.57242848951326564"/>
        </c:manualLayout>
      </c:layout>
      <c:barChart>
        <c:barDir val="bar"/>
        <c:grouping val="percentStacked"/>
        <c:varyColors val="0"/>
        <c:ser>
          <c:idx val="0"/>
          <c:order val="0"/>
          <c:tx>
            <c:strRef>
              <c:f>Factsheet2!$X$25</c:f>
              <c:strCache>
                <c:ptCount val="1"/>
                <c:pt idx="0">
                  <c:v>% in 1e kwintiel</c:v>
                </c:pt>
              </c:strCache>
            </c:strRef>
          </c:tx>
          <c:spPr>
            <a:solidFill>
              <a:srgbClr val="E94C0A"/>
            </a:solidFill>
          </c:spPr>
          <c:invertIfNegative val="0"/>
          <c:val>
            <c:numRef>
              <c:f>Factsheet2!$X$27</c:f>
              <c:numCache>
                <c:formatCode>0</c:formatCode>
                <c:ptCount val="1"/>
                <c:pt idx="0">
                  <c:v>3.8332368268673997</c:v>
                </c:pt>
              </c:numCache>
            </c:numRef>
          </c:val>
          <c:extLst>
            <c:ext xmlns:c16="http://schemas.microsoft.com/office/drawing/2014/chart" uri="{C3380CC4-5D6E-409C-BE32-E72D297353CC}">
              <c16:uniqueId val="{00000000-9D2D-4195-9F07-10436DA698ED}"/>
            </c:ext>
          </c:extLst>
        </c:ser>
        <c:ser>
          <c:idx val="1"/>
          <c:order val="1"/>
          <c:tx>
            <c:strRef>
              <c:f>Factsheet2!$Y$25</c:f>
              <c:strCache>
                <c:ptCount val="1"/>
                <c:pt idx="0">
                  <c:v>% in 2e kwintiel</c:v>
                </c:pt>
              </c:strCache>
            </c:strRef>
          </c:tx>
          <c:spPr>
            <a:solidFill>
              <a:srgbClr val="FFCC00"/>
            </a:solidFill>
          </c:spPr>
          <c:invertIfNegative val="0"/>
          <c:val>
            <c:numRef>
              <c:f>Factsheet2!$Y$27</c:f>
              <c:numCache>
                <c:formatCode>0</c:formatCode>
                <c:ptCount val="1"/>
                <c:pt idx="0">
                  <c:v>24.481760277938623</c:v>
                </c:pt>
              </c:numCache>
            </c:numRef>
          </c:val>
          <c:extLst>
            <c:ext xmlns:c16="http://schemas.microsoft.com/office/drawing/2014/chart" uri="{C3380CC4-5D6E-409C-BE32-E72D297353CC}">
              <c16:uniqueId val="{00000001-9D2D-4195-9F07-10436DA698ED}"/>
            </c:ext>
          </c:extLst>
        </c:ser>
        <c:ser>
          <c:idx val="2"/>
          <c:order val="2"/>
          <c:tx>
            <c:strRef>
              <c:f>Factsheet2!$Z$25</c:f>
              <c:strCache>
                <c:ptCount val="1"/>
                <c:pt idx="0">
                  <c:v>% in 3e kwintiel</c:v>
                </c:pt>
              </c:strCache>
            </c:strRef>
          </c:tx>
          <c:spPr>
            <a:solidFill>
              <a:srgbClr val="AF0E80"/>
            </a:solidFill>
          </c:spPr>
          <c:invertIfNegative val="0"/>
          <c:val>
            <c:numRef>
              <c:f>Factsheet2!$Z$27</c:f>
              <c:numCache>
                <c:formatCode>0</c:formatCode>
                <c:ptCount val="1"/>
                <c:pt idx="0">
                  <c:v>45.848291835552985</c:v>
                </c:pt>
              </c:numCache>
            </c:numRef>
          </c:val>
          <c:extLst>
            <c:ext xmlns:c16="http://schemas.microsoft.com/office/drawing/2014/chart" uri="{C3380CC4-5D6E-409C-BE32-E72D297353CC}">
              <c16:uniqueId val="{00000002-9D2D-4195-9F07-10436DA698ED}"/>
            </c:ext>
          </c:extLst>
        </c:ser>
        <c:ser>
          <c:idx val="3"/>
          <c:order val="3"/>
          <c:tx>
            <c:strRef>
              <c:f>Factsheet2!$AA$25</c:f>
              <c:strCache>
                <c:ptCount val="1"/>
                <c:pt idx="0">
                  <c:v>% in 4e kwintiel</c:v>
                </c:pt>
              </c:strCache>
            </c:strRef>
          </c:tx>
          <c:spPr>
            <a:solidFill>
              <a:srgbClr val="F39200"/>
            </a:solidFill>
          </c:spPr>
          <c:invertIfNegative val="0"/>
          <c:val>
            <c:numRef>
              <c:f>Factsheet2!$AA$27</c:f>
              <c:numCache>
                <c:formatCode>0</c:formatCode>
                <c:ptCount val="1"/>
                <c:pt idx="0">
                  <c:v>21.702374059061956</c:v>
                </c:pt>
              </c:numCache>
            </c:numRef>
          </c:val>
          <c:extLst>
            <c:ext xmlns:c16="http://schemas.microsoft.com/office/drawing/2014/chart" uri="{C3380CC4-5D6E-409C-BE32-E72D297353CC}">
              <c16:uniqueId val="{00000003-9D2D-4195-9F07-10436DA698ED}"/>
            </c:ext>
          </c:extLst>
        </c:ser>
        <c:ser>
          <c:idx val="4"/>
          <c:order val="4"/>
          <c:tx>
            <c:strRef>
              <c:f>Factsheet2!$AB$25</c:f>
              <c:strCache>
                <c:ptCount val="1"/>
                <c:pt idx="0">
                  <c:v>% in 5e kwintiel</c:v>
                </c:pt>
              </c:strCache>
            </c:strRef>
          </c:tx>
          <c:spPr>
            <a:solidFill>
              <a:srgbClr val="53A31D"/>
            </a:solidFill>
          </c:spPr>
          <c:invertIfNegative val="0"/>
          <c:val>
            <c:numRef>
              <c:f>Factsheet2!$AB$27</c:f>
              <c:numCache>
                <c:formatCode>0</c:formatCode>
                <c:ptCount val="1"/>
                <c:pt idx="0">
                  <c:v>4.1343370005790385</c:v>
                </c:pt>
              </c:numCache>
            </c:numRef>
          </c:val>
          <c:extLst>
            <c:ext xmlns:c16="http://schemas.microsoft.com/office/drawing/2014/chart" uri="{C3380CC4-5D6E-409C-BE32-E72D297353CC}">
              <c16:uniqueId val="{00000004-9D2D-4195-9F07-10436DA698ED}"/>
            </c:ext>
          </c:extLst>
        </c:ser>
        <c:dLbls>
          <c:showLegendKey val="0"/>
          <c:showVal val="0"/>
          <c:showCatName val="0"/>
          <c:showSerName val="0"/>
          <c:showPercent val="0"/>
          <c:showBubbleSize val="0"/>
        </c:dLbls>
        <c:gapWidth val="150"/>
        <c:overlap val="100"/>
        <c:axId val="121100544"/>
        <c:axId val="121135488"/>
      </c:barChart>
      <c:catAx>
        <c:axId val="121100544"/>
        <c:scaling>
          <c:orientation val="minMax"/>
        </c:scaling>
        <c:delete val="1"/>
        <c:axPos val="l"/>
        <c:majorTickMark val="out"/>
        <c:minorTickMark val="none"/>
        <c:tickLblPos val="nextTo"/>
        <c:crossAx val="121135488"/>
        <c:crosses val="autoZero"/>
        <c:auto val="1"/>
        <c:lblAlgn val="ctr"/>
        <c:lblOffset val="100"/>
        <c:noMultiLvlLbl val="0"/>
      </c:catAx>
      <c:valAx>
        <c:axId val="121135488"/>
        <c:scaling>
          <c:orientation val="minMax"/>
        </c:scaling>
        <c:delete val="0"/>
        <c:axPos val="b"/>
        <c:majorGridlines/>
        <c:numFmt formatCode="0%" sourceLinked="1"/>
        <c:majorTickMark val="out"/>
        <c:minorTickMark val="none"/>
        <c:tickLblPos val="nextTo"/>
        <c:crossAx val="121100544"/>
        <c:crosses val="autoZero"/>
        <c:crossBetween val="between"/>
      </c:valAx>
      <c:spPr>
        <a:noFill/>
      </c:spPr>
    </c:plotArea>
    <c:legend>
      <c:legendPos val="b"/>
      <c:layout>
        <c:manualLayout>
          <c:xMode val="edge"/>
          <c:yMode val="edge"/>
          <c:x val="3.8956746035215567E-2"/>
          <c:y val="0.81835743664953797"/>
          <c:w val="0.91819025044433222"/>
          <c:h val="8.3717191601049873E-2"/>
        </c:manualLayout>
      </c:layout>
      <c:overlay val="0"/>
    </c:legend>
    <c:plotVisOnly val="0"/>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31170535390663E-2"/>
          <c:y val="2.3514033434363445E-2"/>
          <c:w val="0.9234610350476038"/>
          <c:h val="0.57242848951326564"/>
        </c:manualLayout>
      </c:layout>
      <c:barChart>
        <c:barDir val="bar"/>
        <c:grouping val="percentStacked"/>
        <c:varyColors val="0"/>
        <c:ser>
          <c:idx val="0"/>
          <c:order val="0"/>
          <c:tx>
            <c:strRef>
              <c:f>Factsheet2!$X$29</c:f>
              <c:strCache>
                <c:ptCount val="1"/>
                <c:pt idx="0">
                  <c:v>Eenpersoonshuishouden</c:v>
                </c:pt>
              </c:strCache>
            </c:strRef>
          </c:tx>
          <c:spPr>
            <a:solidFill>
              <a:srgbClr val="E94C0A"/>
            </a:solidFill>
          </c:spPr>
          <c:invertIfNegative val="0"/>
          <c:val>
            <c:numRef>
              <c:f>Factsheet2!$X$34</c:f>
              <c:numCache>
                <c:formatCode>General</c:formatCode>
                <c:ptCount val="1"/>
                <c:pt idx="0">
                  <c:v>3600</c:v>
                </c:pt>
              </c:numCache>
            </c:numRef>
          </c:val>
          <c:extLst>
            <c:ext xmlns:c16="http://schemas.microsoft.com/office/drawing/2014/chart" uri="{C3380CC4-5D6E-409C-BE32-E72D297353CC}">
              <c16:uniqueId val="{00000000-269D-4AAD-BD9F-6DBBC87533BA}"/>
            </c:ext>
          </c:extLst>
        </c:ser>
        <c:ser>
          <c:idx val="1"/>
          <c:order val="1"/>
          <c:tx>
            <c:strRef>
              <c:f>Factsheet2!$Y$29</c:f>
              <c:strCache>
                <c:ptCount val="1"/>
                <c:pt idx="0">
                  <c:v>Paar zonder kinderen</c:v>
                </c:pt>
              </c:strCache>
            </c:strRef>
          </c:tx>
          <c:spPr>
            <a:solidFill>
              <a:srgbClr val="FFCC00"/>
            </a:solidFill>
          </c:spPr>
          <c:invertIfNegative val="0"/>
          <c:val>
            <c:numRef>
              <c:f>Factsheet2!$Y$34</c:f>
              <c:numCache>
                <c:formatCode>General</c:formatCode>
                <c:ptCount val="1"/>
                <c:pt idx="0">
                  <c:v>6100</c:v>
                </c:pt>
              </c:numCache>
            </c:numRef>
          </c:val>
          <c:extLst>
            <c:ext xmlns:c16="http://schemas.microsoft.com/office/drawing/2014/chart" uri="{C3380CC4-5D6E-409C-BE32-E72D297353CC}">
              <c16:uniqueId val="{00000001-269D-4AAD-BD9F-6DBBC87533BA}"/>
            </c:ext>
          </c:extLst>
        </c:ser>
        <c:ser>
          <c:idx val="2"/>
          <c:order val="2"/>
          <c:tx>
            <c:strRef>
              <c:f>Factsheet2!$Z$29</c:f>
              <c:strCache>
                <c:ptCount val="1"/>
                <c:pt idx="0">
                  <c:v>Paar met kinderen</c:v>
                </c:pt>
              </c:strCache>
            </c:strRef>
          </c:tx>
          <c:spPr>
            <a:solidFill>
              <a:srgbClr val="AF0E80"/>
            </a:solidFill>
          </c:spPr>
          <c:invertIfNegative val="0"/>
          <c:val>
            <c:numRef>
              <c:f>Factsheet2!$Z$34</c:f>
              <c:numCache>
                <c:formatCode>General</c:formatCode>
                <c:ptCount val="1"/>
                <c:pt idx="0">
                  <c:v>5500</c:v>
                </c:pt>
              </c:numCache>
            </c:numRef>
          </c:val>
          <c:extLst>
            <c:ext xmlns:c16="http://schemas.microsoft.com/office/drawing/2014/chart" uri="{C3380CC4-5D6E-409C-BE32-E72D297353CC}">
              <c16:uniqueId val="{00000002-269D-4AAD-BD9F-6DBBC87533BA}"/>
            </c:ext>
          </c:extLst>
        </c:ser>
        <c:ser>
          <c:idx val="3"/>
          <c:order val="3"/>
          <c:tx>
            <c:strRef>
              <c:f>Factsheet2!$AA$29</c:f>
              <c:strCache>
                <c:ptCount val="1"/>
                <c:pt idx="0">
                  <c:v>Eenoudergezin</c:v>
                </c:pt>
              </c:strCache>
            </c:strRef>
          </c:tx>
          <c:spPr>
            <a:solidFill>
              <a:srgbClr val="F39200"/>
            </a:solidFill>
          </c:spPr>
          <c:invertIfNegative val="0"/>
          <c:val>
            <c:numRef>
              <c:f>Factsheet2!$AA$34</c:f>
              <c:numCache>
                <c:formatCode>General</c:formatCode>
                <c:ptCount val="1"/>
                <c:pt idx="0">
                  <c:v>1500</c:v>
                </c:pt>
              </c:numCache>
            </c:numRef>
          </c:val>
          <c:extLst>
            <c:ext xmlns:c16="http://schemas.microsoft.com/office/drawing/2014/chart" uri="{C3380CC4-5D6E-409C-BE32-E72D297353CC}">
              <c16:uniqueId val="{00000003-269D-4AAD-BD9F-6DBBC87533BA}"/>
            </c:ext>
          </c:extLst>
        </c:ser>
        <c:ser>
          <c:idx val="4"/>
          <c:order val="4"/>
          <c:tx>
            <c:strRef>
              <c:f>Factsheet2!$AB$29</c:f>
              <c:strCache>
                <c:ptCount val="1"/>
                <c:pt idx="0">
                  <c:v>Overige huishoudens</c:v>
                </c:pt>
              </c:strCache>
            </c:strRef>
          </c:tx>
          <c:spPr>
            <a:solidFill>
              <a:srgbClr val="53A31D"/>
            </a:solidFill>
          </c:spPr>
          <c:invertIfNegative val="0"/>
          <c:val>
            <c:numRef>
              <c:f>Factsheet2!$AB$34</c:f>
              <c:numCache>
                <c:formatCode>General</c:formatCode>
                <c:ptCount val="1"/>
                <c:pt idx="0">
                  <c:v>500</c:v>
                </c:pt>
              </c:numCache>
            </c:numRef>
          </c:val>
          <c:extLst>
            <c:ext xmlns:c16="http://schemas.microsoft.com/office/drawing/2014/chart" uri="{C3380CC4-5D6E-409C-BE32-E72D297353CC}">
              <c16:uniqueId val="{00000004-269D-4AAD-BD9F-6DBBC87533BA}"/>
            </c:ext>
          </c:extLst>
        </c:ser>
        <c:dLbls>
          <c:showLegendKey val="0"/>
          <c:showVal val="0"/>
          <c:showCatName val="0"/>
          <c:showSerName val="0"/>
          <c:showPercent val="0"/>
          <c:showBubbleSize val="0"/>
        </c:dLbls>
        <c:gapWidth val="150"/>
        <c:overlap val="100"/>
        <c:axId val="128472192"/>
        <c:axId val="128473728"/>
      </c:barChart>
      <c:catAx>
        <c:axId val="128472192"/>
        <c:scaling>
          <c:orientation val="minMax"/>
        </c:scaling>
        <c:delete val="1"/>
        <c:axPos val="l"/>
        <c:majorTickMark val="out"/>
        <c:minorTickMark val="none"/>
        <c:tickLblPos val="nextTo"/>
        <c:crossAx val="128473728"/>
        <c:crosses val="autoZero"/>
        <c:auto val="1"/>
        <c:lblAlgn val="ctr"/>
        <c:lblOffset val="100"/>
        <c:noMultiLvlLbl val="0"/>
      </c:catAx>
      <c:valAx>
        <c:axId val="128473728"/>
        <c:scaling>
          <c:orientation val="minMax"/>
        </c:scaling>
        <c:delete val="0"/>
        <c:axPos val="b"/>
        <c:majorGridlines/>
        <c:numFmt formatCode="0%" sourceLinked="1"/>
        <c:majorTickMark val="out"/>
        <c:minorTickMark val="none"/>
        <c:tickLblPos val="nextTo"/>
        <c:crossAx val="128472192"/>
        <c:crosses val="autoZero"/>
        <c:crossBetween val="between"/>
      </c:valAx>
      <c:spPr>
        <a:noFill/>
      </c:spPr>
    </c:plotArea>
    <c:legend>
      <c:legendPos val="b"/>
      <c:layout>
        <c:manualLayout>
          <c:xMode val="edge"/>
          <c:yMode val="edge"/>
          <c:x val="3.8956746035215567E-2"/>
          <c:y val="0.81835743664953797"/>
          <c:w val="0.91819025044433222"/>
          <c:h val="8.3717191601049873E-2"/>
        </c:manualLayout>
      </c:layout>
      <c:overlay val="0"/>
    </c:legend>
    <c:plotVisOnly val="0"/>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31170535390663E-2"/>
          <c:y val="2.3514033434363445E-2"/>
          <c:w val="0.9234610350476038"/>
          <c:h val="0.57242848951326564"/>
        </c:manualLayout>
      </c:layout>
      <c:barChart>
        <c:barDir val="bar"/>
        <c:grouping val="percentStacked"/>
        <c:varyColors val="0"/>
        <c:ser>
          <c:idx val="0"/>
          <c:order val="0"/>
          <c:tx>
            <c:strRef>
              <c:f>Factsheet2!$X$36</c:f>
              <c:strCache>
                <c:ptCount val="1"/>
                <c:pt idx="0">
                  <c:v>15 t/m 34 jaar</c:v>
                </c:pt>
              </c:strCache>
            </c:strRef>
          </c:tx>
          <c:spPr>
            <a:solidFill>
              <a:srgbClr val="E94C0A"/>
            </a:solidFill>
          </c:spPr>
          <c:invertIfNegative val="0"/>
          <c:val>
            <c:numRef>
              <c:f>Factsheet2!$X$41</c:f>
              <c:numCache>
                <c:formatCode>General</c:formatCode>
                <c:ptCount val="1"/>
                <c:pt idx="0">
                  <c:v>2600</c:v>
                </c:pt>
              </c:numCache>
            </c:numRef>
          </c:val>
          <c:extLst>
            <c:ext xmlns:c16="http://schemas.microsoft.com/office/drawing/2014/chart" uri="{C3380CC4-5D6E-409C-BE32-E72D297353CC}">
              <c16:uniqueId val="{00000000-A8EF-4D24-B46A-D222F1BB1C90}"/>
            </c:ext>
          </c:extLst>
        </c:ser>
        <c:ser>
          <c:idx val="1"/>
          <c:order val="1"/>
          <c:tx>
            <c:strRef>
              <c:f>Factsheet2!$Y$36</c:f>
              <c:strCache>
                <c:ptCount val="1"/>
                <c:pt idx="0">
                  <c:v>35 t/m 64 jaar</c:v>
                </c:pt>
              </c:strCache>
            </c:strRef>
          </c:tx>
          <c:spPr>
            <a:solidFill>
              <a:srgbClr val="FFCC00"/>
            </a:solidFill>
          </c:spPr>
          <c:invertIfNegative val="0"/>
          <c:val>
            <c:numRef>
              <c:f>Factsheet2!$Y$41</c:f>
              <c:numCache>
                <c:formatCode>General</c:formatCode>
                <c:ptCount val="1"/>
                <c:pt idx="0">
                  <c:v>11600</c:v>
                </c:pt>
              </c:numCache>
            </c:numRef>
          </c:val>
          <c:extLst>
            <c:ext xmlns:c16="http://schemas.microsoft.com/office/drawing/2014/chart" uri="{C3380CC4-5D6E-409C-BE32-E72D297353CC}">
              <c16:uniqueId val="{00000001-A8EF-4D24-B46A-D222F1BB1C90}"/>
            </c:ext>
          </c:extLst>
        </c:ser>
        <c:ser>
          <c:idx val="2"/>
          <c:order val="2"/>
          <c:tx>
            <c:strRef>
              <c:f>Factsheet2!$Z$36</c:f>
              <c:strCache>
                <c:ptCount val="1"/>
                <c:pt idx="0">
                  <c:v>65 jaar of ouder</c:v>
                </c:pt>
              </c:strCache>
            </c:strRef>
          </c:tx>
          <c:spPr>
            <a:solidFill>
              <a:srgbClr val="AF0E80"/>
            </a:solidFill>
          </c:spPr>
          <c:invertIfNegative val="0"/>
          <c:val>
            <c:numRef>
              <c:f>Factsheet2!$Z$41</c:f>
              <c:numCache>
                <c:formatCode>General</c:formatCode>
                <c:ptCount val="1"/>
                <c:pt idx="0">
                  <c:v>2900</c:v>
                </c:pt>
              </c:numCache>
            </c:numRef>
          </c:val>
          <c:extLst>
            <c:ext xmlns:c16="http://schemas.microsoft.com/office/drawing/2014/chart" uri="{C3380CC4-5D6E-409C-BE32-E72D297353CC}">
              <c16:uniqueId val="{00000002-A8EF-4D24-B46A-D222F1BB1C90}"/>
            </c:ext>
          </c:extLst>
        </c:ser>
        <c:dLbls>
          <c:showLegendKey val="0"/>
          <c:showVal val="0"/>
          <c:showCatName val="0"/>
          <c:showSerName val="0"/>
          <c:showPercent val="0"/>
          <c:showBubbleSize val="0"/>
        </c:dLbls>
        <c:gapWidth val="150"/>
        <c:overlap val="100"/>
        <c:axId val="158114560"/>
        <c:axId val="158116480"/>
      </c:barChart>
      <c:catAx>
        <c:axId val="158114560"/>
        <c:scaling>
          <c:orientation val="minMax"/>
        </c:scaling>
        <c:delete val="1"/>
        <c:axPos val="l"/>
        <c:majorTickMark val="out"/>
        <c:minorTickMark val="none"/>
        <c:tickLblPos val="nextTo"/>
        <c:crossAx val="158116480"/>
        <c:crosses val="autoZero"/>
        <c:auto val="1"/>
        <c:lblAlgn val="ctr"/>
        <c:lblOffset val="100"/>
        <c:noMultiLvlLbl val="0"/>
      </c:catAx>
      <c:valAx>
        <c:axId val="158116480"/>
        <c:scaling>
          <c:orientation val="minMax"/>
        </c:scaling>
        <c:delete val="0"/>
        <c:axPos val="b"/>
        <c:majorGridlines/>
        <c:numFmt formatCode="0%" sourceLinked="1"/>
        <c:majorTickMark val="out"/>
        <c:minorTickMark val="none"/>
        <c:tickLblPos val="nextTo"/>
        <c:crossAx val="158114560"/>
        <c:crosses val="autoZero"/>
        <c:crossBetween val="between"/>
      </c:valAx>
      <c:spPr>
        <a:noFill/>
      </c:spPr>
    </c:plotArea>
    <c:legend>
      <c:legendPos val="b"/>
      <c:layout>
        <c:manualLayout>
          <c:xMode val="edge"/>
          <c:yMode val="edge"/>
          <c:x val="3.8956746035215567E-2"/>
          <c:y val="0.81835743664953797"/>
          <c:w val="0.91819025044433222"/>
          <c:h val="8.3717191601049873E-2"/>
        </c:manualLayout>
      </c:layout>
      <c:overlay val="0"/>
    </c:legend>
    <c:plotVisOnly val="0"/>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31170535390663E-2"/>
          <c:y val="2.3514033434363445E-2"/>
          <c:w val="0.9234610350476038"/>
          <c:h val="0.57242848951326564"/>
        </c:manualLayout>
      </c:layout>
      <c:barChart>
        <c:barDir val="bar"/>
        <c:grouping val="percentStacked"/>
        <c:varyColors val="0"/>
        <c:ser>
          <c:idx val="0"/>
          <c:order val="0"/>
          <c:tx>
            <c:strRef>
              <c:f>Factsheet2!$X$47</c:f>
              <c:strCache>
                <c:ptCount val="1"/>
                <c:pt idx="0">
                  <c:v>Loon werknemer</c:v>
                </c:pt>
              </c:strCache>
            </c:strRef>
          </c:tx>
          <c:spPr>
            <a:solidFill>
              <a:srgbClr val="E94C0A"/>
            </a:solidFill>
          </c:spPr>
          <c:invertIfNegative val="0"/>
          <c:val>
            <c:numRef>
              <c:f>Factsheet2!$X$52</c:f>
              <c:numCache>
                <c:formatCode>General</c:formatCode>
                <c:ptCount val="1"/>
                <c:pt idx="0">
                  <c:v>13000</c:v>
                </c:pt>
              </c:numCache>
            </c:numRef>
          </c:val>
          <c:extLst>
            <c:ext xmlns:c16="http://schemas.microsoft.com/office/drawing/2014/chart" uri="{C3380CC4-5D6E-409C-BE32-E72D297353CC}">
              <c16:uniqueId val="{00000000-1966-416D-8E20-C1D0DF78622F}"/>
            </c:ext>
          </c:extLst>
        </c:ser>
        <c:ser>
          <c:idx val="1"/>
          <c:order val="1"/>
          <c:tx>
            <c:strRef>
              <c:f>Factsheet2!$Y$47</c:f>
              <c:strCache>
                <c:ptCount val="1"/>
                <c:pt idx="0">
                  <c:v>Inkomen zelfstandige</c:v>
                </c:pt>
              </c:strCache>
            </c:strRef>
          </c:tx>
          <c:spPr>
            <a:solidFill>
              <a:srgbClr val="FFCC00"/>
            </a:solidFill>
          </c:spPr>
          <c:invertIfNegative val="0"/>
          <c:val>
            <c:numRef>
              <c:f>Factsheet2!$Y$52</c:f>
              <c:numCache>
                <c:formatCode>General</c:formatCode>
                <c:ptCount val="1"/>
                <c:pt idx="0">
                  <c:v>600</c:v>
                </c:pt>
              </c:numCache>
            </c:numRef>
          </c:val>
          <c:extLst>
            <c:ext xmlns:c16="http://schemas.microsoft.com/office/drawing/2014/chart" uri="{C3380CC4-5D6E-409C-BE32-E72D297353CC}">
              <c16:uniqueId val="{00000001-1966-416D-8E20-C1D0DF78622F}"/>
            </c:ext>
          </c:extLst>
        </c:ser>
        <c:ser>
          <c:idx val="2"/>
          <c:order val="2"/>
          <c:tx>
            <c:strRef>
              <c:f>Factsheet2!$Z$47</c:f>
              <c:strCache>
                <c:ptCount val="1"/>
                <c:pt idx="0">
                  <c:v>Uitkering sociale zekerheid</c:v>
                </c:pt>
              </c:strCache>
            </c:strRef>
          </c:tx>
          <c:spPr>
            <a:solidFill>
              <a:srgbClr val="AF0E80"/>
            </a:solidFill>
          </c:spPr>
          <c:invertIfNegative val="0"/>
          <c:val>
            <c:numRef>
              <c:f>Factsheet2!$Z$52</c:f>
              <c:numCache>
                <c:formatCode>General</c:formatCode>
                <c:ptCount val="1"/>
                <c:pt idx="0">
                  <c:v>900</c:v>
                </c:pt>
              </c:numCache>
            </c:numRef>
          </c:val>
          <c:extLst>
            <c:ext xmlns:c16="http://schemas.microsoft.com/office/drawing/2014/chart" uri="{C3380CC4-5D6E-409C-BE32-E72D297353CC}">
              <c16:uniqueId val="{00000002-1966-416D-8E20-C1D0DF78622F}"/>
            </c:ext>
          </c:extLst>
        </c:ser>
        <c:ser>
          <c:idx val="3"/>
          <c:order val="3"/>
          <c:tx>
            <c:strRef>
              <c:f>Factsheet2!$AA$47</c:f>
              <c:strCache>
                <c:ptCount val="1"/>
                <c:pt idx="0">
                  <c:v>Pensioen/overig</c:v>
                </c:pt>
              </c:strCache>
            </c:strRef>
          </c:tx>
          <c:spPr>
            <a:solidFill>
              <a:srgbClr val="F39200"/>
            </a:solidFill>
          </c:spPr>
          <c:invertIfNegative val="0"/>
          <c:val>
            <c:numRef>
              <c:f>Factsheet2!$AA$52</c:f>
              <c:numCache>
                <c:formatCode>General</c:formatCode>
                <c:ptCount val="1"/>
                <c:pt idx="0">
                  <c:v>2700</c:v>
                </c:pt>
              </c:numCache>
            </c:numRef>
          </c:val>
          <c:extLst>
            <c:ext xmlns:c16="http://schemas.microsoft.com/office/drawing/2014/chart" uri="{C3380CC4-5D6E-409C-BE32-E72D297353CC}">
              <c16:uniqueId val="{00000003-1966-416D-8E20-C1D0DF78622F}"/>
            </c:ext>
          </c:extLst>
        </c:ser>
        <c:dLbls>
          <c:showLegendKey val="0"/>
          <c:showVal val="0"/>
          <c:showCatName val="0"/>
          <c:showSerName val="0"/>
          <c:showPercent val="0"/>
          <c:showBubbleSize val="0"/>
        </c:dLbls>
        <c:gapWidth val="150"/>
        <c:overlap val="100"/>
        <c:axId val="187512704"/>
        <c:axId val="187514240"/>
      </c:barChart>
      <c:catAx>
        <c:axId val="187512704"/>
        <c:scaling>
          <c:orientation val="minMax"/>
        </c:scaling>
        <c:delete val="1"/>
        <c:axPos val="l"/>
        <c:majorTickMark val="out"/>
        <c:minorTickMark val="none"/>
        <c:tickLblPos val="nextTo"/>
        <c:crossAx val="187514240"/>
        <c:crosses val="autoZero"/>
        <c:auto val="1"/>
        <c:lblAlgn val="ctr"/>
        <c:lblOffset val="100"/>
        <c:noMultiLvlLbl val="0"/>
      </c:catAx>
      <c:valAx>
        <c:axId val="187514240"/>
        <c:scaling>
          <c:orientation val="minMax"/>
        </c:scaling>
        <c:delete val="0"/>
        <c:axPos val="b"/>
        <c:majorGridlines/>
        <c:numFmt formatCode="0%" sourceLinked="1"/>
        <c:majorTickMark val="out"/>
        <c:minorTickMark val="none"/>
        <c:tickLblPos val="nextTo"/>
        <c:crossAx val="187512704"/>
        <c:crosses val="autoZero"/>
        <c:crossBetween val="between"/>
      </c:valAx>
      <c:spPr>
        <a:noFill/>
      </c:spPr>
    </c:plotArea>
    <c:legend>
      <c:legendPos val="b"/>
      <c:layout>
        <c:manualLayout>
          <c:xMode val="edge"/>
          <c:yMode val="edge"/>
          <c:x val="3.8956746035215567E-2"/>
          <c:y val="0.81835743664953797"/>
          <c:w val="0.91819025044433222"/>
          <c:h val="8.3717191601049873E-2"/>
        </c:manualLayout>
      </c:layout>
      <c:overlay val="0"/>
    </c:legend>
    <c:plotVisOnly val="0"/>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31170535390663E-2"/>
          <c:y val="2.3514033434363445E-2"/>
          <c:w val="0.9234610350476038"/>
          <c:h val="0.57242848951326564"/>
        </c:manualLayout>
      </c:layout>
      <c:barChart>
        <c:barDir val="bar"/>
        <c:grouping val="percentStacked"/>
        <c:varyColors val="0"/>
        <c:ser>
          <c:idx val="0"/>
          <c:order val="0"/>
          <c:tx>
            <c:strRef>
              <c:f>Factsheet2!$X$55</c:f>
              <c:strCache>
                <c:ptCount val="1"/>
                <c:pt idx="0">
                  <c:v>Minder dan 2 jaar</c:v>
                </c:pt>
              </c:strCache>
            </c:strRef>
          </c:tx>
          <c:spPr>
            <a:solidFill>
              <a:srgbClr val="E94C0A"/>
            </a:solidFill>
          </c:spPr>
          <c:invertIfNegative val="0"/>
          <c:val>
            <c:numRef>
              <c:f>Factsheet2!$X$60</c:f>
              <c:numCache>
                <c:formatCode>General</c:formatCode>
                <c:ptCount val="1"/>
                <c:pt idx="0">
                  <c:v>2900</c:v>
                </c:pt>
              </c:numCache>
            </c:numRef>
          </c:val>
          <c:extLst>
            <c:ext xmlns:c16="http://schemas.microsoft.com/office/drawing/2014/chart" uri="{C3380CC4-5D6E-409C-BE32-E72D297353CC}">
              <c16:uniqueId val="{00000000-A0DE-4E0D-8785-41433360DC49}"/>
            </c:ext>
          </c:extLst>
        </c:ser>
        <c:ser>
          <c:idx val="1"/>
          <c:order val="1"/>
          <c:tx>
            <c:strRef>
              <c:f>Factsheet2!$Y$55</c:f>
              <c:strCache>
                <c:ptCount val="1"/>
                <c:pt idx="0">
                  <c:v>2 t/m 5 jaar</c:v>
                </c:pt>
              </c:strCache>
            </c:strRef>
          </c:tx>
          <c:spPr>
            <a:solidFill>
              <a:srgbClr val="FFCC00"/>
            </a:solidFill>
          </c:spPr>
          <c:invertIfNegative val="0"/>
          <c:val>
            <c:numRef>
              <c:f>Factsheet2!$Y$60</c:f>
              <c:numCache>
                <c:formatCode>General</c:formatCode>
                <c:ptCount val="1"/>
                <c:pt idx="0">
                  <c:v>2100</c:v>
                </c:pt>
              </c:numCache>
            </c:numRef>
          </c:val>
          <c:extLst>
            <c:ext xmlns:c16="http://schemas.microsoft.com/office/drawing/2014/chart" uri="{C3380CC4-5D6E-409C-BE32-E72D297353CC}">
              <c16:uniqueId val="{00000001-A0DE-4E0D-8785-41433360DC49}"/>
            </c:ext>
          </c:extLst>
        </c:ser>
        <c:ser>
          <c:idx val="2"/>
          <c:order val="2"/>
          <c:tx>
            <c:strRef>
              <c:f>Factsheet2!$Z$55</c:f>
              <c:strCache>
                <c:ptCount val="1"/>
                <c:pt idx="0">
                  <c:v>Meer dan 5 jaar</c:v>
                </c:pt>
              </c:strCache>
            </c:strRef>
          </c:tx>
          <c:spPr>
            <a:solidFill>
              <a:srgbClr val="AF0E80"/>
            </a:solidFill>
          </c:spPr>
          <c:invertIfNegative val="0"/>
          <c:val>
            <c:numRef>
              <c:f>Factsheet2!$Z$60</c:f>
              <c:numCache>
                <c:formatCode>General</c:formatCode>
                <c:ptCount val="1"/>
                <c:pt idx="0">
                  <c:v>12100</c:v>
                </c:pt>
              </c:numCache>
            </c:numRef>
          </c:val>
          <c:extLst>
            <c:ext xmlns:c16="http://schemas.microsoft.com/office/drawing/2014/chart" uri="{C3380CC4-5D6E-409C-BE32-E72D297353CC}">
              <c16:uniqueId val="{00000002-A0DE-4E0D-8785-41433360DC49}"/>
            </c:ext>
          </c:extLst>
        </c:ser>
        <c:dLbls>
          <c:showLegendKey val="0"/>
          <c:showVal val="0"/>
          <c:showCatName val="0"/>
          <c:showSerName val="0"/>
          <c:showPercent val="0"/>
          <c:showBubbleSize val="0"/>
        </c:dLbls>
        <c:gapWidth val="150"/>
        <c:overlap val="100"/>
        <c:axId val="191380480"/>
        <c:axId val="201729536"/>
      </c:barChart>
      <c:catAx>
        <c:axId val="191380480"/>
        <c:scaling>
          <c:orientation val="minMax"/>
        </c:scaling>
        <c:delete val="1"/>
        <c:axPos val="l"/>
        <c:majorTickMark val="out"/>
        <c:minorTickMark val="none"/>
        <c:tickLblPos val="nextTo"/>
        <c:crossAx val="201729536"/>
        <c:crosses val="autoZero"/>
        <c:auto val="1"/>
        <c:lblAlgn val="ctr"/>
        <c:lblOffset val="100"/>
        <c:noMultiLvlLbl val="0"/>
      </c:catAx>
      <c:valAx>
        <c:axId val="201729536"/>
        <c:scaling>
          <c:orientation val="minMax"/>
        </c:scaling>
        <c:delete val="0"/>
        <c:axPos val="b"/>
        <c:majorGridlines/>
        <c:numFmt formatCode="0%" sourceLinked="1"/>
        <c:majorTickMark val="out"/>
        <c:minorTickMark val="none"/>
        <c:tickLblPos val="nextTo"/>
        <c:crossAx val="191380480"/>
        <c:crosses val="autoZero"/>
        <c:crossBetween val="between"/>
      </c:valAx>
      <c:spPr>
        <a:noFill/>
      </c:spPr>
    </c:plotArea>
    <c:legend>
      <c:legendPos val="b"/>
      <c:layout>
        <c:manualLayout>
          <c:xMode val="edge"/>
          <c:yMode val="edge"/>
          <c:x val="3.8956746035215567E-2"/>
          <c:y val="0.81835743664953797"/>
          <c:w val="0.91819025044433222"/>
          <c:h val="8.3717191601049873E-2"/>
        </c:manualLayout>
      </c:layout>
      <c:overlay val="0"/>
    </c:legend>
    <c:plotVisOnly val="0"/>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88646276495067"/>
          <c:y val="3.8119978334099643E-2"/>
          <c:w val="0.726585933422496"/>
          <c:h val="0.77929105514078545"/>
        </c:manualLayout>
      </c:layout>
      <c:barChart>
        <c:barDir val="bar"/>
        <c:grouping val="percentStacked"/>
        <c:varyColors val="0"/>
        <c:ser>
          <c:idx val="1"/>
          <c:order val="0"/>
          <c:tx>
            <c:strRef>
              <c:f>Factsheet3!$Y$15</c:f>
              <c:strCache>
                <c:ptCount val="1"/>
                <c:pt idx="0">
                  <c:v>Eenpersoonshuishouden</c:v>
                </c:pt>
              </c:strCache>
            </c:strRef>
          </c:tx>
          <c:spPr>
            <a:solidFill>
              <a:srgbClr val="E94C0A"/>
            </a:solidFill>
          </c:spPr>
          <c:invertIfNegative val="0"/>
          <c:cat>
            <c:strRef>
              <c:f>Factsheet3!$R$16:$R$25</c:f>
              <c:strCache>
                <c:ptCount val="10"/>
                <c:pt idx="0">
                  <c:v>Totaal</c:v>
                </c:pt>
                <c:pt idx="1">
                  <c:v>Eigenaar</c:v>
                </c:pt>
                <c:pt idx="2">
                  <c:v>Overige verhuurders</c:v>
                </c:pt>
                <c:pt idx="3">
                  <c:v>Corporatiehuur overig</c:v>
                </c:pt>
                <c:pt idx="5">
                  <c:v>meer dan €34.687</c:v>
                </c:pt>
                <c:pt idx="6">
                  <c:v>€ 34.229 - 43.786</c:v>
                </c:pt>
                <c:pt idx="7">
                  <c:v>tot € 34.229</c:v>
                </c:pt>
                <c:pt idx="8">
                  <c:v>waarvan hh. 
met inkomen</c:v>
                </c:pt>
                <c:pt idx="9">
                  <c:v>Sociale huur</c:v>
                </c:pt>
              </c:strCache>
            </c:strRef>
          </c:cat>
          <c:val>
            <c:numRef>
              <c:f>Factsheet3!$Y$16:$Y$25</c:f>
              <c:numCache>
                <c:formatCode>General</c:formatCode>
                <c:ptCount val="10"/>
                <c:pt idx="0">
                  <c:v>78400</c:v>
                </c:pt>
                <c:pt idx="1">
                  <c:v>31200</c:v>
                </c:pt>
                <c:pt idx="2">
                  <c:v>16800</c:v>
                </c:pt>
                <c:pt idx="3">
                  <c:v>2300</c:v>
                </c:pt>
                <c:pt idx="5">
                  <c:v>1200</c:v>
                </c:pt>
                <c:pt idx="6">
                  <c:v>2400</c:v>
                </c:pt>
                <c:pt idx="7">
                  <c:v>24600</c:v>
                </c:pt>
                <c:pt idx="9">
                  <c:v>28200</c:v>
                </c:pt>
              </c:numCache>
            </c:numRef>
          </c:val>
          <c:extLst>
            <c:ext xmlns:c16="http://schemas.microsoft.com/office/drawing/2014/chart" uri="{C3380CC4-5D6E-409C-BE32-E72D297353CC}">
              <c16:uniqueId val="{00000000-CAAA-418F-8669-24C787142583}"/>
            </c:ext>
          </c:extLst>
        </c:ser>
        <c:ser>
          <c:idx val="0"/>
          <c:order val="1"/>
          <c:tx>
            <c:strRef>
              <c:f>Factsheet3!$Z$15</c:f>
              <c:strCache>
                <c:ptCount val="1"/>
                <c:pt idx="0">
                  <c:v>Paar zonder kinderen</c:v>
                </c:pt>
              </c:strCache>
            </c:strRef>
          </c:tx>
          <c:spPr>
            <a:solidFill>
              <a:srgbClr val="FFCC00"/>
            </a:solidFill>
          </c:spPr>
          <c:invertIfNegative val="0"/>
          <c:cat>
            <c:strRef>
              <c:f>Factsheet3!$R$16:$R$25</c:f>
              <c:strCache>
                <c:ptCount val="10"/>
                <c:pt idx="0">
                  <c:v>Totaal</c:v>
                </c:pt>
                <c:pt idx="1">
                  <c:v>Eigenaar</c:v>
                </c:pt>
                <c:pt idx="2">
                  <c:v>Overige verhuurders</c:v>
                </c:pt>
                <c:pt idx="3">
                  <c:v>Corporatiehuur overig</c:v>
                </c:pt>
                <c:pt idx="5">
                  <c:v>meer dan €34.687</c:v>
                </c:pt>
                <c:pt idx="6">
                  <c:v>€ 34.229 - 43.786</c:v>
                </c:pt>
                <c:pt idx="7">
                  <c:v>tot € 34.229</c:v>
                </c:pt>
                <c:pt idx="8">
                  <c:v>waarvan hh. 
met inkomen</c:v>
                </c:pt>
                <c:pt idx="9">
                  <c:v>Sociale huur</c:v>
                </c:pt>
              </c:strCache>
            </c:strRef>
          </c:cat>
          <c:val>
            <c:numRef>
              <c:f>Factsheet3!$Z$16:$Z$25</c:f>
              <c:numCache>
                <c:formatCode>General</c:formatCode>
                <c:ptCount val="10"/>
                <c:pt idx="0">
                  <c:v>68500</c:v>
                </c:pt>
                <c:pt idx="1">
                  <c:v>47600</c:v>
                </c:pt>
                <c:pt idx="2">
                  <c:v>6200</c:v>
                </c:pt>
                <c:pt idx="3">
                  <c:v>1200</c:v>
                </c:pt>
                <c:pt idx="5">
                  <c:v>3700</c:v>
                </c:pt>
                <c:pt idx="6">
                  <c:v>2400</c:v>
                </c:pt>
                <c:pt idx="7">
                  <c:v>7400</c:v>
                </c:pt>
                <c:pt idx="9">
                  <c:v>13500</c:v>
                </c:pt>
              </c:numCache>
            </c:numRef>
          </c:val>
          <c:extLst>
            <c:ext xmlns:c16="http://schemas.microsoft.com/office/drawing/2014/chart" uri="{C3380CC4-5D6E-409C-BE32-E72D297353CC}">
              <c16:uniqueId val="{00000001-CAAA-418F-8669-24C787142583}"/>
            </c:ext>
          </c:extLst>
        </c:ser>
        <c:ser>
          <c:idx val="2"/>
          <c:order val="2"/>
          <c:tx>
            <c:strRef>
              <c:f>Factsheet3!$AA$15</c:f>
              <c:strCache>
                <c:ptCount val="1"/>
                <c:pt idx="0">
                  <c:v>Paar met kinderen</c:v>
                </c:pt>
              </c:strCache>
            </c:strRef>
          </c:tx>
          <c:spPr>
            <a:solidFill>
              <a:srgbClr val="AF0E80"/>
            </a:solidFill>
          </c:spPr>
          <c:invertIfNegative val="0"/>
          <c:cat>
            <c:strRef>
              <c:f>Factsheet3!$R$16:$R$25</c:f>
              <c:strCache>
                <c:ptCount val="10"/>
                <c:pt idx="0">
                  <c:v>Totaal</c:v>
                </c:pt>
                <c:pt idx="1">
                  <c:v>Eigenaar</c:v>
                </c:pt>
                <c:pt idx="2">
                  <c:v>Overige verhuurders</c:v>
                </c:pt>
                <c:pt idx="3">
                  <c:v>Corporatiehuur overig</c:v>
                </c:pt>
                <c:pt idx="5">
                  <c:v>meer dan €34.687</c:v>
                </c:pt>
                <c:pt idx="6">
                  <c:v>€ 34.229 - 43.786</c:v>
                </c:pt>
                <c:pt idx="7">
                  <c:v>tot € 34.229</c:v>
                </c:pt>
                <c:pt idx="8">
                  <c:v>waarvan hh. 
met inkomen</c:v>
                </c:pt>
                <c:pt idx="9">
                  <c:v>Sociale huur</c:v>
                </c:pt>
              </c:strCache>
            </c:strRef>
          </c:cat>
          <c:val>
            <c:numRef>
              <c:f>Factsheet3!$AA$16:$AA$25</c:f>
              <c:numCache>
                <c:formatCode>General</c:formatCode>
                <c:ptCount val="10"/>
                <c:pt idx="0">
                  <c:v>67000</c:v>
                </c:pt>
                <c:pt idx="1">
                  <c:v>55200</c:v>
                </c:pt>
                <c:pt idx="2">
                  <c:v>2600</c:v>
                </c:pt>
                <c:pt idx="3">
                  <c:v>800</c:v>
                </c:pt>
                <c:pt idx="5">
                  <c:v>4100</c:v>
                </c:pt>
                <c:pt idx="6">
                  <c:v>1400</c:v>
                </c:pt>
                <c:pt idx="7">
                  <c:v>2900</c:v>
                </c:pt>
                <c:pt idx="9">
                  <c:v>8400</c:v>
                </c:pt>
              </c:numCache>
            </c:numRef>
          </c:val>
          <c:extLst>
            <c:ext xmlns:c16="http://schemas.microsoft.com/office/drawing/2014/chart" uri="{C3380CC4-5D6E-409C-BE32-E72D297353CC}">
              <c16:uniqueId val="{00000002-CAAA-418F-8669-24C787142583}"/>
            </c:ext>
          </c:extLst>
        </c:ser>
        <c:ser>
          <c:idx val="3"/>
          <c:order val="3"/>
          <c:tx>
            <c:strRef>
              <c:f>Factsheet3!$AB$15</c:f>
              <c:strCache>
                <c:ptCount val="1"/>
                <c:pt idx="0">
                  <c:v>Eenoudergezin</c:v>
                </c:pt>
              </c:strCache>
            </c:strRef>
          </c:tx>
          <c:spPr>
            <a:solidFill>
              <a:srgbClr val="F39200"/>
            </a:solidFill>
          </c:spPr>
          <c:invertIfNegative val="0"/>
          <c:cat>
            <c:strRef>
              <c:f>Factsheet3!$R$16:$R$25</c:f>
              <c:strCache>
                <c:ptCount val="10"/>
                <c:pt idx="0">
                  <c:v>Totaal</c:v>
                </c:pt>
                <c:pt idx="1">
                  <c:v>Eigenaar</c:v>
                </c:pt>
                <c:pt idx="2">
                  <c:v>Overige verhuurders</c:v>
                </c:pt>
                <c:pt idx="3">
                  <c:v>Corporatiehuur overig</c:v>
                </c:pt>
                <c:pt idx="5">
                  <c:v>meer dan €34.687</c:v>
                </c:pt>
                <c:pt idx="6">
                  <c:v>€ 34.229 - 43.786</c:v>
                </c:pt>
                <c:pt idx="7">
                  <c:v>tot € 34.229</c:v>
                </c:pt>
                <c:pt idx="8">
                  <c:v>waarvan hh. 
met inkomen</c:v>
                </c:pt>
                <c:pt idx="9">
                  <c:v>Sociale huur</c:v>
                </c:pt>
              </c:strCache>
            </c:strRef>
          </c:cat>
          <c:val>
            <c:numRef>
              <c:f>Factsheet3!$AB$16:$AB$25</c:f>
              <c:numCache>
                <c:formatCode>General</c:formatCode>
                <c:ptCount val="10"/>
                <c:pt idx="0">
                  <c:v>14900</c:v>
                </c:pt>
                <c:pt idx="1">
                  <c:v>6700</c:v>
                </c:pt>
                <c:pt idx="2">
                  <c:v>1500</c:v>
                </c:pt>
                <c:pt idx="3">
                  <c:v>300</c:v>
                </c:pt>
                <c:pt idx="5">
                  <c:v>900</c:v>
                </c:pt>
                <c:pt idx="6">
                  <c:v>600</c:v>
                </c:pt>
                <c:pt idx="7">
                  <c:v>4900</c:v>
                </c:pt>
                <c:pt idx="9">
                  <c:v>6400</c:v>
                </c:pt>
              </c:numCache>
            </c:numRef>
          </c:val>
          <c:extLst>
            <c:ext xmlns:c16="http://schemas.microsoft.com/office/drawing/2014/chart" uri="{C3380CC4-5D6E-409C-BE32-E72D297353CC}">
              <c16:uniqueId val="{00000003-CAAA-418F-8669-24C787142583}"/>
            </c:ext>
          </c:extLst>
        </c:ser>
        <c:ser>
          <c:idx val="4"/>
          <c:order val="4"/>
          <c:tx>
            <c:strRef>
              <c:f>Factsheet3!$AC$15</c:f>
              <c:strCache>
                <c:ptCount val="1"/>
                <c:pt idx="0">
                  <c:v>Overige huishoudens</c:v>
                </c:pt>
              </c:strCache>
            </c:strRef>
          </c:tx>
          <c:spPr>
            <a:solidFill>
              <a:srgbClr val="53A31D"/>
            </a:solidFill>
          </c:spPr>
          <c:invertIfNegative val="0"/>
          <c:cat>
            <c:strRef>
              <c:f>Factsheet3!$R$16:$R$25</c:f>
              <c:strCache>
                <c:ptCount val="10"/>
                <c:pt idx="0">
                  <c:v>Totaal</c:v>
                </c:pt>
                <c:pt idx="1">
                  <c:v>Eigenaar</c:v>
                </c:pt>
                <c:pt idx="2">
                  <c:v>Overige verhuurders</c:v>
                </c:pt>
                <c:pt idx="3">
                  <c:v>Corporatiehuur overig</c:v>
                </c:pt>
                <c:pt idx="5">
                  <c:v>meer dan €34.687</c:v>
                </c:pt>
                <c:pt idx="6">
                  <c:v>€ 34.229 - 43.786</c:v>
                </c:pt>
                <c:pt idx="7">
                  <c:v>tot € 34.229</c:v>
                </c:pt>
                <c:pt idx="8">
                  <c:v>waarvan hh. 
met inkomen</c:v>
                </c:pt>
                <c:pt idx="9">
                  <c:v>Sociale huur</c:v>
                </c:pt>
              </c:strCache>
            </c:strRef>
          </c:cat>
          <c:val>
            <c:numRef>
              <c:f>Factsheet3!$AC$16:$AC$25</c:f>
              <c:numCache>
                <c:formatCode>General</c:formatCode>
                <c:ptCount val="10"/>
                <c:pt idx="0">
                  <c:v>3500</c:v>
                </c:pt>
                <c:pt idx="1">
                  <c:v>2200</c:v>
                </c:pt>
                <c:pt idx="2">
                  <c:v>400</c:v>
                </c:pt>
                <c:pt idx="3">
                  <c:v>100</c:v>
                </c:pt>
                <c:pt idx="5">
                  <c:v>400</c:v>
                </c:pt>
                <c:pt idx="6">
                  <c:v>100</c:v>
                </c:pt>
                <c:pt idx="7">
                  <c:v>300</c:v>
                </c:pt>
                <c:pt idx="9">
                  <c:v>800</c:v>
                </c:pt>
              </c:numCache>
            </c:numRef>
          </c:val>
          <c:extLst>
            <c:ext xmlns:c16="http://schemas.microsoft.com/office/drawing/2014/chart" uri="{C3380CC4-5D6E-409C-BE32-E72D297353CC}">
              <c16:uniqueId val="{00000004-CAAA-418F-8669-24C787142583}"/>
            </c:ext>
          </c:extLst>
        </c:ser>
        <c:dLbls>
          <c:showLegendKey val="0"/>
          <c:showVal val="0"/>
          <c:showCatName val="0"/>
          <c:showSerName val="0"/>
          <c:showPercent val="0"/>
          <c:showBubbleSize val="0"/>
        </c:dLbls>
        <c:gapWidth val="100"/>
        <c:overlap val="100"/>
        <c:axId val="250399360"/>
        <c:axId val="256098688"/>
      </c:barChart>
      <c:catAx>
        <c:axId val="250399360"/>
        <c:scaling>
          <c:orientation val="minMax"/>
        </c:scaling>
        <c:delete val="0"/>
        <c:axPos val="l"/>
        <c:numFmt formatCode="General" sourceLinked="0"/>
        <c:majorTickMark val="out"/>
        <c:minorTickMark val="none"/>
        <c:tickLblPos val="nextTo"/>
        <c:crossAx val="256098688"/>
        <c:crosses val="autoZero"/>
        <c:auto val="1"/>
        <c:lblAlgn val="ctr"/>
        <c:lblOffset val="100"/>
        <c:noMultiLvlLbl val="0"/>
      </c:catAx>
      <c:valAx>
        <c:axId val="256098688"/>
        <c:scaling>
          <c:orientation val="minMax"/>
        </c:scaling>
        <c:delete val="0"/>
        <c:axPos val="b"/>
        <c:majorGridlines/>
        <c:numFmt formatCode="0%" sourceLinked="1"/>
        <c:majorTickMark val="out"/>
        <c:minorTickMark val="none"/>
        <c:tickLblPos val="nextTo"/>
        <c:crossAx val="250399360"/>
        <c:crosses val="autoZero"/>
        <c:crossBetween val="between"/>
      </c:valAx>
      <c:spPr>
        <a:noFill/>
      </c:spPr>
    </c:plotArea>
    <c:legend>
      <c:legendPos val="b"/>
      <c:layout>
        <c:manualLayout>
          <c:xMode val="edge"/>
          <c:yMode val="edge"/>
          <c:x val="0.22314098977709435"/>
          <c:y val="0.88686541612104097"/>
          <c:w val="0.72720711123404846"/>
          <c:h val="0.10046631860002381"/>
        </c:manualLayout>
      </c:layout>
      <c:overlay val="0"/>
    </c:legend>
    <c:plotVisOnly val="0"/>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17</xdr:row>
      <xdr:rowOff>4761</xdr:rowOff>
    </xdr:from>
    <xdr:to>
      <xdr:col>6</xdr:col>
      <xdr:colOff>314325</xdr:colOff>
      <xdr:row>34</xdr:row>
      <xdr:rowOff>9525</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xdr:row>
      <xdr:rowOff>0</xdr:rowOff>
    </xdr:from>
    <xdr:to>
      <xdr:col>4</xdr:col>
      <xdr:colOff>333737</xdr:colOff>
      <xdr:row>12</xdr:row>
      <xdr:rowOff>39499</xdr:rowOff>
    </xdr:to>
    <xdr:pic>
      <xdr:nvPicPr>
        <xdr:cNvPr id="4" name="Afbeelding 3"/>
        <xdr:cNvPicPr>
          <a:picLocks noChangeAspect="1"/>
        </xdr:cNvPicPr>
      </xdr:nvPicPr>
      <xdr:blipFill>
        <a:blip xmlns:r="http://schemas.openxmlformats.org/officeDocument/2006/relationships" r:embed="rId2"/>
        <a:stretch>
          <a:fillRect/>
        </a:stretch>
      </xdr:blipFill>
      <xdr:spPr>
        <a:xfrm>
          <a:off x="0" y="0"/>
          <a:ext cx="2162537" cy="1762465"/>
        </a:xfrm>
        <a:prstGeom prst="rect">
          <a:avLst/>
        </a:prstGeom>
      </xdr:spPr>
    </xdr:pic>
    <xdr:clientData/>
  </xdr:twoCellAnchor>
  <xdr:twoCellAnchor>
    <xdr:from>
      <xdr:col>6</xdr:col>
      <xdr:colOff>0</xdr:colOff>
      <xdr:row>17</xdr:row>
      <xdr:rowOff>0</xdr:rowOff>
    </xdr:from>
    <xdr:to>
      <xdr:col>11</xdr:col>
      <xdr:colOff>328083</xdr:colOff>
      <xdr:row>34</xdr:row>
      <xdr:rowOff>4764</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238487</xdr:colOff>
      <xdr:row>12</xdr:row>
      <xdr:rowOff>39499</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609600" y="342900"/>
          <a:ext cx="2162537" cy="1763524"/>
        </a:xfrm>
        <a:prstGeom prst="rect">
          <a:avLst/>
        </a:prstGeom>
      </xdr:spPr>
    </xdr:pic>
    <xdr:clientData/>
  </xdr:twoCellAnchor>
  <xdr:twoCellAnchor>
    <xdr:from>
      <xdr:col>0</xdr:col>
      <xdr:colOff>1418167</xdr:colOff>
      <xdr:row>17</xdr:row>
      <xdr:rowOff>30692</xdr:rowOff>
    </xdr:from>
    <xdr:to>
      <xdr:col>11</xdr:col>
      <xdr:colOff>349249</xdr:colOff>
      <xdr:row>24</xdr:row>
      <xdr:rowOff>148168</xdr:rowOff>
    </xdr:to>
    <xdr:graphicFrame macro="">
      <xdr:nvGraphicFramePr>
        <xdr:cNvPr id="6" name="Grafiek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26</xdr:row>
      <xdr:rowOff>0</xdr:rowOff>
    </xdr:from>
    <xdr:to>
      <xdr:col>11</xdr:col>
      <xdr:colOff>380999</xdr:colOff>
      <xdr:row>33</xdr:row>
      <xdr:rowOff>117476</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35</xdr:row>
      <xdr:rowOff>0</xdr:rowOff>
    </xdr:from>
    <xdr:to>
      <xdr:col>11</xdr:col>
      <xdr:colOff>380999</xdr:colOff>
      <xdr:row>42</xdr:row>
      <xdr:rowOff>117476</xdr:rowOff>
    </xdr:to>
    <xdr:graphicFrame macro="">
      <xdr:nvGraphicFramePr>
        <xdr:cNvPr id="8" name="Grafiek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44</xdr:row>
      <xdr:rowOff>0</xdr:rowOff>
    </xdr:from>
    <xdr:to>
      <xdr:col>11</xdr:col>
      <xdr:colOff>380999</xdr:colOff>
      <xdr:row>51</xdr:row>
      <xdr:rowOff>117476</xdr:rowOff>
    </xdr:to>
    <xdr:graphicFrame macro="">
      <xdr:nvGraphicFramePr>
        <xdr:cNvPr id="10" name="Grafiek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53</xdr:row>
      <xdr:rowOff>0</xdr:rowOff>
    </xdr:from>
    <xdr:to>
      <xdr:col>11</xdr:col>
      <xdr:colOff>380999</xdr:colOff>
      <xdr:row>60</xdr:row>
      <xdr:rowOff>117476</xdr:rowOff>
    </xdr:to>
    <xdr:graphicFrame macro="">
      <xdr:nvGraphicFramePr>
        <xdr:cNvPr id="11" name="Grafiek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238487</xdr:colOff>
      <xdr:row>12</xdr:row>
      <xdr:rowOff>39499</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609600" y="342900"/>
          <a:ext cx="2162537" cy="1763524"/>
        </a:xfrm>
        <a:prstGeom prst="rect">
          <a:avLst/>
        </a:prstGeom>
      </xdr:spPr>
    </xdr:pic>
    <xdr:clientData/>
  </xdr:twoCellAnchor>
  <xdr:twoCellAnchor>
    <xdr:from>
      <xdr:col>1</xdr:col>
      <xdr:colOff>0</xdr:colOff>
      <xdr:row>19</xdr:row>
      <xdr:rowOff>133350</xdr:rowOff>
    </xdr:from>
    <xdr:to>
      <xdr:col>11</xdr:col>
      <xdr:colOff>476250</xdr:colOff>
      <xdr:row>42</xdr:row>
      <xdr:rowOff>161925</xdr:rowOff>
    </xdr:to>
    <xdr:graphicFrame macro="">
      <xdr:nvGraphicFramePr>
        <xdr:cNvPr id="8" name="Grafiek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udc-leiden07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3:N54"/>
  <sheetViews>
    <sheetView zoomScaleNormal="100" workbookViewId="0"/>
  </sheetViews>
  <sheetFormatPr defaultColWidth="8.85546875" defaultRowHeight="12.75" x14ac:dyDescent="0.2"/>
  <cols>
    <col min="1" max="11" width="9.140625" style="9" customWidth="1"/>
    <col min="12" max="16384" width="8.85546875" style="9"/>
  </cols>
  <sheetData>
    <row r="3" spans="1:14" ht="15.75" x14ac:dyDescent="0.25">
      <c r="A3" s="8" t="s">
        <v>304</v>
      </c>
    </row>
    <row r="4" spans="1:14" ht="15.75" x14ac:dyDescent="0.25">
      <c r="A4" s="8" t="s">
        <v>305</v>
      </c>
    </row>
    <row r="5" spans="1:14" ht="15.75" x14ac:dyDescent="0.25">
      <c r="A5" s="10"/>
    </row>
    <row r="7" spans="1:14" x14ac:dyDescent="0.2">
      <c r="A7" s="11" t="s">
        <v>308</v>
      </c>
    </row>
    <row r="9" spans="1:14" x14ac:dyDescent="0.2">
      <c r="A9" s="12"/>
      <c r="B9" s="12"/>
      <c r="C9" s="12"/>
      <c r="D9" s="12"/>
      <c r="E9" s="12"/>
      <c r="F9" s="12"/>
      <c r="G9" s="12"/>
      <c r="H9" s="12"/>
      <c r="I9" s="12"/>
      <c r="J9" s="12"/>
      <c r="K9" s="12"/>
      <c r="L9" s="12"/>
      <c r="M9" s="12"/>
      <c r="N9" s="13"/>
    </row>
    <row r="10" spans="1:14" x14ac:dyDescent="0.2">
      <c r="A10" s="12"/>
      <c r="B10" s="12"/>
      <c r="C10" s="12"/>
      <c r="D10" s="12"/>
      <c r="E10" s="12"/>
      <c r="F10" s="12"/>
      <c r="G10" s="12"/>
      <c r="H10" s="12"/>
      <c r="I10" s="12"/>
      <c r="J10" s="12"/>
      <c r="K10" s="12"/>
      <c r="L10" s="12"/>
      <c r="M10" s="12"/>
      <c r="N10" s="13"/>
    </row>
    <row r="11" spans="1:14" x14ac:dyDescent="0.2">
      <c r="A11" s="12"/>
      <c r="B11" s="12"/>
      <c r="C11" s="12"/>
      <c r="D11" s="12"/>
      <c r="E11" s="12"/>
      <c r="F11" s="12"/>
      <c r="G11" s="12"/>
      <c r="H11" s="12"/>
      <c r="I11" s="12"/>
      <c r="J11" s="12"/>
      <c r="K11" s="12"/>
      <c r="L11" s="12"/>
      <c r="M11" s="12"/>
      <c r="N11" s="13"/>
    </row>
    <row r="12" spans="1:14" x14ac:dyDescent="0.2">
      <c r="A12" s="12"/>
      <c r="B12" s="12"/>
      <c r="C12" s="12"/>
      <c r="D12" s="12"/>
      <c r="E12" s="12"/>
      <c r="F12" s="12"/>
      <c r="G12" s="12"/>
      <c r="H12" s="12"/>
      <c r="I12" s="12"/>
      <c r="J12" s="12"/>
      <c r="K12" s="12"/>
      <c r="L12" s="12"/>
      <c r="M12" s="12"/>
      <c r="N12" s="13"/>
    </row>
    <row r="13" spans="1:14" x14ac:dyDescent="0.2">
      <c r="A13" s="12"/>
      <c r="B13" s="12"/>
      <c r="C13" s="12"/>
      <c r="D13" s="12"/>
      <c r="E13" s="12"/>
      <c r="F13" s="12"/>
      <c r="G13" s="12"/>
      <c r="H13" s="12"/>
      <c r="I13" s="12"/>
      <c r="J13" s="12"/>
      <c r="K13" s="12"/>
      <c r="L13" s="12"/>
      <c r="M13" s="12"/>
      <c r="N13" s="13"/>
    </row>
    <row r="14" spans="1:14" x14ac:dyDescent="0.2">
      <c r="A14" s="14"/>
      <c r="B14" s="12"/>
      <c r="C14" s="12"/>
      <c r="D14" s="12"/>
      <c r="E14" s="12"/>
      <c r="F14" s="12"/>
      <c r="G14" s="12"/>
      <c r="H14" s="12"/>
      <c r="I14" s="12"/>
      <c r="J14" s="12"/>
      <c r="K14" s="12"/>
      <c r="L14" s="12"/>
      <c r="M14" s="12"/>
    </row>
    <row r="15" spans="1:14" x14ac:dyDescent="0.2">
      <c r="A15" s="12"/>
      <c r="B15" s="14"/>
      <c r="C15" s="14"/>
      <c r="D15" s="14"/>
      <c r="E15" s="14"/>
      <c r="F15" s="14"/>
      <c r="G15" s="14"/>
      <c r="H15" s="14"/>
      <c r="I15" s="14"/>
      <c r="J15" s="14"/>
      <c r="K15" s="14"/>
      <c r="L15" s="14"/>
      <c r="M15" s="14"/>
    </row>
    <row r="20" spans="1:1" x14ac:dyDescent="0.2">
      <c r="A20" s="14"/>
    </row>
    <row r="29" spans="1:1" s="15" customFormat="1" ht="15" x14ac:dyDescent="0.25"/>
    <row r="30" spans="1:1" s="15" customFormat="1" ht="15" x14ac:dyDescent="0.25"/>
    <row r="31" spans="1:1" s="15" customFormat="1" ht="15" x14ac:dyDescent="0.25"/>
    <row r="32" spans="1:1" s="15" customFormat="1" ht="15" x14ac:dyDescent="0.25"/>
    <row r="33" s="15" customFormat="1" ht="15" x14ac:dyDescent="0.25"/>
    <row r="34" s="15" customFormat="1" ht="15" x14ac:dyDescent="0.25"/>
    <row r="53" spans="1:1" x14ac:dyDescent="0.2">
      <c r="A53" s="9" t="s">
        <v>306</v>
      </c>
    </row>
    <row r="54" spans="1:1" x14ac:dyDescent="0.2">
      <c r="A54" s="16" t="s">
        <v>307</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X506"/>
  <sheetViews>
    <sheetView topLeftCell="B1" workbookViewId="0">
      <selection activeCell="B1" sqref="B1"/>
    </sheetView>
  </sheetViews>
  <sheetFormatPr defaultRowHeight="15" x14ac:dyDescent="0.25"/>
  <cols>
    <col min="1" max="1" width="0" hidden="1" customWidth="1"/>
  </cols>
  <sheetData>
    <row r="1" spans="1:24" x14ac:dyDescent="0.25">
      <c r="B1" t="s">
        <v>75</v>
      </c>
      <c r="C1" t="s">
        <v>76</v>
      </c>
      <c r="D1" t="s">
        <v>77</v>
      </c>
      <c r="E1" t="s">
        <v>78</v>
      </c>
      <c r="F1" t="s">
        <v>79</v>
      </c>
      <c r="G1" t="s">
        <v>80</v>
      </c>
      <c r="H1" t="s">
        <v>81</v>
      </c>
      <c r="I1" t="s">
        <v>82</v>
      </c>
      <c r="J1" t="s">
        <v>83</v>
      </c>
      <c r="K1" t="s">
        <v>84</v>
      </c>
      <c r="L1" t="s">
        <v>85</v>
      </c>
      <c r="M1" t="s">
        <v>86</v>
      </c>
      <c r="N1" t="s">
        <v>87</v>
      </c>
      <c r="O1" t="s">
        <v>88</v>
      </c>
      <c r="P1" t="s">
        <v>89</v>
      </c>
      <c r="Q1" t="s">
        <v>90</v>
      </c>
      <c r="R1" t="s">
        <v>91</v>
      </c>
      <c r="S1" t="s">
        <v>92</v>
      </c>
      <c r="T1" t="s">
        <v>93</v>
      </c>
      <c r="U1" t="s">
        <v>94</v>
      </c>
      <c r="V1" t="s">
        <v>95</v>
      </c>
      <c r="W1" t="s">
        <v>96</v>
      </c>
      <c r="X1" t="s">
        <v>97</v>
      </c>
    </row>
    <row r="2" spans="1:24" x14ac:dyDescent="0.25">
      <c r="B2" t="s">
        <v>28</v>
      </c>
      <c r="C2" t="s">
        <v>29</v>
      </c>
      <c r="D2" t="s">
        <v>30</v>
      </c>
      <c r="E2" t="s">
        <v>31</v>
      </c>
      <c r="F2" t="s">
        <v>32</v>
      </c>
      <c r="G2" t="s">
        <v>33</v>
      </c>
      <c r="H2" t="s">
        <v>34</v>
      </c>
      <c r="I2" t="s">
        <v>60</v>
      </c>
      <c r="J2" t="s">
        <v>61</v>
      </c>
      <c r="K2" t="s">
        <v>62</v>
      </c>
      <c r="L2" t="s">
        <v>63</v>
      </c>
      <c r="M2" t="s">
        <v>64</v>
      </c>
      <c r="N2" t="s">
        <v>65</v>
      </c>
      <c r="O2" t="s">
        <v>66</v>
      </c>
      <c r="P2" t="s">
        <v>67</v>
      </c>
      <c r="Q2" t="s">
        <v>68</v>
      </c>
      <c r="R2" t="s">
        <v>69</v>
      </c>
      <c r="S2" t="s">
        <v>70</v>
      </c>
      <c r="T2" t="s">
        <v>71</v>
      </c>
      <c r="U2" t="s">
        <v>72</v>
      </c>
      <c r="V2" t="s">
        <v>73</v>
      </c>
      <c r="W2" t="s">
        <v>74</v>
      </c>
      <c r="X2" t="s">
        <v>39</v>
      </c>
    </row>
    <row r="3" spans="1:24" x14ac:dyDescent="0.25">
      <c r="A3" t="str">
        <f>CONCATENATE(D3,E3,F3,G3,H3)</f>
        <v>TotaalTotaalTotaalN.v.t.N.v.t.</v>
      </c>
      <c r="B3">
        <v>2015</v>
      </c>
      <c r="C3" t="s">
        <v>0</v>
      </c>
      <c r="D3" t="s">
        <v>0</v>
      </c>
      <c r="E3" t="s">
        <v>0</v>
      </c>
      <c r="F3" t="s">
        <v>0</v>
      </c>
      <c r="G3" t="s">
        <v>1</v>
      </c>
      <c r="H3" t="s">
        <v>1</v>
      </c>
      <c r="I3">
        <v>78400</v>
      </c>
      <c r="J3">
        <v>68500</v>
      </c>
      <c r="K3">
        <v>67000</v>
      </c>
      <c r="L3">
        <v>14900</v>
      </c>
      <c r="M3">
        <v>3500</v>
      </c>
      <c r="N3">
        <v>38700</v>
      </c>
      <c r="O3">
        <v>131400</v>
      </c>
      <c r="P3">
        <v>62100</v>
      </c>
      <c r="Q3">
        <v>127800</v>
      </c>
      <c r="R3">
        <v>21400</v>
      </c>
      <c r="S3">
        <v>16900</v>
      </c>
      <c r="T3">
        <v>66200</v>
      </c>
      <c r="U3">
        <v>45600</v>
      </c>
      <c r="V3">
        <v>32000</v>
      </c>
      <c r="W3">
        <v>154700</v>
      </c>
      <c r="X3">
        <v>232200</v>
      </c>
    </row>
    <row r="4" spans="1:24" x14ac:dyDescent="0.25">
      <c r="A4" t="str">
        <f t="shared" ref="A4:A67" si="0">CONCATENATE(D4,E4,F4,G4,H4)</f>
        <v>TotaalTotaalEigenaarN.v.t.N.v.t.</v>
      </c>
      <c r="B4">
        <v>2015</v>
      </c>
      <c r="C4" t="s">
        <v>0</v>
      </c>
      <c r="D4" t="s">
        <v>0</v>
      </c>
      <c r="E4" t="s">
        <v>0</v>
      </c>
      <c r="F4" t="s">
        <v>2</v>
      </c>
      <c r="G4" t="s">
        <v>1</v>
      </c>
      <c r="H4" t="s">
        <v>1</v>
      </c>
      <c r="I4">
        <v>31200</v>
      </c>
      <c r="J4">
        <v>47600</v>
      </c>
      <c r="K4">
        <v>55200</v>
      </c>
      <c r="L4">
        <v>6700</v>
      </c>
      <c r="M4">
        <v>2200</v>
      </c>
      <c r="N4">
        <v>16900</v>
      </c>
      <c r="O4">
        <v>91000</v>
      </c>
      <c r="P4">
        <v>35000</v>
      </c>
      <c r="Q4">
        <v>84900</v>
      </c>
      <c r="R4">
        <v>16400</v>
      </c>
      <c r="S4">
        <v>3500</v>
      </c>
      <c r="T4">
        <v>38200</v>
      </c>
      <c r="U4">
        <v>20900</v>
      </c>
      <c r="V4">
        <v>16100</v>
      </c>
      <c r="W4">
        <v>105900</v>
      </c>
      <c r="X4">
        <v>142900</v>
      </c>
    </row>
    <row r="5" spans="1:24" x14ac:dyDescent="0.25">
      <c r="A5" t="str">
        <f t="shared" si="0"/>
        <v>TotaalTotaalHuurTotaalN.v.t.</v>
      </c>
      <c r="B5">
        <v>2015</v>
      </c>
      <c r="C5" t="s">
        <v>0</v>
      </c>
      <c r="D5" t="s">
        <v>0</v>
      </c>
      <c r="E5" t="s">
        <v>0</v>
      </c>
      <c r="F5" t="s">
        <v>3</v>
      </c>
      <c r="G5" t="s">
        <v>0</v>
      </c>
      <c r="H5" t="s">
        <v>1</v>
      </c>
      <c r="I5">
        <v>47200</v>
      </c>
      <c r="J5">
        <v>20900</v>
      </c>
      <c r="K5">
        <v>11800</v>
      </c>
      <c r="L5">
        <v>8200</v>
      </c>
      <c r="M5">
        <v>1300</v>
      </c>
      <c r="N5">
        <v>21900</v>
      </c>
      <c r="O5">
        <v>40400</v>
      </c>
      <c r="P5">
        <v>27000</v>
      </c>
      <c r="Q5">
        <v>42900</v>
      </c>
      <c r="R5">
        <v>5000</v>
      </c>
      <c r="S5">
        <v>13400</v>
      </c>
      <c r="T5">
        <v>28000</v>
      </c>
      <c r="U5">
        <v>24700</v>
      </c>
      <c r="V5">
        <v>15900</v>
      </c>
      <c r="W5">
        <v>48800</v>
      </c>
      <c r="X5">
        <v>89400</v>
      </c>
    </row>
    <row r="6" spans="1:24" x14ac:dyDescent="0.25">
      <c r="A6" t="str">
        <f t="shared" si="0"/>
        <v>TotaalTotaalHuurCorporatieTotaal</v>
      </c>
      <c r="B6">
        <v>2015</v>
      </c>
      <c r="C6" t="s">
        <v>0</v>
      </c>
      <c r="D6" t="s">
        <v>0</v>
      </c>
      <c r="E6" t="s">
        <v>0</v>
      </c>
      <c r="F6" t="s">
        <v>3</v>
      </c>
      <c r="G6" t="s">
        <v>4</v>
      </c>
      <c r="H6" t="s">
        <v>0</v>
      </c>
      <c r="I6">
        <v>30400</v>
      </c>
      <c r="J6">
        <v>14700</v>
      </c>
      <c r="K6">
        <v>9200</v>
      </c>
      <c r="L6">
        <v>6700</v>
      </c>
      <c r="M6">
        <v>900</v>
      </c>
      <c r="N6">
        <v>10800</v>
      </c>
      <c r="O6">
        <v>30500</v>
      </c>
      <c r="P6">
        <v>20600</v>
      </c>
      <c r="Q6">
        <v>26900</v>
      </c>
      <c r="R6">
        <v>2400</v>
      </c>
      <c r="S6">
        <v>11300</v>
      </c>
      <c r="T6">
        <v>21300</v>
      </c>
      <c r="U6">
        <v>13000</v>
      </c>
      <c r="V6">
        <v>9900</v>
      </c>
      <c r="W6">
        <v>39000</v>
      </c>
      <c r="X6">
        <v>61900</v>
      </c>
    </row>
    <row r="7" spans="1:24" x14ac:dyDescent="0.25">
      <c r="A7" t="str">
        <f t="shared" si="0"/>
        <v>TotaalTotaalHuurCorporatieOnder liberalisatiegrens</v>
      </c>
      <c r="B7">
        <v>2015</v>
      </c>
      <c r="C7" t="s">
        <v>0</v>
      </c>
      <c r="D7" t="s">
        <v>0</v>
      </c>
      <c r="E7" t="s">
        <v>0</v>
      </c>
      <c r="F7" t="s">
        <v>3</v>
      </c>
      <c r="G7" t="s">
        <v>4</v>
      </c>
      <c r="H7" t="s">
        <v>5</v>
      </c>
      <c r="I7">
        <v>28200</v>
      </c>
      <c r="J7">
        <v>13500</v>
      </c>
      <c r="K7">
        <v>8400</v>
      </c>
      <c r="L7">
        <v>6400</v>
      </c>
      <c r="M7">
        <v>800</v>
      </c>
      <c r="N7">
        <v>8800</v>
      </c>
      <c r="O7">
        <v>28900</v>
      </c>
      <c r="P7">
        <v>19600</v>
      </c>
      <c r="Q7">
        <v>24100</v>
      </c>
      <c r="R7">
        <v>2200</v>
      </c>
      <c r="S7">
        <v>10800</v>
      </c>
      <c r="T7">
        <v>20200</v>
      </c>
      <c r="U7">
        <v>11400</v>
      </c>
      <c r="V7">
        <v>8600</v>
      </c>
      <c r="W7">
        <v>37300</v>
      </c>
      <c r="X7">
        <v>57300</v>
      </c>
    </row>
    <row r="8" spans="1:24" x14ac:dyDescent="0.25">
      <c r="A8" t="str">
        <f t="shared" si="0"/>
        <v>TotaalTotaalHuurCorporatieOverig</v>
      </c>
      <c r="B8">
        <v>2015</v>
      </c>
      <c r="C8" t="s">
        <v>0</v>
      </c>
      <c r="D8" t="s">
        <v>0</v>
      </c>
      <c r="E8" t="s">
        <v>0</v>
      </c>
      <c r="F8" t="s">
        <v>3</v>
      </c>
      <c r="G8" t="s">
        <v>4</v>
      </c>
      <c r="H8" t="s">
        <v>6</v>
      </c>
      <c r="I8">
        <v>2300</v>
      </c>
      <c r="J8">
        <v>1200</v>
      </c>
      <c r="K8">
        <v>800</v>
      </c>
      <c r="L8">
        <v>300</v>
      </c>
      <c r="M8">
        <v>100</v>
      </c>
      <c r="N8">
        <v>1900</v>
      </c>
      <c r="O8">
        <v>1600</v>
      </c>
      <c r="P8">
        <v>1100</v>
      </c>
      <c r="Q8">
        <v>2800</v>
      </c>
      <c r="R8">
        <v>200</v>
      </c>
      <c r="S8">
        <v>500</v>
      </c>
      <c r="T8">
        <v>1100</v>
      </c>
      <c r="U8">
        <v>1600</v>
      </c>
      <c r="V8">
        <v>1300</v>
      </c>
      <c r="W8">
        <v>1700</v>
      </c>
      <c r="X8">
        <v>4600</v>
      </c>
    </row>
    <row r="9" spans="1:24" x14ac:dyDescent="0.25">
      <c r="A9" t="str">
        <f t="shared" si="0"/>
        <v>TotaalTotaalHuurOverige verhuurderN.v.t.</v>
      </c>
      <c r="B9">
        <v>2015</v>
      </c>
      <c r="C9" t="s">
        <v>0</v>
      </c>
      <c r="D9" t="s">
        <v>0</v>
      </c>
      <c r="E9" t="s">
        <v>0</v>
      </c>
      <c r="F9" t="s">
        <v>3</v>
      </c>
      <c r="G9" t="s">
        <v>7</v>
      </c>
      <c r="H9" t="s">
        <v>1</v>
      </c>
      <c r="I9">
        <v>16800</v>
      </c>
      <c r="J9">
        <v>6200</v>
      </c>
      <c r="K9">
        <v>2600</v>
      </c>
      <c r="L9">
        <v>1500</v>
      </c>
      <c r="M9">
        <v>400</v>
      </c>
      <c r="N9">
        <v>11100</v>
      </c>
      <c r="O9">
        <v>9900</v>
      </c>
      <c r="P9">
        <v>6400</v>
      </c>
      <c r="Q9">
        <v>16000</v>
      </c>
      <c r="R9">
        <v>2600</v>
      </c>
      <c r="S9">
        <v>2200</v>
      </c>
      <c r="T9">
        <v>6700</v>
      </c>
      <c r="U9">
        <v>11800</v>
      </c>
      <c r="V9">
        <v>5900</v>
      </c>
      <c r="W9">
        <v>9800</v>
      </c>
      <c r="X9">
        <v>27500</v>
      </c>
    </row>
    <row r="10" spans="1:24" x14ac:dyDescent="0.25">
      <c r="A10" t="str">
        <f t="shared" si="0"/>
        <v>TotaalInkomensafh.huurbeleid tot 34229 euroTotaalN.v.t.N.v.t.</v>
      </c>
      <c r="B10">
        <v>2015</v>
      </c>
      <c r="C10" t="s">
        <v>0</v>
      </c>
      <c r="D10" t="s">
        <v>0</v>
      </c>
      <c r="E10" t="s">
        <v>8</v>
      </c>
      <c r="F10" t="s">
        <v>0</v>
      </c>
      <c r="G10" t="s">
        <v>1</v>
      </c>
      <c r="H10" t="s">
        <v>1</v>
      </c>
      <c r="I10">
        <v>54900</v>
      </c>
      <c r="J10">
        <v>18600</v>
      </c>
      <c r="K10">
        <v>8300</v>
      </c>
      <c r="L10">
        <v>8800</v>
      </c>
      <c r="M10">
        <v>700</v>
      </c>
      <c r="N10">
        <v>18600</v>
      </c>
      <c r="O10">
        <v>37100</v>
      </c>
      <c r="P10">
        <v>35500</v>
      </c>
      <c r="Q10">
        <v>31300</v>
      </c>
      <c r="R10">
        <v>7400</v>
      </c>
      <c r="S10">
        <v>14200</v>
      </c>
      <c r="T10">
        <v>38300</v>
      </c>
      <c r="U10">
        <v>21500</v>
      </c>
      <c r="V10">
        <v>14100</v>
      </c>
      <c r="W10">
        <v>55600</v>
      </c>
      <c r="X10">
        <v>91200</v>
      </c>
    </row>
    <row r="11" spans="1:24" x14ac:dyDescent="0.25">
      <c r="A11" t="str">
        <f t="shared" si="0"/>
        <v>TotaalInkomensafh.huurbeleid tot 34229 euroEigenaarN.v.t.N.v.t.</v>
      </c>
      <c r="B11">
        <v>2015</v>
      </c>
      <c r="C11" t="s">
        <v>0</v>
      </c>
      <c r="D11" t="s">
        <v>0</v>
      </c>
      <c r="E11" t="s">
        <v>8</v>
      </c>
      <c r="F11" t="s">
        <v>2</v>
      </c>
      <c r="G11" t="s">
        <v>1</v>
      </c>
      <c r="H11" t="s">
        <v>1</v>
      </c>
      <c r="I11">
        <v>16200</v>
      </c>
      <c r="J11">
        <v>8800</v>
      </c>
      <c r="K11">
        <v>4700</v>
      </c>
      <c r="L11">
        <v>2700</v>
      </c>
      <c r="M11">
        <v>200</v>
      </c>
      <c r="N11">
        <v>4200</v>
      </c>
      <c r="O11">
        <v>14500</v>
      </c>
      <c r="P11">
        <v>13800</v>
      </c>
      <c r="Q11">
        <v>11100</v>
      </c>
      <c r="R11">
        <v>4100</v>
      </c>
      <c r="S11">
        <v>1900</v>
      </c>
      <c r="T11">
        <v>15500</v>
      </c>
      <c r="U11">
        <v>5000</v>
      </c>
      <c r="V11">
        <v>3500</v>
      </c>
      <c r="W11">
        <v>24000</v>
      </c>
      <c r="X11">
        <v>32600</v>
      </c>
    </row>
    <row r="12" spans="1:24" x14ac:dyDescent="0.25">
      <c r="A12" t="str">
        <f t="shared" si="0"/>
        <v>TotaalInkomensafh.huurbeleid tot 34229 euroHuurTotaalN.v.t.</v>
      </c>
      <c r="B12">
        <v>2015</v>
      </c>
      <c r="C12" t="s">
        <v>0</v>
      </c>
      <c r="D12" t="s">
        <v>0</v>
      </c>
      <c r="E12" t="s">
        <v>8</v>
      </c>
      <c r="F12" t="s">
        <v>3</v>
      </c>
      <c r="G12" t="s">
        <v>0</v>
      </c>
      <c r="H12" t="s">
        <v>1</v>
      </c>
      <c r="I12">
        <v>38700</v>
      </c>
      <c r="J12">
        <v>9800</v>
      </c>
      <c r="K12">
        <v>3700</v>
      </c>
      <c r="L12">
        <v>6100</v>
      </c>
      <c r="M12">
        <v>400</v>
      </c>
      <c r="N12">
        <v>14300</v>
      </c>
      <c r="O12">
        <v>22600</v>
      </c>
      <c r="P12">
        <v>21700</v>
      </c>
      <c r="Q12">
        <v>20200</v>
      </c>
      <c r="R12">
        <v>3300</v>
      </c>
      <c r="S12">
        <v>12300</v>
      </c>
      <c r="T12">
        <v>22800</v>
      </c>
      <c r="U12">
        <v>16500</v>
      </c>
      <c r="V12">
        <v>10600</v>
      </c>
      <c r="W12">
        <v>31600</v>
      </c>
      <c r="X12">
        <v>58700</v>
      </c>
    </row>
    <row r="13" spans="1:24" x14ac:dyDescent="0.25">
      <c r="A13" t="str">
        <f t="shared" si="0"/>
        <v>TotaalInkomensafh.huurbeleid tot 34229 euroHuurCorporatieTotaal</v>
      </c>
      <c r="B13">
        <v>2015</v>
      </c>
      <c r="C13" t="s">
        <v>0</v>
      </c>
      <c r="D13" t="s">
        <v>0</v>
      </c>
      <c r="E13" t="s">
        <v>8</v>
      </c>
      <c r="F13" t="s">
        <v>3</v>
      </c>
      <c r="G13" t="s">
        <v>4</v>
      </c>
      <c r="H13" t="s">
        <v>0</v>
      </c>
      <c r="I13">
        <v>26300</v>
      </c>
      <c r="J13">
        <v>7800</v>
      </c>
      <c r="K13">
        <v>3100</v>
      </c>
      <c r="L13">
        <v>5100</v>
      </c>
      <c r="M13">
        <v>300</v>
      </c>
      <c r="N13">
        <v>7300</v>
      </c>
      <c r="O13">
        <v>17900</v>
      </c>
      <c r="P13">
        <v>17400</v>
      </c>
      <c r="Q13">
        <v>12300</v>
      </c>
      <c r="R13">
        <v>1600</v>
      </c>
      <c r="S13">
        <v>10300</v>
      </c>
      <c r="T13">
        <v>18200</v>
      </c>
      <c r="U13">
        <v>9300</v>
      </c>
      <c r="V13">
        <v>7100</v>
      </c>
      <c r="W13">
        <v>26100</v>
      </c>
      <c r="X13">
        <v>42600</v>
      </c>
    </row>
    <row r="14" spans="1:24" x14ac:dyDescent="0.25">
      <c r="A14" t="str">
        <f t="shared" si="0"/>
        <v>TotaalInkomensafh.huurbeleid tot 34229 euroHuurCorporatieOnder liberalisatiegrens</v>
      </c>
      <c r="B14">
        <v>2015</v>
      </c>
      <c r="C14" t="s">
        <v>0</v>
      </c>
      <c r="D14" t="s">
        <v>0</v>
      </c>
      <c r="E14" t="s">
        <v>8</v>
      </c>
      <c r="F14" t="s">
        <v>3</v>
      </c>
      <c r="G14" t="s">
        <v>4</v>
      </c>
      <c r="H14" t="s">
        <v>5</v>
      </c>
      <c r="I14">
        <v>24600</v>
      </c>
      <c r="J14">
        <v>7400</v>
      </c>
      <c r="K14">
        <v>2900</v>
      </c>
      <c r="L14">
        <v>4900</v>
      </c>
      <c r="M14">
        <v>300</v>
      </c>
      <c r="N14">
        <v>6200</v>
      </c>
      <c r="O14">
        <v>17200</v>
      </c>
      <c r="P14">
        <v>16700</v>
      </c>
      <c r="Q14">
        <v>11200</v>
      </c>
      <c r="R14">
        <v>1500</v>
      </c>
      <c r="S14">
        <v>9900</v>
      </c>
      <c r="T14">
        <v>17500</v>
      </c>
      <c r="U14">
        <v>8500</v>
      </c>
      <c r="V14">
        <v>6400</v>
      </c>
      <c r="W14">
        <v>25200</v>
      </c>
      <c r="X14">
        <v>40100</v>
      </c>
    </row>
    <row r="15" spans="1:24" x14ac:dyDescent="0.25">
      <c r="A15" t="str">
        <f t="shared" si="0"/>
        <v>TotaalInkomensafh.huurbeleid tot 34229 euroHuurCorporatieOverig</v>
      </c>
      <c r="B15">
        <v>2015</v>
      </c>
      <c r="C15" t="s">
        <v>0</v>
      </c>
      <c r="D15" t="s">
        <v>0</v>
      </c>
      <c r="E15" t="s">
        <v>8</v>
      </c>
      <c r="F15" t="s">
        <v>3</v>
      </c>
      <c r="G15" t="s">
        <v>4</v>
      </c>
      <c r="H15" t="s">
        <v>6</v>
      </c>
      <c r="I15">
        <v>1700</v>
      </c>
      <c r="J15">
        <v>400</v>
      </c>
      <c r="K15">
        <v>200</v>
      </c>
      <c r="L15">
        <v>200</v>
      </c>
      <c r="M15">
        <v>0</v>
      </c>
      <c r="N15">
        <v>1100</v>
      </c>
      <c r="O15">
        <v>600</v>
      </c>
      <c r="P15">
        <v>700</v>
      </c>
      <c r="Q15">
        <v>1200</v>
      </c>
      <c r="R15">
        <v>100</v>
      </c>
      <c r="S15">
        <v>400</v>
      </c>
      <c r="T15">
        <v>700</v>
      </c>
      <c r="U15">
        <v>800</v>
      </c>
      <c r="V15">
        <v>700</v>
      </c>
      <c r="W15">
        <v>900</v>
      </c>
      <c r="X15">
        <v>2500</v>
      </c>
    </row>
    <row r="16" spans="1:24" x14ac:dyDescent="0.25">
      <c r="A16" t="str">
        <f t="shared" si="0"/>
        <v>TotaalInkomensafh.huurbeleid tot 34229 euroHuurOverige verhuurderN.v.t.</v>
      </c>
      <c r="B16">
        <v>2015</v>
      </c>
      <c r="C16" t="s">
        <v>0</v>
      </c>
      <c r="D16" t="s">
        <v>0</v>
      </c>
      <c r="E16" t="s">
        <v>8</v>
      </c>
      <c r="F16" t="s">
        <v>3</v>
      </c>
      <c r="G16" t="s">
        <v>7</v>
      </c>
      <c r="H16" t="s">
        <v>1</v>
      </c>
      <c r="I16">
        <v>12300</v>
      </c>
      <c r="J16">
        <v>2000</v>
      </c>
      <c r="K16">
        <v>600</v>
      </c>
      <c r="L16">
        <v>1000</v>
      </c>
      <c r="M16">
        <v>100</v>
      </c>
      <c r="N16">
        <v>7000</v>
      </c>
      <c r="O16">
        <v>4800</v>
      </c>
      <c r="P16">
        <v>4300</v>
      </c>
      <c r="Q16">
        <v>7900</v>
      </c>
      <c r="R16">
        <v>1700</v>
      </c>
      <c r="S16">
        <v>2000</v>
      </c>
      <c r="T16">
        <v>4600</v>
      </c>
      <c r="U16">
        <v>7200</v>
      </c>
      <c r="V16">
        <v>3400</v>
      </c>
      <c r="W16">
        <v>5500</v>
      </c>
      <c r="X16">
        <v>16100</v>
      </c>
    </row>
    <row r="17" spans="1:24" x14ac:dyDescent="0.25">
      <c r="A17" t="str">
        <f t="shared" si="0"/>
        <v>TotaalInkomensafh.huurbeleid 34229 t/m 43786 euroTotaalN.v.t.N.v.t.</v>
      </c>
      <c r="B17">
        <v>2015</v>
      </c>
      <c r="C17" t="s">
        <v>0</v>
      </c>
      <c r="D17" t="s">
        <v>0</v>
      </c>
      <c r="E17" t="s">
        <v>9</v>
      </c>
      <c r="F17" t="s">
        <v>0</v>
      </c>
      <c r="G17" t="s">
        <v>1</v>
      </c>
      <c r="H17" t="s">
        <v>1</v>
      </c>
      <c r="I17">
        <v>10400</v>
      </c>
      <c r="J17">
        <v>10100</v>
      </c>
      <c r="K17">
        <v>6700</v>
      </c>
      <c r="L17">
        <v>1900</v>
      </c>
      <c r="M17">
        <v>400</v>
      </c>
      <c r="N17">
        <v>5900</v>
      </c>
      <c r="O17">
        <v>15200</v>
      </c>
      <c r="P17">
        <v>8400</v>
      </c>
      <c r="Q17">
        <v>17400</v>
      </c>
      <c r="R17">
        <v>1900</v>
      </c>
      <c r="S17">
        <v>1200</v>
      </c>
      <c r="T17">
        <v>8900</v>
      </c>
      <c r="U17">
        <v>6100</v>
      </c>
      <c r="V17">
        <v>4000</v>
      </c>
      <c r="W17">
        <v>19400</v>
      </c>
      <c r="X17">
        <v>29400</v>
      </c>
    </row>
    <row r="18" spans="1:24" x14ac:dyDescent="0.25">
      <c r="A18" t="str">
        <f t="shared" si="0"/>
        <v>TotaalInkomensafh.huurbeleid 34229 t/m 43786 euroEigenaarN.v.t.N.v.t.</v>
      </c>
      <c r="B18">
        <v>2015</v>
      </c>
      <c r="C18" t="s">
        <v>0</v>
      </c>
      <c r="D18" t="s">
        <v>0</v>
      </c>
      <c r="E18" t="s">
        <v>9</v>
      </c>
      <c r="F18" t="s">
        <v>2</v>
      </c>
      <c r="G18" t="s">
        <v>1</v>
      </c>
      <c r="H18" t="s">
        <v>1</v>
      </c>
      <c r="I18">
        <v>5500</v>
      </c>
      <c r="J18">
        <v>6400</v>
      </c>
      <c r="K18">
        <v>4800</v>
      </c>
      <c r="L18">
        <v>1000</v>
      </c>
      <c r="M18">
        <v>200</v>
      </c>
      <c r="N18">
        <v>2900</v>
      </c>
      <c r="O18">
        <v>9500</v>
      </c>
      <c r="P18">
        <v>5600</v>
      </c>
      <c r="Q18">
        <v>9800</v>
      </c>
      <c r="R18">
        <v>1500</v>
      </c>
      <c r="S18">
        <v>600</v>
      </c>
      <c r="T18">
        <v>6100</v>
      </c>
      <c r="U18">
        <v>2900</v>
      </c>
      <c r="V18">
        <v>2100</v>
      </c>
      <c r="W18">
        <v>12900</v>
      </c>
      <c r="X18">
        <v>18000</v>
      </c>
    </row>
    <row r="19" spans="1:24" x14ac:dyDescent="0.25">
      <c r="A19" t="str">
        <f t="shared" si="0"/>
        <v>TotaalInkomensafh.huurbeleid 34229 t/m 43786 euroHuurTotaalN.v.t.</v>
      </c>
      <c r="B19">
        <v>2015</v>
      </c>
      <c r="C19" t="s">
        <v>0</v>
      </c>
      <c r="D19" t="s">
        <v>0</v>
      </c>
      <c r="E19" t="s">
        <v>9</v>
      </c>
      <c r="F19" t="s">
        <v>3</v>
      </c>
      <c r="G19" t="s">
        <v>0</v>
      </c>
      <c r="H19" t="s">
        <v>1</v>
      </c>
      <c r="I19">
        <v>4900</v>
      </c>
      <c r="J19">
        <v>3700</v>
      </c>
      <c r="K19">
        <v>1900</v>
      </c>
      <c r="L19">
        <v>900</v>
      </c>
      <c r="M19">
        <v>200</v>
      </c>
      <c r="N19">
        <v>3100</v>
      </c>
      <c r="O19">
        <v>5700</v>
      </c>
      <c r="P19">
        <v>2700</v>
      </c>
      <c r="Q19">
        <v>7600</v>
      </c>
      <c r="R19">
        <v>500</v>
      </c>
      <c r="S19">
        <v>600</v>
      </c>
      <c r="T19">
        <v>2800</v>
      </c>
      <c r="U19">
        <v>3200</v>
      </c>
      <c r="V19">
        <v>1900</v>
      </c>
      <c r="W19">
        <v>6400</v>
      </c>
      <c r="X19">
        <v>11500</v>
      </c>
    </row>
    <row r="20" spans="1:24" x14ac:dyDescent="0.25">
      <c r="A20" t="str">
        <f t="shared" si="0"/>
        <v>TotaalInkomensafh.huurbeleid 34229 t/m 43786 euroHuurCorporatieTotaal</v>
      </c>
      <c r="B20">
        <v>2015</v>
      </c>
      <c r="C20" t="s">
        <v>0</v>
      </c>
      <c r="D20" t="s">
        <v>0</v>
      </c>
      <c r="E20" t="s">
        <v>9</v>
      </c>
      <c r="F20" t="s">
        <v>3</v>
      </c>
      <c r="G20" t="s">
        <v>4</v>
      </c>
      <c r="H20" t="s">
        <v>0</v>
      </c>
      <c r="I20">
        <v>2700</v>
      </c>
      <c r="J20">
        <v>2600</v>
      </c>
      <c r="K20">
        <v>1500</v>
      </c>
      <c r="L20">
        <v>700</v>
      </c>
      <c r="M20">
        <v>100</v>
      </c>
      <c r="N20">
        <v>1500</v>
      </c>
      <c r="O20">
        <v>4400</v>
      </c>
      <c r="P20">
        <v>1800</v>
      </c>
      <c r="Q20">
        <v>5000</v>
      </c>
      <c r="R20">
        <v>300</v>
      </c>
      <c r="S20">
        <v>500</v>
      </c>
      <c r="T20">
        <v>1900</v>
      </c>
      <c r="U20">
        <v>1500</v>
      </c>
      <c r="V20">
        <v>1100</v>
      </c>
      <c r="W20">
        <v>5000</v>
      </c>
      <c r="X20">
        <v>7700</v>
      </c>
    </row>
    <row r="21" spans="1:24" x14ac:dyDescent="0.25">
      <c r="A21" t="str">
        <f t="shared" si="0"/>
        <v>TotaalInkomensafh.huurbeleid 34229 t/m 43786 euroHuurCorporatieOnder liberalisatiegrens</v>
      </c>
      <c r="B21">
        <v>2015</v>
      </c>
      <c r="C21" t="s">
        <v>0</v>
      </c>
      <c r="D21" t="s">
        <v>0</v>
      </c>
      <c r="E21" t="s">
        <v>9</v>
      </c>
      <c r="F21" t="s">
        <v>3</v>
      </c>
      <c r="G21" t="s">
        <v>4</v>
      </c>
      <c r="H21" t="s">
        <v>5</v>
      </c>
      <c r="I21">
        <v>2400</v>
      </c>
      <c r="J21">
        <v>2400</v>
      </c>
      <c r="K21">
        <v>1400</v>
      </c>
      <c r="L21">
        <v>600</v>
      </c>
      <c r="M21">
        <v>100</v>
      </c>
      <c r="N21">
        <v>1200</v>
      </c>
      <c r="O21">
        <v>4100</v>
      </c>
      <c r="P21">
        <v>1700</v>
      </c>
      <c r="Q21">
        <v>4600</v>
      </c>
      <c r="R21">
        <v>200</v>
      </c>
      <c r="S21">
        <v>500</v>
      </c>
      <c r="T21">
        <v>1700</v>
      </c>
      <c r="U21">
        <v>1300</v>
      </c>
      <c r="V21">
        <v>900</v>
      </c>
      <c r="W21">
        <v>4800</v>
      </c>
      <c r="X21">
        <v>7000</v>
      </c>
    </row>
    <row r="22" spans="1:24" x14ac:dyDescent="0.25">
      <c r="A22" t="str">
        <f t="shared" si="0"/>
        <v>TotaalInkomensafh.huurbeleid 34229 t/m 43786 euroHuurCorporatieOverig</v>
      </c>
      <c r="B22">
        <v>2015</v>
      </c>
      <c r="C22" t="s">
        <v>0</v>
      </c>
      <c r="D22" t="s">
        <v>0</v>
      </c>
      <c r="E22" t="s">
        <v>9</v>
      </c>
      <c r="F22" t="s">
        <v>3</v>
      </c>
      <c r="G22" t="s">
        <v>4</v>
      </c>
      <c r="H22" t="s">
        <v>6</v>
      </c>
      <c r="I22">
        <v>300</v>
      </c>
      <c r="J22">
        <v>200</v>
      </c>
      <c r="K22">
        <v>100</v>
      </c>
      <c r="L22">
        <v>0</v>
      </c>
      <c r="M22">
        <v>0</v>
      </c>
      <c r="N22">
        <v>300</v>
      </c>
      <c r="O22">
        <v>300</v>
      </c>
      <c r="P22">
        <v>200</v>
      </c>
      <c r="Q22">
        <v>500</v>
      </c>
      <c r="R22">
        <v>0</v>
      </c>
      <c r="S22">
        <v>0</v>
      </c>
      <c r="T22">
        <v>200</v>
      </c>
      <c r="U22">
        <v>200</v>
      </c>
      <c r="V22">
        <v>200</v>
      </c>
      <c r="W22">
        <v>300</v>
      </c>
      <c r="X22">
        <v>700</v>
      </c>
    </row>
    <row r="23" spans="1:24" x14ac:dyDescent="0.25">
      <c r="A23" t="str">
        <f t="shared" si="0"/>
        <v>TotaalInkomensafh.huurbeleid 34229 t/m 43786 euroHuurOverige verhuurderN.v.t.</v>
      </c>
      <c r="B23">
        <v>2015</v>
      </c>
      <c r="C23" t="s">
        <v>0</v>
      </c>
      <c r="D23" t="s">
        <v>0</v>
      </c>
      <c r="E23" t="s">
        <v>9</v>
      </c>
      <c r="F23" t="s">
        <v>3</v>
      </c>
      <c r="G23" t="s">
        <v>7</v>
      </c>
      <c r="H23" t="s">
        <v>1</v>
      </c>
      <c r="I23">
        <v>2200</v>
      </c>
      <c r="J23">
        <v>1000</v>
      </c>
      <c r="K23">
        <v>300</v>
      </c>
      <c r="L23">
        <v>200</v>
      </c>
      <c r="M23">
        <v>100</v>
      </c>
      <c r="N23">
        <v>1600</v>
      </c>
      <c r="O23">
        <v>1300</v>
      </c>
      <c r="P23">
        <v>900</v>
      </c>
      <c r="Q23">
        <v>2600</v>
      </c>
      <c r="R23">
        <v>200</v>
      </c>
      <c r="S23">
        <v>100</v>
      </c>
      <c r="T23">
        <v>900</v>
      </c>
      <c r="U23">
        <v>1600</v>
      </c>
      <c r="V23">
        <v>800</v>
      </c>
      <c r="W23">
        <v>1400</v>
      </c>
      <c r="X23">
        <v>3800</v>
      </c>
    </row>
    <row r="24" spans="1:24" x14ac:dyDescent="0.25">
      <c r="A24" t="str">
        <f t="shared" si="0"/>
        <v>TotaalInkomensafh.huurbeleid meer dan 43786 euroTotaalN.v.t.N.v.t.</v>
      </c>
      <c r="B24">
        <v>2015</v>
      </c>
      <c r="C24" t="s">
        <v>0</v>
      </c>
      <c r="D24" t="s">
        <v>0</v>
      </c>
      <c r="E24" t="s">
        <v>10</v>
      </c>
      <c r="F24" t="s">
        <v>0</v>
      </c>
      <c r="G24" t="s">
        <v>1</v>
      </c>
      <c r="H24" t="s">
        <v>1</v>
      </c>
      <c r="I24">
        <v>13100</v>
      </c>
      <c r="J24">
        <v>39800</v>
      </c>
      <c r="K24">
        <v>52000</v>
      </c>
      <c r="L24">
        <v>4200</v>
      </c>
      <c r="M24">
        <v>2500</v>
      </c>
      <c r="N24">
        <v>14300</v>
      </c>
      <c r="O24">
        <v>79100</v>
      </c>
      <c r="P24">
        <v>18200</v>
      </c>
      <c r="Q24">
        <v>79000</v>
      </c>
      <c r="R24">
        <v>12000</v>
      </c>
      <c r="S24">
        <v>1500</v>
      </c>
      <c r="T24">
        <v>19000</v>
      </c>
      <c r="U24">
        <v>18000</v>
      </c>
      <c r="V24">
        <v>13800</v>
      </c>
      <c r="W24">
        <v>79700</v>
      </c>
      <c r="X24">
        <v>111600</v>
      </c>
    </row>
    <row r="25" spans="1:24" x14ac:dyDescent="0.25">
      <c r="A25" t="str">
        <f t="shared" si="0"/>
        <v>TotaalInkomensafh.huurbeleid meer dan 43786 euroEigenaarN.v.t.N.v.t.</v>
      </c>
      <c r="B25">
        <v>2015</v>
      </c>
      <c r="C25" t="s">
        <v>0</v>
      </c>
      <c r="D25" t="s">
        <v>0</v>
      </c>
      <c r="E25" t="s">
        <v>10</v>
      </c>
      <c r="F25" t="s">
        <v>2</v>
      </c>
      <c r="G25" t="s">
        <v>1</v>
      </c>
      <c r="H25" t="s">
        <v>1</v>
      </c>
      <c r="I25">
        <v>9500</v>
      </c>
      <c r="J25">
        <v>32400</v>
      </c>
      <c r="K25">
        <v>45800</v>
      </c>
      <c r="L25">
        <v>2900</v>
      </c>
      <c r="M25">
        <v>1800</v>
      </c>
      <c r="N25">
        <v>9800</v>
      </c>
      <c r="O25">
        <v>67000</v>
      </c>
      <c r="P25">
        <v>15600</v>
      </c>
      <c r="Q25">
        <v>64000</v>
      </c>
      <c r="R25">
        <v>10800</v>
      </c>
      <c r="S25">
        <v>1000</v>
      </c>
      <c r="T25">
        <v>16600</v>
      </c>
      <c r="U25">
        <v>12900</v>
      </c>
      <c r="V25">
        <v>10400</v>
      </c>
      <c r="W25">
        <v>69000</v>
      </c>
      <c r="X25">
        <v>92400</v>
      </c>
    </row>
    <row r="26" spans="1:24" x14ac:dyDescent="0.25">
      <c r="A26" t="str">
        <f t="shared" si="0"/>
        <v>TotaalInkomensafh.huurbeleid meer dan 43786 euroHuurTotaalN.v.t.</v>
      </c>
      <c r="B26">
        <v>2015</v>
      </c>
      <c r="C26" t="s">
        <v>0</v>
      </c>
      <c r="D26" t="s">
        <v>0</v>
      </c>
      <c r="E26" t="s">
        <v>10</v>
      </c>
      <c r="F26" t="s">
        <v>3</v>
      </c>
      <c r="G26" t="s">
        <v>0</v>
      </c>
      <c r="H26" t="s">
        <v>1</v>
      </c>
      <c r="I26">
        <v>3600</v>
      </c>
      <c r="J26">
        <v>7400</v>
      </c>
      <c r="K26">
        <v>6200</v>
      </c>
      <c r="L26">
        <v>1300</v>
      </c>
      <c r="M26">
        <v>700</v>
      </c>
      <c r="N26">
        <v>4500</v>
      </c>
      <c r="O26">
        <v>12100</v>
      </c>
      <c r="P26">
        <v>2600</v>
      </c>
      <c r="Q26">
        <v>15100</v>
      </c>
      <c r="R26">
        <v>1200</v>
      </c>
      <c r="S26">
        <v>500</v>
      </c>
      <c r="T26">
        <v>2400</v>
      </c>
      <c r="U26">
        <v>5100</v>
      </c>
      <c r="V26">
        <v>3400</v>
      </c>
      <c r="W26">
        <v>10700</v>
      </c>
      <c r="X26">
        <v>19200</v>
      </c>
    </row>
    <row r="27" spans="1:24" x14ac:dyDescent="0.25">
      <c r="A27" t="str">
        <f t="shared" si="0"/>
        <v>TotaalInkomensafh.huurbeleid meer dan 43786 euroHuurCorporatieTotaal</v>
      </c>
      <c r="B27">
        <v>2015</v>
      </c>
      <c r="C27" t="s">
        <v>0</v>
      </c>
      <c r="D27" t="s">
        <v>0</v>
      </c>
      <c r="E27" t="s">
        <v>10</v>
      </c>
      <c r="F27" t="s">
        <v>3</v>
      </c>
      <c r="G27" t="s">
        <v>4</v>
      </c>
      <c r="H27" t="s">
        <v>0</v>
      </c>
      <c r="I27">
        <v>1400</v>
      </c>
      <c r="J27">
        <v>4300</v>
      </c>
      <c r="K27">
        <v>4600</v>
      </c>
      <c r="L27">
        <v>900</v>
      </c>
      <c r="M27">
        <v>500</v>
      </c>
      <c r="N27">
        <v>2000</v>
      </c>
      <c r="O27">
        <v>8300</v>
      </c>
      <c r="P27">
        <v>1400</v>
      </c>
      <c r="Q27">
        <v>9600</v>
      </c>
      <c r="R27">
        <v>500</v>
      </c>
      <c r="S27">
        <v>400</v>
      </c>
      <c r="T27">
        <v>1200</v>
      </c>
      <c r="U27">
        <v>2100</v>
      </c>
      <c r="V27">
        <v>1700</v>
      </c>
      <c r="W27">
        <v>7800</v>
      </c>
      <c r="X27">
        <v>11700</v>
      </c>
    </row>
    <row r="28" spans="1:24" x14ac:dyDescent="0.25">
      <c r="A28" t="str">
        <f t="shared" si="0"/>
        <v>TotaalInkomensafh.huurbeleid meer dan 43786 euroHuurCorporatieOnder liberalisatiegrens</v>
      </c>
      <c r="B28">
        <v>2015</v>
      </c>
      <c r="C28" t="s">
        <v>0</v>
      </c>
      <c r="D28" t="s">
        <v>0</v>
      </c>
      <c r="E28" t="s">
        <v>10</v>
      </c>
      <c r="F28" t="s">
        <v>3</v>
      </c>
      <c r="G28" t="s">
        <v>4</v>
      </c>
      <c r="H28" t="s">
        <v>5</v>
      </c>
      <c r="I28">
        <v>1200</v>
      </c>
      <c r="J28">
        <v>3700</v>
      </c>
      <c r="K28">
        <v>4100</v>
      </c>
      <c r="L28">
        <v>900</v>
      </c>
      <c r="M28">
        <v>400</v>
      </c>
      <c r="N28">
        <v>1400</v>
      </c>
      <c r="O28">
        <v>7500</v>
      </c>
      <c r="P28">
        <v>1200</v>
      </c>
      <c r="Q28">
        <v>8400</v>
      </c>
      <c r="R28">
        <v>400</v>
      </c>
      <c r="S28">
        <v>400</v>
      </c>
      <c r="T28">
        <v>1000</v>
      </c>
      <c r="U28">
        <v>1600</v>
      </c>
      <c r="V28">
        <v>1200</v>
      </c>
      <c r="W28">
        <v>7300</v>
      </c>
      <c r="X28">
        <v>10200</v>
      </c>
    </row>
    <row r="29" spans="1:24" x14ac:dyDescent="0.25">
      <c r="A29" t="str">
        <f t="shared" si="0"/>
        <v>TotaalInkomensafh.huurbeleid meer dan 43786 euroHuurCorporatieOverig</v>
      </c>
      <c r="B29">
        <v>2015</v>
      </c>
      <c r="C29" t="s">
        <v>0</v>
      </c>
      <c r="D29" t="s">
        <v>0</v>
      </c>
      <c r="E29" t="s">
        <v>10</v>
      </c>
      <c r="F29" t="s">
        <v>3</v>
      </c>
      <c r="G29" t="s">
        <v>4</v>
      </c>
      <c r="H29" t="s">
        <v>6</v>
      </c>
      <c r="I29">
        <v>300</v>
      </c>
      <c r="J29">
        <v>600</v>
      </c>
      <c r="K29">
        <v>500</v>
      </c>
      <c r="L29">
        <v>100</v>
      </c>
      <c r="M29">
        <v>100</v>
      </c>
      <c r="N29">
        <v>500</v>
      </c>
      <c r="O29">
        <v>700</v>
      </c>
      <c r="P29">
        <v>200</v>
      </c>
      <c r="Q29">
        <v>1200</v>
      </c>
      <c r="R29">
        <v>100</v>
      </c>
      <c r="S29">
        <v>0</v>
      </c>
      <c r="T29">
        <v>200</v>
      </c>
      <c r="U29">
        <v>500</v>
      </c>
      <c r="V29">
        <v>400</v>
      </c>
      <c r="W29">
        <v>500</v>
      </c>
      <c r="X29">
        <v>1500</v>
      </c>
    </row>
    <row r="30" spans="1:24" x14ac:dyDescent="0.25">
      <c r="A30" t="str">
        <f t="shared" si="0"/>
        <v>TotaalInkomensafh.huurbeleid meer dan 43786 euroHuurOverige verhuurderN.v.t.</v>
      </c>
      <c r="B30">
        <v>2015</v>
      </c>
      <c r="C30" t="s">
        <v>0</v>
      </c>
      <c r="D30" t="s">
        <v>0</v>
      </c>
      <c r="E30" t="s">
        <v>10</v>
      </c>
      <c r="F30" t="s">
        <v>3</v>
      </c>
      <c r="G30" t="s">
        <v>7</v>
      </c>
      <c r="H30" t="s">
        <v>1</v>
      </c>
      <c r="I30">
        <v>2200</v>
      </c>
      <c r="J30">
        <v>3100</v>
      </c>
      <c r="K30">
        <v>1700</v>
      </c>
      <c r="L30">
        <v>300</v>
      </c>
      <c r="M30">
        <v>200</v>
      </c>
      <c r="N30">
        <v>2500</v>
      </c>
      <c r="O30">
        <v>3800</v>
      </c>
      <c r="P30">
        <v>1200</v>
      </c>
      <c r="Q30">
        <v>5500</v>
      </c>
      <c r="R30">
        <v>700</v>
      </c>
      <c r="S30">
        <v>100</v>
      </c>
      <c r="T30">
        <v>1200</v>
      </c>
      <c r="U30">
        <v>2900</v>
      </c>
      <c r="V30">
        <v>1700</v>
      </c>
      <c r="W30">
        <v>2900</v>
      </c>
      <c r="X30">
        <v>7600</v>
      </c>
    </row>
    <row r="31" spans="1:24" x14ac:dyDescent="0.25">
      <c r="A31" t="str">
        <f t="shared" si="0"/>
        <v>TotaalTotaalTotaalN.v.t.N.v.t.</v>
      </c>
      <c r="B31">
        <v>2015</v>
      </c>
      <c r="C31" t="s">
        <v>11</v>
      </c>
      <c r="D31" t="s">
        <v>0</v>
      </c>
      <c r="E31" t="s">
        <v>0</v>
      </c>
      <c r="F31" t="s">
        <v>0</v>
      </c>
      <c r="G31" t="s">
        <v>1</v>
      </c>
      <c r="H31" t="s">
        <v>1</v>
      </c>
      <c r="I31">
        <v>19600</v>
      </c>
      <c r="J31">
        <v>20900</v>
      </c>
      <c r="K31">
        <v>20900</v>
      </c>
      <c r="L31">
        <v>4200</v>
      </c>
      <c r="M31">
        <v>1100</v>
      </c>
      <c r="N31">
        <v>10000</v>
      </c>
      <c r="O31">
        <v>38700</v>
      </c>
      <c r="P31">
        <v>18000</v>
      </c>
      <c r="Q31">
        <v>36500</v>
      </c>
      <c r="R31">
        <v>7100</v>
      </c>
      <c r="S31">
        <v>4300</v>
      </c>
      <c r="T31">
        <v>18900</v>
      </c>
      <c r="U31">
        <v>20800</v>
      </c>
      <c r="V31">
        <v>7100</v>
      </c>
      <c r="W31">
        <v>38800</v>
      </c>
      <c r="X31">
        <v>66700</v>
      </c>
    </row>
    <row r="32" spans="1:24" x14ac:dyDescent="0.25">
      <c r="A32" t="str">
        <f t="shared" si="0"/>
        <v>TotaalTotaalEigenaarN.v.t.N.v.t.</v>
      </c>
      <c r="B32">
        <v>2015</v>
      </c>
      <c r="C32" t="s">
        <v>11</v>
      </c>
      <c r="D32" t="s">
        <v>0</v>
      </c>
      <c r="E32" t="s">
        <v>0</v>
      </c>
      <c r="F32" t="s">
        <v>2</v>
      </c>
      <c r="G32" t="s">
        <v>1</v>
      </c>
      <c r="H32" t="s">
        <v>1</v>
      </c>
      <c r="I32">
        <v>8400</v>
      </c>
      <c r="J32">
        <v>15100</v>
      </c>
      <c r="K32">
        <v>17400</v>
      </c>
      <c r="L32">
        <v>1900</v>
      </c>
      <c r="M32">
        <v>700</v>
      </c>
      <c r="N32">
        <v>5200</v>
      </c>
      <c r="O32">
        <v>28100</v>
      </c>
      <c r="P32">
        <v>10300</v>
      </c>
      <c r="Q32">
        <v>25900</v>
      </c>
      <c r="R32">
        <v>5700</v>
      </c>
      <c r="S32">
        <v>1000</v>
      </c>
      <c r="T32">
        <v>11000</v>
      </c>
      <c r="U32">
        <v>12000</v>
      </c>
      <c r="V32">
        <v>4000</v>
      </c>
      <c r="W32">
        <v>27600</v>
      </c>
      <c r="X32">
        <v>43600</v>
      </c>
    </row>
    <row r="33" spans="1:24" x14ac:dyDescent="0.25">
      <c r="A33" t="str">
        <f t="shared" si="0"/>
        <v>TotaalTotaalHuurTotaalN.v.t.</v>
      </c>
      <c r="B33">
        <v>2015</v>
      </c>
      <c r="C33" t="s">
        <v>11</v>
      </c>
      <c r="D33" t="s">
        <v>0</v>
      </c>
      <c r="E33" t="s">
        <v>0</v>
      </c>
      <c r="F33" t="s">
        <v>3</v>
      </c>
      <c r="G33" t="s">
        <v>0</v>
      </c>
      <c r="H33" t="s">
        <v>1</v>
      </c>
      <c r="I33">
        <v>11200</v>
      </c>
      <c r="J33">
        <v>5800</v>
      </c>
      <c r="K33">
        <v>3500</v>
      </c>
      <c r="L33">
        <v>2200</v>
      </c>
      <c r="M33">
        <v>300</v>
      </c>
      <c r="N33">
        <v>4800</v>
      </c>
      <c r="O33">
        <v>10600</v>
      </c>
      <c r="P33">
        <v>7700</v>
      </c>
      <c r="Q33">
        <v>10600</v>
      </c>
      <c r="R33">
        <v>1400</v>
      </c>
      <c r="S33">
        <v>3200</v>
      </c>
      <c r="T33">
        <v>7900</v>
      </c>
      <c r="U33">
        <v>8800</v>
      </c>
      <c r="V33">
        <v>3100</v>
      </c>
      <c r="W33">
        <v>11200</v>
      </c>
      <c r="X33">
        <v>23100</v>
      </c>
    </row>
    <row r="34" spans="1:24" x14ac:dyDescent="0.25">
      <c r="A34" t="str">
        <f t="shared" si="0"/>
        <v>TotaalTotaalHuurCorporatieTotaal</v>
      </c>
      <c r="B34">
        <v>2015</v>
      </c>
      <c r="C34" t="s">
        <v>11</v>
      </c>
      <c r="D34" t="s">
        <v>0</v>
      </c>
      <c r="E34" t="s">
        <v>0</v>
      </c>
      <c r="F34" t="s">
        <v>3</v>
      </c>
      <c r="G34" t="s">
        <v>4</v>
      </c>
      <c r="H34" t="s">
        <v>0</v>
      </c>
      <c r="I34">
        <v>8000</v>
      </c>
      <c r="J34">
        <v>4300</v>
      </c>
      <c r="K34">
        <v>2700</v>
      </c>
      <c r="L34">
        <v>1800</v>
      </c>
      <c r="M34">
        <v>200</v>
      </c>
      <c r="N34">
        <v>3300</v>
      </c>
      <c r="O34">
        <v>8100</v>
      </c>
      <c r="P34">
        <v>5800</v>
      </c>
      <c r="Q34">
        <v>7800</v>
      </c>
      <c r="R34">
        <v>700</v>
      </c>
      <c r="S34">
        <v>2700</v>
      </c>
      <c r="T34">
        <v>5900</v>
      </c>
      <c r="U34">
        <v>6000</v>
      </c>
      <c r="V34">
        <v>2200</v>
      </c>
      <c r="W34">
        <v>8900</v>
      </c>
      <c r="X34">
        <v>17100</v>
      </c>
    </row>
    <row r="35" spans="1:24" x14ac:dyDescent="0.25">
      <c r="A35" t="str">
        <f t="shared" si="0"/>
        <v>TotaalTotaalHuurCorporatieOnder liberalisatiegrens</v>
      </c>
      <c r="B35">
        <v>2015</v>
      </c>
      <c r="C35" t="s">
        <v>11</v>
      </c>
      <c r="D35" t="s">
        <v>0</v>
      </c>
      <c r="E35" t="s">
        <v>0</v>
      </c>
      <c r="F35" t="s">
        <v>3</v>
      </c>
      <c r="G35" t="s">
        <v>4</v>
      </c>
      <c r="H35" t="s">
        <v>5</v>
      </c>
      <c r="I35">
        <v>7600</v>
      </c>
      <c r="J35">
        <v>4000</v>
      </c>
      <c r="K35">
        <v>2500</v>
      </c>
      <c r="L35">
        <v>1700</v>
      </c>
      <c r="M35">
        <v>200</v>
      </c>
      <c r="N35">
        <v>3100</v>
      </c>
      <c r="O35">
        <v>7600</v>
      </c>
      <c r="P35">
        <v>5400</v>
      </c>
      <c r="Q35">
        <v>7400</v>
      </c>
      <c r="R35">
        <v>600</v>
      </c>
      <c r="S35">
        <v>2600</v>
      </c>
      <c r="T35">
        <v>5600</v>
      </c>
      <c r="U35">
        <v>5700</v>
      </c>
      <c r="V35">
        <v>2100</v>
      </c>
      <c r="W35">
        <v>8400</v>
      </c>
      <c r="X35">
        <v>16200</v>
      </c>
    </row>
    <row r="36" spans="1:24" x14ac:dyDescent="0.25">
      <c r="A36" t="str">
        <f t="shared" si="0"/>
        <v>TotaalTotaalHuurCorporatieOverig</v>
      </c>
      <c r="B36">
        <v>2015</v>
      </c>
      <c r="C36" t="s">
        <v>11</v>
      </c>
      <c r="D36" t="s">
        <v>0</v>
      </c>
      <c r="E36" t="s">
        <v>0</v>
      </c>
      <c r="F36" t="s">
        <v>3</v>
      </c>
      <c r="G36" t="s">
        <v>4</v>
      </c>
      <c r="H36" t="s">
        <v>6</v>
      </c>
      <c r="I36">
        <v>400</v>
      </c>
      <c r="J36">
        <v>300</v>
      </c>
      <c r="K36">
        <v>200</v>
      </c>
      <c r="L36">
        <v>100</v>
      </c>
      <c r="M36">
        <v>0</v>
      </c>
      <c r="N36">
        <v>200</v>
      </c>
      <c r="O36">
        <v>500</v>
      </c>
      <c r="P36">
        <v>300</v>
      </c>
      <c r="Q36">
        <v>500</v>
      </c>
      <c r="R36">
        <v>0</v>
      </c>
      <c r="S36">
        <v>100</v>
      </c>
      <c r="T36">
        <v>300</v>
      </c>
      <c r="U36">
        <v>400</v>
      </c>
      <c r="V36">
        <v>200</v>
      </c>
      <c r="W36">
        <v>400</v>
      </c>
      <c r="X36">
        <v>1000</v>
      </c>
    </row>
    <row r="37" spans="1:24" x14ac:dyDescent="0.25">
      <c r="A37" t="str">
        <f t="shared" si="0"/>
        <v>TotaalTotaalHuurOverige verhuurderN.v.t.</v>
      </c>
      <c r="B37">
        <v>2015</v>
      </c>
      <c r="C37" t="s">
        <v>11</v>
      </c>
      <c r="D37" t="s">
        <v>0</v>
      </c>
      <c r="E37" t="s">
        <v>0</v>
      </c>
      <c r="F37" t="s">
        <v>3</v>
      </c>
      <c r="G37" t="s">
        <v>7</v>
      </c>
      <c r="H37" t="s">
        <v>1</v>
      </c>
      <c r="I37">
        <v>3200</v>
      </c>
      <c r="J37">
        <v>1500</v>
      </c>
      <c r="K37">
        <v>800</v>
      </c>
      <c r="L37">
        <v>400</v>
      </c>
      <c r="M37">
        <v>100</v>
      </c>
      <c r="N37">
        <v>1500</v>
      </c>
      <c r="O37">
        <v>2500</v>
      </c>
      <c r="P37">
        <v>1900</v>
      </c>
      <c r="Q37">
        <v>2800</v>
      </c>
      <c r="R37">
        <v>700</v>
      </c>
      <c r="S37">
        <v>500</v>
      </c>
      <c r="T37">
        <v>2000</v>
      </c>
      <c r="U37">
        <v>2800</v>
      </c>
      <c r="V37">
        <v>900</v>
      </c>
      <c r="W37">
        <v>2300</v>
      </c>
      <c r="X37">
        <v>5900</v>
      </c>
    </row>
    <row r="38" spans="1:24" x14ac:dyDescent="0.25">
      <c r="A38" t="str">
        <f t="shared" si="0"/>
        <v>TotaalInkomensafh.huurbeleid tot 34229 euroTotaalN.v.t.N.v.t.</v>
      </c>
      <c r="B38">
        <v>2015</v>
      </c>
      <c r="C38" t="s">
        <v>11</v>
      </c>
      <c r="D38" t="s">
        <v>0</v>
      </c>
      <c r="E38" t="s">
        <v>8</v>
      </c>
      <c r="F38" t="s">
        <v>0</v>
      </c>
      <c r="G38" t="s">
        <v>1</v>
      </c>
      <c r="H38" t="s">
        <v>1</v>
      </c>
      <c r="I38">
        <v>14000</v>
      </c>
      <c r="J38">
        <v>5600</v>
      </c>
      <c r="K38">
        <v>2500</v>
      </c>
      <c r="L38">
        <v>2500</v>
      </c>
      <c r="M38">
        <v>200</v>
      </c>
      <c r="N38">
        <v>4400</v>
      </c>
      <c r="O38">
        <v>10200</v>
      </c>
      <c r="P38">
        <v>10200</v>
      </c>
      <c r="Q38">
        <v>8300</v>
      </c>
      <c r="R38">
        <v>2300</v>
      </c>
      <c r="S38">
        <v>3400</v>
      </c>
      <c r="T38">
        <v>10800</v>
      </c>
      <c r="U38">
        <v>8700</v>
      </c>
      <c r="V38">
        <v>3000</v>
      </c>
      <c r="W38">
        <v>13100</v>
      </c>
      <c r="X38">
        <v>24800</v>
      </c>
    </row>
    <row r="39" spans="1:24" x14ac:dyDescent="0.25">
      <c r="A39" t="str">
        <f t="shared" si="0"/>
        <v>TotaalInkomensafh.huurbeleid tot 34229 euroEigenaarN.v.t.N.v.t.</v>
      </c>
      <c r="B39">
        <v>2015</v>
      </c>
      <c r="C39" t="s">
        <v>11</v>
      </c>
      <c r="D39" t="s">
        <v>0</v>
      </c>
      <c r="E39" t="s">
        <v>8</v>
      </c>
      <c r="F39" t="s">
        <v>2</v>
      </c>
      <c r="G39" t="s">
        <v>1</v>
      </c>
      <c r="H39" t="s">
        <v>1</v>
      </c>
      <c r="I39">
        <v>4600</v>
      </c>
      <c r="J39">
        <v>2900</v>
      </c>
      <c r="K39">
        <v>1500</v>
      </c>
      <c r="L39">
        <v>800</v>
      </c>
      <c r="M39">
        <v>100</v>
      </c>
      <c r="N39">
        <v>1200</v>
      </c>
      <c r="O39">
        <v>4500</v>
      </c>
      <c r="P39">
        <v>4100</v>
      </c>
      <c r="Q39">
        <v>3400</v>
      </c>
      <c r="R39">
        <v>1400</v>
      </c>
      <c r="S39">
        <v>600</v>
      </c>
      <c r="T39">
        <v>4500</v>
      </c>
      <c r="U39">
        <v>2900</v>
      </c>
      <c r="V39">
        <v>900</v>
      </c>
      <c r="W39">
        <v>6100</v>
      </c>
      <c r="X39">
        <v>9900</v>
      </c>
    </row>
    <row r="40" spans="1:24" x14ac:dyDescent="0.25">
      <c r="A40" t="str">
        <f t="shared" si="0"/>
        <v>TotaalInkomensafh.huurbeleid tot 34229 euroHuurTotaalN.v.t.</v>
      </c>
      <c r="B40">
        <v>2015</v>
      </c>
      <c r="C40" t="s">
        <v>11</v>
      </c>
      <c r="D40" t="s">
        <v>0</v>
      </c>
      <c r="E40" t="s">
        <v>8</v>
      </c>
      <c r="F40" t="s">
        <v>3</v>
      </c>
      <c r="G40" t="s">
        <v>0</v>
      </c>
      <c r="H40" t="s">
        <v>1</v>
      </c>
      <c r="I40">
        <v>9300</v>
      </c>
      <c r="J40">
        <v>2800</v>
      </c>
      <c r="K40">
        <v>1000</v>
      </c>
      <c r="L40">
        <v>1700</v>
      </c>
      <c r="M40">
        <v>100</v>
      </c>
      <c r="N40">
        <v>3200</v>
      </c>
      <c r="O40">
        <v>5700</v>
      </c>
      <c r="P40">
        <v>6100</v>
      </c>
      <c r="Q40">
        <v>4900</v>
      </c>
      <c r="R40">
        <v>800</v>
      </c>
      <c r="S40">
        <v>2900</v>
      </c>
      <c r="T40">
        <v>6300</v>
      </c>
      <c r="U40">
        <v>5800</v>
      </c>
      <c r="V40">
        <v>2100</v>
      </c>
      <c r="W40">
        <v>7000</v>
      </c>
      <c r="X40">
        <v>14900</v>
      </c>
    </row>
    <row r="41" spans="1:24" x14ac:dyDescent="0.25">
      <c r="A41" t="str">
        <f t="shared" si="0"/>
        <v>TotaalInkomensafh.huurbeleid tot 34229 euroHuurCorporatieTotaal</v>
      </c>
      <c r="B41">
        <v>2015</v>
      </c>
      <c r="C41" t="s">
        <v>11</v>
      </c>
      <c r="D41" t="s">
        <v>0</v>
      </c>
      <c r="E41" t="s">
        <v>8</v>
      </c>
      <c r="F41" t="s">
        <v>3</v>
      </c>
      <c r="G41" t="s">
        <v>4</v>
      </c>
      <c r="H41" t="s">
        <v>0</v>
      </c>
      <c r="I41">
        <v>6900</v>
      </c>
      <c r="J41">
        <v>2200</v>
      </c>
      <c r="K41">
        <v>800</v>
      </c>
      <c r="L41">
        <v>1400</v>
      </c>
      <c r="M41">
        <v>100</v>
      </c>
      <c r="N41">
        <v>2200</v>
      </c>
      <c r="O41">
        <v>4500</v>
      </c>
      <c r="P41">
        <v>4800</v>
      </c>
      <c r="Q41">
        <v>3600</v>
      </c>
      <c r="R41">
        <v>400</v>
      </c>
      <c r="S41">
        <v>2500</v>
      </c>
      <c r="T41">
        <v>5000</v>
      </c>
      <c r="U41">
        <v>4200</v>
      </c>
      <c r="V41">
        <v>1600</v>
      </c>
      <c r="W41">
        <v>5700</v>
      </c>
      <c r="X41">
        <v>11500</v>
      </c>
    </row>
    <row r="42" spans="1:24" x14ac:dyDescent="0.25">
      <c r="A42" t="str">
        <f t="shared" si="0"/>
        <v>TotaalInkomensafh.huurbeleid tot 34229 euroHuurCorporatieOnder liberalisatiegrens</v>
      </c>
      <c r="B42">
        <v>2015</v>
      </c>
      <c r="C42" t="s">
        <v>11</v>
      </c>
      <c r="D42" t="s">
        <v>0</v>
      </c>
      <c r="E42" t="s">
        <v>8</v>
      </c>
      <c r="F42" t="s">
        <v>3</v>
      </c>
      <c r="G42" t="s">
        <v>4</v>
      </c>
      <c r="H42" t="s">
        <v>5</v>
      </c>
      <c r="I42">
        <v>6600</v>
      </c>
      <c r="J42">
        <v>2200</v>
      </c>
      <c r="K42">
        <v>800</v>
      </c>
      <c r="L42">
        <v>1300</v>
      </c>
      <c r="M42">
        <v>100</v>
      </c>
      <c r="N42">
        <v>2100</v>
      </c>
      <c r="O42">
        <v>4300</v>
      </c>
      <c r="P42">
        <v>4500</v>
      </c>
      <c r="Q42">
        <v>3400</v>
      </c>
      <c r="R42">
        <v>400</v>
      </c>
      <c r="S42">
        <v>2400</v>
      </c>
      <c r="T42">
        <v>4800</v>
      </c>
      <c r="U42">
        <v>4000</v>
      </c>
      <c r="V42">
        <v>1500</v>
      </c>
      <c r="W42">
        <v>5500</v>
      </c>
      <c r="X42">
        <v>11000</v>
      </c>
    </row>
    <row r="43" spans="1:24" x14ac:dyDescent="0.25">
      <c r="A43" t="str">
        <f t="shared" si="0"/>
        <v>TotaalInkomensafh.huurbeleid tot 34229 euroHuurCorporatieOverig</v>
      </c>
      <c r="B43">
        <v>2015</v>
      </c>
      <c r="C43" t="s">
        <v>11</v>
      </c>
      <c r="D43" t="s">
        <v>0</v>
      </c>
      <c r="E43" t="s">
        <v>8</v>
      </c>
      <c r="F43" t="s">
        <v>3</v>
      </c>
      <c r="G43" t="s">
        <v>4</v>
      </c>
      <c r="H43" t="s">
        <v>6</v>
      </c>
      <c r="I43">
        <v>300</v>
      </c>
      <c r="J43">
        <v>100</v>
      </c>
      <c r="K43">
        <v>100</v>
      </c>
      <c r="L43">
        <v>100</v>
      </c>
      <c r="M43">
        <v>0</v>
      </c>
      <c r="N43">
        <v>100</v>
      </c>
      <c r="O43">
        <v>200</v>
      </c>
      <c r="P43">
        <v>200</v>
      </c>
      <c r="Q43">
        <v>100</v>
      </c>
      <c r="R43">
        <v>0</v>
      </c>
      <c r="S43">
        <v>100</v>
      </c>
      <c r="T43">
        <v>200</v>
      </c>
      <c r="U43">
        <v>200</v>
      </c>
      <c r="V43">
        <v>100</v>
      </c>
      <c r="W43">
        <v>200</v>
      </c>
      <c r="X43">
        <v>500</v>
      </c>
    </row>
    <row r="44" spans="1:24" x14ac:dyDescent="0.25">
      <c r="A44" t="str">
        <f t="shared" si="0"/>
        <v>TotaalInkomensafh.huurbeleid tot 34229 euroHuurOverige verhuurderN.v.t.</v>
      </c>
      <c r="B44">
        <v>2015</v>
      </c>
      <c r="C44" t="s">
        <v>11</v>
      </c>
      <c r="D44" t="s">
        <v>0</v>
      </c>
      <c r="E44" t="s">
        <v>8</v>
      </c>
      <c r="F44" t="s">
        <v>3</v>
      </c>
      <c r="G44" t="s">
        <v>7</v>
      </c>
      <c r="H44" t="s">
        <v>1</v>
      </c>
      <c r="I44">
        <v>2400</v>
      </c>
      <c r="J44">
        <v>500</v>
      </c>
      <c r="K44">
        <v>200</v>
      </c>
      <c r="L44">
        <v>300</v>
      </c>
      <c r="M44">
        <v>0</v>
      </c>
      <c r="N44">
        <v>1000</v>
      </c>
      <c r="O44">
        <v>1200</v>
      </c>
      <c r="P44">
        <v>1300</v>
      </c>
      <c r="Q44">
        <v>1300</v>
      </c>
      <c r="R44">
        <v>400</v>
      </c>
      <c r="S44">
        <v>400</v>
      </c>
      <c r="T44">
        <v>1300</v>
      </c>
      <c r="U44">
        <v>1700</v>
      </c>
      <c r="V44">
        <v>500</v>
      </c>
      <c r="W44">
        <v>1300</v>
      </c>
      <c r="X44">
        <v>3400</v>
      </c>
    </row>
    <row r="45" spans="1:24" x14ac:dyDescent="0.25">
      <c r="A45" t="str">
        <f t="shared" si="0"/>
        <v>TotaalInkomensafh.huurbeleid 34229 t/m 43786 euroTotaalN.v.t.N.v.t.</v>
      </c>
      <c r="B45">
        <v>2015</v>
      </c>
      <c r="C45" t="s">
        <v>11</v>
      </c>
      <c r="D45" t="s">
        <v>0</v>
      </c>
      <c r="E45" t="s">
        <v>9</v>
      </c>
      <c r="F45" t="s">
        <v>0</v>
      </c>
      <c r="G45" t="s">
        <v>1</v>
      </c>
      <c r="H45" t="s">
        <v>1</v>
      </c>
      <c r="I45">
        <v>2700</v>
      </c>
      <c r="J45">
        <v>3200</v>
      </c>
      <c r="K45">
        <v>2200</v>
      </c>
      <c r="L45">
        <v>500</v>
      </c>
      <c r="M45">
        <v>100</v>
      </c>
      <c r="N45">
        <v>1600</v>
      </c>
      <c r="O45">
        <v>4700</v>
      </c>
      <c r="P45">
        <v>2500</v>
      </c>
      <c r="Q45">
        <v>5100</v>
      </c>
      <c r="R45">
        <v>700</v>
      </c>
      <c r="S45">
        <v>400</v>
      </c>
      <c r="T45">
        <v>2700</v>
      </c>
      <c r="U45">
        <v>2800</v>
      </c>
      <c r="V45">
        <v>900</v>
      </c>
      <c r="W45">
        <v>5100</v>
      </c>
      <c r="X45">
        <v>8800</v>
      </c>
    </row>
    <row r="46" spans="1:24" x14ac:dyDescent="0.25">
      <c r="A46" t="str">
        <f t="shared" si="0"/>
        <v>TotaalInkomensafh.huurbeleid 34229 t/m 43786 euroEigenaarN.v.t.N.v.t.</v>
      </c>
      <c r="B46">
        <v>2015</v>
      </c>
      <c r="C46" t="s">
        <v>11</v>
      </c>
      <c r="D46" t="s">
        <v>0</v>
      </c>
      <c r="E46" t="s">
        <v>9</v>
      </c>
      <c r="F46" t="s">
        <v>2</v>
      </c>
      <c r="G46" t="s">
        <v>1</v>
      </c>
      <c r="H46" t="s">
        <v>1</v>
      </c>
      <c r="I46">
        <v>1500</v>
      </c>
      <c r="J46">
        <v>2200</v>
      </c>
      <c r="K46">
        <v>1600</v>
      </c>
      <c r="L46">
        <v>300</v>
      </c>
      <c r="M46">
        <v>100</v>
      </c>
      <c r="N46">
        <v>900</v>
      </c>
      <c r="O46">
        <v>3100</v>
      </c>
      <c r="P46">
        <v>1700</v>
      </c>
      <c r="Q46">
        <v>3100</v>
      </c>
      <c r="R46">
        <v>500</v>
      </c>
      <c r="S46">
        <v>200</v>
      </c>
      <c r="T46">
        <v>1800</v>
      </c>
      <c r="U46">
        <v>1600</v>
      </c>
      <c r="V46">
        <v>600</v>
      </c>
      <c r="W46">
        <v>3500</v>
      </c>
      <c r="X46">
        <v>5700</v>
      </c>
    </row>
    <row r="47" spans="1:24" x14ac:dyDescent="0.25">
      <c r="A47" t="str">
        <f t="shared" si="0"/>
        <v>TotaalInkomensafh.huurbeleid 34229 t/m 43786 euroHuurTotaalN.v.t.</v>
      </c>
      <c r="B47">
        <v>2015</v>
      </c>
      <c r="C47" t="s">
        <v>11</v>
      </c>
      <c r="D47" t="s">
        <v>0</v>
      </c>
      <c r="E47" t="s">
        <v>9</v>
      </c>
      <c r="F47" t="s">
        <v>3</v>
      </c>
      <c r="G47" t="s">
        <v>0</v>
      </c>
      <c r="H47" t="s">
        <v>1</v>
      </c>
      <c r="I47">
        <v>1200</v>
      </c>
      <c r="J47">
        <v>1100</v>
      </c>
      <c r="K47">
        <v>600</v>
      </c>
      <c r="L47">
        <v>200</v>
      </c>
      <c r="M47">
        <v>100</v>
      </c>
      <c r="N47">
        <v>700</v>
      </c>
      <c r="O47">
        <v>1600</v>
      </c>
      <c r="P47">
        <v>800</v>
      </c>
      <c r="Q47">
        <v>1900</v>
      </c>
      <c r="R47">
        <v>200</v>
      </c>
      <c r="S47">
        <v>200</v>
      </c>
      <c r="T47">
        <v>900</v>
      </c>
      <c r="U47">
        <v>1100</v>
      </c>
      <c r="V47">
        <v>400</v>
      </c>
      <c r="W47">
        <v>1600</v>
      </c>
      <c r="X47">
        <v>3100</v>
      </c>
    </row>
    <row r="48" spans="1:24" x14ac:dyDescent="0.25">
      <c r="A48" t="str">
        <f t="shared" si="0"/>
        <v>TotaalInkomensafh.huurbeleid 34229 t/m 43786 euroHuurCorporatieTotaal</v>
      </c>
      <c r="B48">
        <v>2015</v>
      </c>
      <c r="C48" t="s">
        <v>11</v>
      </c>
      <c r="D48" t="s">
        <v>0</v>
      </c>
      <c r="E48" t="s">
        <v>9</v>
      </c>
      <c r="F48" t="s">
        <v>3</v>
      </c>
      <c r="G48" t="s">
        <v>4</v>
      </c>
      <c r="H48" t="s">
        <v>0</v>
      </c>
      <c r="I48">
        <v>800</v>
      </c>
      <c r="J48">
        <v>800</v>
      </c>
      <c r="K48">
        <v>500</v>
      </c>
      <c r="L48">
        <v>200</v>
      </c>
      <c r="M48">
        <v>0</v>
      </c>
      <c r="N48">
        <v>500</v>
      </c>
      <c r="O48">
        <v>1200</v>
      </c>
      <c r="P48">
        <v>600</v>
      </c>
      <c r="Q48">
        <v>1500</v>
      </c>
      <c r="R48">
        <v>100</v>
      </c>
      <c r="S48">
        <v>100</v>
      </c>
      <c r="T48">
        <v>600</v>
      </c>
      <c r="U48">
        <v>800</v>
      </c>
      <c r="V48">
        <v>300</v>
      </c>
      <c r="W48">
        <v>1200</v>
      </c>
      <c r="X48">
        <v>2300</v>
      </c>
    </row>
    <row r="49" spans="1:24" x14ac:dyDescent="0.25">
      <c r="A49" t="str">
        <f t="shared" si="0"/>
        <v>TotaalInkomensafh.huurbeleid 34229 t/m 43786 euroHuurCorporatieOnder liberalisatiegrens</v>
      </c>
      <c r="B49">
        <v>2015</v>
      </c>
      <c r="C49" t="s">
        <v>11</v>
      </c>
      <c r="D49" t="s">
        <v>0</v>
      </c>
      <c r="E49" t="s">
        <v>9</v>
      </c>
      <c r="F49" t="s">
        <v>3</v>
      </c>
      <c r="G49" t="s">
        <v>4</v>
      </c>
      <c r="H49" t="s">
        <v>5</v>
      </c>
      <c r="I49">
        <v>700</v>
      </c>
      <c r="J49">
        <v>700</v>
      </c>
      <c r="K49">
        <v>400</v>
      </c>
      <c r="L49">
        <v>200</v>
      </c>
      <c r="M49">
        <v>0</v>
      </c>
      <c r="N49">
        <v>500</v>
      </c>
      <c r="O49">
        <v>1100</v>
      </c>
      <c r="P49">
        <v>500</v>
      </c>
      <c r="Q49">
        <v>1400</v>
      </c>
      <c r="R49">
        <v>100</v>
      </c>
      <c r="S49">
        <v>100</v>
      </c>
      <c r="T49">
        <v>500</v>
      </c>
      <c r="U49">
        <v>700</v>
      </c>
      <c r="V49">
        <v>200</v>
      </c>
      <c r="W49">
        <v>1200</v>
      </c>
      <c r="X49">
        <v>2100</v>
      </c>
    </row>
    <row r="50" spans="1:24" x14ac:dyDescent="0.25">
      <c r="A50" t="str">
        <f t="shared" si="0"/>
        <v>TotaalInkomensafh.huurbeleid 34229 t/m 43786 euroHuurCorporatieOverig</v>
      </c>
      <c r="B50">
        <v>2015</v>
      </c>
      <c r="C50" t="s">
        <v>11</v>
      </c>
      <c r="D50" t="s">
        <v>0</v>
      </c>
      <c r="E50" t="s">
        <v>9</v>
      </c>
      <c r="F50" t="s">
        <v>3</v>
      </c>
      <c r="G50" t="s">
        <v>4</v>
      </c>
      <c r="H50" t="s">
        <v>6</v>
      </c>
      <c r="I50">
        <v>0</v>
      </c>
      <c r="J50">
        <v>100</v>
      </c>
      <c r="K50">
        <v>0</v>
      </c>
      <c r="L50">
        <v>0</v>
      </c>
      <c r="M50">
        <v>0</v>
      </c>
      <c r="N50">
        <v>0</v>
      </c>
      <c r="O50">
        <v>100</v>
      </c>
      <c r="P50">
        <v>100</v>
      </c>
      <c r="Q50">
        <v>100</v>
      </c>
      <c r="R50">
        <v>0</v>
      </c>
      <c r="S50">
        <v>0</v>
      </c>
      <c r="T50">
        <v>100</v>
      </c>
      <c r="U50">
        <v>100</v>
      </c>
      <c r="V50">
        <v>0</v>
      </c>
      <c r="W50">
        <v>100</v>
      </c>
      <c r="X50">
        <v>200</v>
      </c>
    </row>
    <row r="51" spans="1:24" x14ac:dyDescent="0.25">
      <c r="A51" t="str">
        <f t="shared" si="0"/>
        <v>TotaalInkomensafh.huurbeleid 34229 t/m 43786 euroHuurOverige verhuurderN.v.t.</v>
      </c>
      <c r="B51">
        <v>2015</v>
      </c>
      <c r="C51" t="s">
        <v>11</v>
      </c>
      <c r="D51" t="s">
        <v>0</v>
      </c>
      <c r="E51" t="s">
        <v>9</v>
      </c>
      <c r="F51" t="s">
        <v>3</v>
      </c>
      <c r="G51" t="s">
        <v>7</v>
      </c>
      <c r="H51" t="s">
        <v>1</v>
      </c>
      <c r="I51">
        <v>400</v>
      </c>
      <c r="J51">
        <v>300</v>
      </c>
      <c r="K51">
        <v>100</v>
      </c>
      <c r="L51">
        <v>100</v>
      </c>
      <c r="M51">
        <v>0</v>
      </c>
      <c r="N51">
        <v>200</v>
      </c>
      <c r="O51">
        <v>300</v>
      </c>
      <c r="P51">
        <v>300</v>
      </c>
      <c r="Q51">
        <v>400</v>
      </c>
      <c r="R51">
        <v>100</v>
      </c>
      <c r="S51">
        <v>0</v>
      </c>
      <c r="T51">
        <v>300</v>
      </c>
      <c r="U51">
        <v>400</v>
      </c>
      <c r="V51">
        <v>100</v>
      </c>
      <c r="W51">
        <v>300</v>
      </c>
      <c r="X51">
        <v>800</v>
      </c>
    </row>
    <row r="52" spans="1:24" x14ac:dyDescent="0.25">
      <c r="A52" t="str">
        <f t="shared" si="0"/>
        <v>TotaalInkomensafh.huurbeleid meer dan 43786 euroTotaalN.v.t.N.v.t.</v>
      </c>
      <c r="B52">
        <v>2015</v>
      </c>
      <c r="C52" t="s">
        <v>11</v>
      </c>
      <c r="D52" t="s">
        <v>0</v>
      </c>
      <c r="E52" t="s">
        <v>10</v>
      </c>
      <c r="F52" t="s">
        <v>0</v>
      </c>
      <c r="G52" t="s">
        <v>1</v>
      </c>
      <c r="H52" t="s">
        <v>1</v>
      </c>
      <c r="I52">
        <v>3000</v>
      </c>
      <c r="J52">
        <v>12000</v>
      </c>
      <c r="K52">
        <v>16200</v>
      </c>
      <c r="L52">
        <v>1100</v>
      </c>
      <c r="M52">
        <v>800</v>
      </c>
      <c r="N52">
        <v>4000</v>
      </c>
      <c r="O52">
        <v>23900</v>
      </c>
      <c r="P52">
        <v>5200</v>
      </c>
      <c r="Q52">
        <v>23200</v>
      </c>
      <c r="R52">
        <v>4100</v>
      </c>
      <c r="S52">
        <v>500</v>
      </c>
      <c r="T52">
        <v>5300</v>
      </c>
      <c r="U52">
        <v>9300</v>
      </c>
      <c r="V52">
        <v>3200</v>
      </c>
      <c r="W52">
        <v>20600</v>
      </c>
      <c r="X52">
        <v>33100</v>
      </c>
    </row>
    <row r="53" spans="1:24" x14ac:dyDescent="0.25">
      <c r="A53" t="str">
        <f t="shared" si="0"/>
        <v>TotaalInkomensafh.huurbeleid meer dan 43786 euroEigenaarN.v.t.N.v.t.</v>
      </c>
      <c r="B53">
        <v>2015</v>
      </c>
      <c r="C53" t="s">
        <v>11</v>
      </c>
      <c r="D53" t="s">
        <v>0</v>
      </c>
      <c r="E53" t="s">
        <v>10</v>
      </c>
      <c r="F53" t="s">
        <v>2</v>
      </c>
      <c r="G53" t="s">
        <v>1</v>
      </c>
      <c r="H53" t="s">
        <v>1</v>
      </c>
      <c r="I53">
        <v>2200</v>
      </c>
      <c r="J53">
        <v>10100</v>
      </c>
      <c r="K53">
        <v>14300</v>
      </c>
      <c r="L53">
        <v>800</v>
      </c>
      <c r="M53">
        <v>600</v>
      </c>
      <c r="N53">
        <v>3000</v>
      </c>
      <c r="O53">
        <v>20500</v>
      </c>
      <c r="P53">
        <v>4400</v>
      </c>
      <c r="Q53">
        <v>19300</v>
      </c>
      <c r="R53">
        <v>3700</v>
      </c>
      <c r="S53">
        <v>300</v>
      </c>
      <c r="T53">
        <v>4700</v>
      </c>
      <c r="U53">
        <v>7500</v>
      </c>
      <c r="V53">
        <v>2600</v>
      </c>
      <c r="W53">
        <v>17900</v>
      </c>
      <c r="X53">
        <v>28000</v>
      </c>
    </row>
    <row r="54" spans="1:24" x14ac:dyDescent="0.25">
      <c r="A54" t="str">
        <f t="shared" si="0"/>
        <v>TotaalInkomensafh.huurbeleid meer dan 43786 euroHuurTotaalN.v.t.</v>
      </c>
      <c r="B54">
        <v>2015</v>
      </c>
      <c r="C54" t="s">
        <v>11</v>
      </c>
      <c r="D54" t="s">
        <v>0</v>
      </c>
      <c r="E54" t="s">
        <v>10</v>
      </c>
      <c r="F54" t="s">
        <v>3</v>
      </c>
      <c r="G54" t="s">
        <v>0</v>
      </c>
      <c r="H54" t="s">
        <v>1</v>
      </c>
      <c r="I54">
        <v>700</v>
      </c>
      <c r="J54">
        <v>2000</v>
      </c>
      <c r="K54">
        <v>1900</v>
      </c>
      <c r="L54">
        <v>300</v>
      </c>
      <c r="M54">
        <v>200</v>
      </c>
      <c r="N54">
        <v>1000</v>
      </c>
      <c r="O54">
        <v>3300</v>
      </c>
      <c r="P54">
        <v>800</v>
      </c>
      <c r="Q54">
        <v>3800</v>
      </c>
      <c r="R54">
        <v>400</v>
      </c>
      <c r="S54">
        <v>200</v>
      </c>
      <c r="T54">
        <v>700</v>
      </c>
      <c r="U54">
        <v>1800</v>
      </c>
      <c r="V54">
        <v>600</v>
      </c>
      <c r="W54">
        <v>2700</v>
      </c>
      <c r="X54">
        <v>5100</v>
      </c>
    </row>
    <row r="55" spans="1:24" x14ac:dyDescent="0.25">
      <c r="A55" t="str">
        <f t="shared" si="0"/>
        <v>TotaalInkomensafh.huurbeleid meer dan 43786 euroHuurCorporatieTotaal</v>
      </c>
      <c r="B55">
        <v>2015</v>
      </c>
      <c r="C55" t="s">
        <v>11</v>
      </c>
      <c r="D55" t="s">
        <v>0</v>
      </c>
      <c r="E55" t="s">
        <v>10</v>
      </c>
      <c r="F55" t="s">
        <v>3</v>
      </c>
      <c r="G55" t="s">
        <v>4</v>
      </c>
      <c r="H55" t="s">
        <v>0</v>
      </c>
      <c r="I55">
        <v>400</v>
      </c>
      <c r="J55">
        <v>1300</v>
      </c>
      <c r="K55">
        <v>1400</v>
      </c>
      <c r="L55">
        <v>200</v>
      </c>
      <c r="M55">
        <v>100</v>
      </c>
      <c r="N55">
        <v>600</v>
      </c>
      <c r="O55">
        <v>2300</v>
      </c>
      <c r="P55">
        <v>400</v>
      </c>
      <c r="Q55">
        <v>2800</v>
      </c>
      <c r="R55">
        <v>100</v>
      </c>
      <c r="S55">
        <v>100</v>
      </c>
      <c r="T55">
        <v>400</v>
      </c>
      <c r="U55">
        <v>1100</v>
      </c>
      <c r="V55">
        <v>400</v>
      </c>
      <c r="W55">
        <v>1900</v>
      </c>
      <c r="X55">
        <v>3400</v>
      </c>
    </row>
    <row r="56" spans="1:24" x14ac:dyDescent="0.25">
      <c r="A56" t="str">
        <f t="shared" si="0"/>
        <v>TotaalInkomensafh.huurbeleid meer dan 43786 euroHuurCorporatieOnder liberalisatiegrens</v>
      </c>
      <c r="B56">
        <v>2015</v>
      </c>
      <c r="C56" t="s">
        <v>11</v>
      </c>
      <c r="D56" t="s">
        <v>0</v>
      </c>
      <c r="E56" t="s">
        <v>10</v>
      </c>
      <c r="F56" t="s">
        <v>3</v>
      </c>
      <c r="G56" t="s">
        <v>4</v>
      </c>
      <c r="H56" t="s">
        <v>5</v>
      </c>
      <c r="I56">
        <v>300</v>
      </c>
      <c r="J56">
        <v>1100</v>
      </c>
      <c r="K56">
        <v>1300</v>
      </c>
      <c r="L56">
        <v>200</v>
      </c>
      <c r="M56">
        <v>100</v>
      </c>
      <c r="N56">
        <v>500</v>
      </c>
      <c r="O56">
        <v>2200</v>
      </c>
      <c r="P56">
        <v>400</v>
      </c>
      <c r="Q56">
        <v>2600</v>
      </c>
      <c r="R56">
        <v>100</v>
      </c>
      <c r="S56">
        <v>100</v>
      </c>
      <c r="T56">
        <v>300</v>
      </c>
      <c r="U56">
        <v>1000</v>
      </c>
      <c r="V56">
        <v>300</v>
      </c>
      <c r="W56">
        <v>1800</v>
      </c>
      <c r="X56">
        <v>3100</v>
      </c>
    </row>
    <row r="57" spans="1:24" x14ac:dyDescent="0.25">
      <c r="A57" t="str">
        <f t="shared" si="0"/>
        <v>TotaalInkomensafh.huurbeleid meer dan 43786 euroHuurCorporatieOverig</v>
      </c>
      <c r="B57">
        <v>2015</v>
      </c>
      <c r="C57" t="s">
        <v>11</v>
      </c>
      <c r="D57" t="s">
        <v>0</v>
      </c>
      <c r="E57" t="s">
        <v>10</v>
      </c>
      <c r="F57" t="s">
        <v>3</v>
      </c>
      <c r="G57" t="s">
        <v>4</v>
      </c>
      <c r="H57" t="s">
        <v>6</v>
      </c>
      <c r="I57">
        <v>0</v>
      </c>
      <c r="J57">
        <v>100</v>
      </c>
      <c r="K57">
        <v>100</v>
      </c>
      <c r="L57">
        <v>0</v>
      </c>
      <c r="M57">
        <v>0</v>
      </c>
      <c r="N57">
        <v>100</v>
      </c>
      <c r="O57">
        <v>200</v>
      </c>
      <c r="P57">
        <v>0</v>
      </c>
      <c r="Q57">
        <v>200</v>
      </c>
      <c r="R57">
        <v>0</v>
      </c>
      <c r="S57">
        <v>0</v>
      </c>
      <c r="T57">
        <v>0</v>
      </c>
      <c r="U57">
        <v>100</v>
      </c>
      <c r="V57">
        <v>100</v>
      </c>
      <c r="W57">
        <v>100</v>
      </c>
      <c r="X57">
        <v>300</v>
      </c>
    </row>
    <row r="58" spans="1:24" x14ac:dyDescent="0.25">
      <c r="A58" t="str">
        <f t="shared" si="0"/>
        <v>TotaalInkomensafh.huurbeleid meer dan 43786 euroHuurOverige verhuurderN.v.t.</v>
      </c>
      <c r="B58">
        <v>2015</v>
      </c>
      <c r="C58" t="s">
        <v>11</v>
      </c>
      <c r="D58" t="s">
        <v>0</v>
      </c>
      <c r="E58" t="s">
        <v>10</v>
      </c>
      <c r="F58" t="s">
        <v>3</v>
      </c>
      <c r="G58" t="s">
        <v>7</v>
      </c>
      <c r="H58" t="s">
        <v>1</v>
      </c>
      <c r="I58">
        <v>400</v>
      </c>
      <c r="J58">
        <v>700</v>
      </c>
      <c r="K58">
        <v>500</v>
      </c>
      <c r="L58">
        <v>100</v>
      </c>
      <c r="M58">
        <v>100</v>
      </c>
      <c r="N58">
        <v>300</v>
      </c>
      <c r="O58">
        <v>1000</v>
      </c>
      <c r="P58">
        <v>400</v>
      </c>
      <c r="Q58">
        <v>1100</v>
      </c>
      <c r="R58">
        <v>300</v>
      </c>
      <c r="S58">
        <v>0</v>
      </c>
      <c r="T58">
        <v>300</v>
      </c>
      <c r="U58">
        <v>700</v>
      </c>
      <c r="V58">
        <v>200</v>
      </c>
      <c r="W58">
        <v>700</v>
      </c>
      <c r="X58">
        <v>1700</v>
      </c>
    </row>
    <row r="59" spans="1:24" x14ac:dyDescent="0.25">
      <c r="A59" t="str">
        <f t="shared" si="0"/>
        <v>Alphen aan den RijnTotaalTotaalN.v.t.N.v.t.</v>
      </c>
      <c r="B59">
        <v>2015</v>
      </c>
      <c r="C59" t="s">
        <v>11</v>
      </c>
      <c r="D59" t="s">
        <v>12</v>
      </c>
      <c r="E59" t="s">
        <v>0</v>
      </c>
      <c r="F59" t="s">
        <v>0</v>
      </c>
      <c r="G59" t="s">
        <v>1</v>
      </c>
      <c r="H59" t="s">
        <v>1</v>
      </c>
      <c r="I59">
        <v>13900</v>
      </c>
      <c r="J59">
        <v>13900</v>
      </c>
      <c r="K59">
        <v>13800</v>
      </c>
      <c r="L59">
        <v>3000</v>
      </c>
      <c r="M59">
        <v>700</v>
      </c>
      <c r="N59">
        <v>7400</v>
      </c>
      <c r="O59">
        <v>26200</v>
      </c>
      <c r="P59">
        <v>11700</v>
      </c>
      <c r="Q59">
        <v>25300</v>
      </c>
      <c r="R59">
        <v>4200</v>
      </c>
      <c r="S59">
        <v>3300</v>
      </c>
      <c r="T59">
        <v>12400</v>
      </c>
      <c r="U59">
        <v>18300</v>
      </c>
      <c r="V59">
        <v>4500</v>
      </c>
      <c r="W59">
        <v>22400</v>
      </c>
      <c r="X59">
        <v>45300</v>
      </c>
    </row>
    <row r="60" spans="1:24" x14ac:dyDescent="0.25">
      <c r="A60" t="str">
        <f t="shared" si="0"/>
        <v>Alphen aan den RijnTotaalEigenaarN.v.t.N.v.t.</v>
      </c>
      <c r="B60">
        <v>2015</v>
      </c>
      <c r="C60" t="s">
        <v>11</v>
      </c>
      <c r="D60" t="s">
        <v>12</v>
      </c>
      <c r="E60" t="s">
        <v>0</v>
      </c>
      <c r="F60" t="s">
        <v>2</v>
      </c>
      <c r="G60" t="s">
        <v>1</v>
      </c>
      <c r="H60" t="s">
        <v>1</v>
      </c>
      <c r="I60">
        <v>5800</v>
      </c>
      <c r="J60">
        <v>9900</v>
      </c>
      <c r="K60">
        <v>11400</v>
      </c>
      <c r="L60">
        <v>1400</v>
      </c>
      <c r="M60">
        <v>400</v>
      </c>
      <c r="N60">
        <v>3700</v>
      </c>
      <c r="O60">
        <v>18700</v>
      </c>
      <c r="P60">
        <v>6400</v>
      </c>
      <c r="Q60">
        <v>17800</v>
      </c>
      <c r="R60">
        <v>3400</v>
      </c>
      <c r="S60">
        <v>800</v>
      </c>
      <c r="T60">
        <v>7000</v>
      </c>
      <c r="U60">
        <v>10800</v>
      </c>
      <c r="V60">
        <v>2500</v>
      </c>
      <c r="W60">
        <v>15600</v>
      </c>
      <c r="X60">
        <v>28900</v>
      </c>
    </row>
    <row r="61" spans="1:24" x14ac:dyDescent="0.25">
      <c r="A61" t="str">
        <f t="shared" si="0"/>
        <v>Alphen aan den RijnTotaalHuurTotaalN.v.t.</v>
      </c>
      <c r="B61">
        <v>2015</v>
      </c>
      <c r="C61" t="s">
        <v>11</v>
      </c>
      <c r="D61" t="s">
        <v>12</v>
      </c>
      <c r="E61" t="s">
        <v>0</v>
      </c>
      <c r="F61" t="s">
        <v>3</v>
      </c>
      <c r="G61" t="s">
        <v>0</v>
      </c>
      <c r="H61" t="s">
        <v>1</v>
      </c>
      <c r="I61">
        <v>8100</v>
      </c>
      <c r="J61">
        <v>4000</v>
      </c>
      <c r="K61">
        <v>2400</v>
      </c>
      <c r="L61">
        <v>1600</v>
      </c>
      <c r="M61">
        <v>200</v>
      </c>
      <c r="N61">
        <v>3700</v>
      </c>
      <c r="O61">
        <v>7500</v>
      </c>
      <c r="P61">
        <v>5300</v>
      </c>
      <c r="Q61">
        <v>7600</v>
      </c>
      <c r="R61">
        <v>900</v>
      </c>
      <c r="S61">
        <v>2500</v>
      </c>
      <c r="T61">
        <v>5500</v>
      </c>
      <c r="U61">
        <v>7500</v>
      </c>
      <c r="V61">
        <v>2100</v>
      </c>
      <c r="W61">
        <v>6800</v>
      </c>
      <c r="X61">
        <v>16400</v>
      </c>
    </row>
    <row r="62" spans="1:24" x14ac:dyDescent="0.25">
      <c r="A62" t="str">
        <f t="shared" si="0"/>
        <v>Alphen aan den RijnTotaalHuurCorporatieTotaal</v>
      </c>
      <c r="B62">
        <v>2015</v>
      </c>
      <c r="C62" t="s">
        <v>11</v>
      </c>
      <c r="D62" t="s">
        <v>12</v>
      </c>
      <c r="E62" t="s">
        <v>0</v>
      </c>
      <c r="F62" t="s">
        <v>3</v>
      </c>
      <c r="G62" t="s">
        <v>4</v>
      </c>
      <c r="H62" t="s">
        <v>0</v>
      </c>
      <c r="I62">
        <v>5800</v>
      </c>
      <c r="J62">
        <v>2900</v>
      </c>
      <c r="K62">
        <v>1900</v>
      </c>
      <c r="L62">
        <v>1300</v>
      </c>
      <c r="M62">
        <v>200</v>
      </c>
      <c r="N62">
        <v>2600</v>
      </c>
      <c r="O62">
        <v>5700</v>
      </c>
      <c r="P62">
        <v>3800</v>
      </c>
      <c r="Q62">
        <v>5500</v>
      </c>
      <c r="R62">
        <v>400</v>
      </c>
      <c r="S62">
        <v>2200</v>
      </c>
      <c r="T62">
        <v>3900</v>
      </c>
      <c r="U62">
        <v>5400</v>
      </c>
      <c r="V62">
        <v>1500</v>
      </c>
      <c r="W62">
        <v>5200</v>
      </c>
      <c r="X62">
        <v>12100</v>
      </c>
    </row>
    <row r="63" spans="1:24" x14ac:dyDescent="0.25">
      <c r="A63" t="str">
        <f t="shared" si="0"/>
        <v>Alphen aan den RijnTotaalHuurCorporatieOnder liberalisatiegrens</v>
      </c>
      <c r="B63">
        <v>2015</v>
      </c>
      <c r="C63" t="s">
        <v>11</v>
      </c>
      <c r="D63" t="s">
        <v>12</v>
      </c>
      <c r="E63" t="s">
        <v>0</v>
      </c>
      <c r="F63" t="s">
        <v>3</v>
      </c>
      <c r="G63" t="s">
        <v>4</v>
      </c>
      <c r="H63" t="s">
        <v>5</v>
      </c>
      <c r="I63">
        <v>5500</v>
      </c>
      <c r="J63">
        <v>2700</v>
      </c>
      <c r="K63">
        <v>1700</v>
      </c>
      <c r="L63">
        <v>1200</v>
      </c>
      <c r="M63">
        <v>200</v>
      </c>
      <c r="N63">
        <v>2500</v>
      </c>
      <c r="O63">
        <v>5300</v>
      </c>
      <c r="P63">
        <v>3500</v>
      </c>
      <c r="Q63">
        <v>5200</v>
      </c>
      <c r="R63">
        <v>400</v>
      </c>
      <c r="S63">
        <v>2100</v>
      </c>
      <c r="T63">
        <v>3600</v>
      </c>
      <c r="U63">
        <v>5000</v>
      </c>
      <c r="V63">
        <v>1400</v>
      </c>
      <c r="W63">
        <v>4800</v>
      </c>
      <c r="X63">
        <v>11300</v>
      </c>
    </row>
    <row r="64" spans="1:24" x14ac:dyDescent="0.25">
      <c r="A64" t="str">
        <f t="shared" si="0"/>
        <v>Alphen aan den RijnTotaalHuurCorporatieOverig</v>
      </c>
      <c r="B64">
        <v>2015</v>
      </c>
      <c r="C64" t="s">
        <v>11</v>
      </c>
      <c r="D64" t="s">
        <v>12</v>
      </c>
      <c r="E64" t="s">
        <v>0</v>
      </c>
      <c r="F64" t="s">
        <v>3</v>
      </c>
      <c r="G64" t="s">
        <v>4</v>
      </c>
      <c r="H64" t="s">
        <v>6</v>
      </c>
      <c r="I64">
        <v>300</v>
      </c>
      <c r="J64">
        <v>200</v>
      </c>
      <c r="K64">
        <v>200</v>
      </c>
      <c r="L64">
        <v>100</v>
      </c>
      <c r="M64">
        <v>0</v>
      </c>
      <c r="N64">
        <v>100</v>
      </c>
      <c r="O64">
        <v>400</v>
      </c>
      <c r="P64">
        <v>300</v>
      </c>
      <c r="Q64">
        <v>300</v>
      </c>
      <c r="R64">
        <v>0</v>
      </c>
      <c r="S64">
        <v>100</v>
      </c>
      <c r="T64">
        <v>300</v>
      </c>
      <c r="U64">
        <v>300</v>
      </c>
      <c r="V64">
        <v>100</v>
      </c>
      <c r="W64">
        <v>400</v>
      </c>
      <c r="X64">
        <v>800</v>
      </c>
    </row>
    <row r="65" spans="1:24" x14ac:dyDescent="0.25">
      <c r="A65" t="str">
        <f t="shared" si="0"/>
        <v>Alphen aan den RijnTotaalHuurOverige verhuurderN.v.t.</v>
      </c>
      <c r="B65">
        <v>2015</v>
      </c>
      <c r="C65" t="s">
        <v>11</v>
      </c>
      <c r="D65" t="s">
        <v>12</v>
      </c>
      <c r="E65" t="s">
        <v>0</v>
      </c>
      <c r="F65" t="s">
        <v>3</v>
      </c>
      <c r="G65" t="s">
        <v>7</v>
      </c>
      <c r="H65" t="s">
        <v>1</v>
      </c>
      <c r="I65">
        <v>2300</v>
      </c>
      <c r="J65">
        <v>1100</v>
      </c>
      <c r="K65">
        <v>500</v>
      </c>
      <c r="L65">
        <v>300</v>
      </c>
      <c r="M65">
        <v>100</v>
      </c>
      <c r="N65">
        <v>1100</v>
      </c>
      <c r="O65">
        <v>1800</v>
      </c>
      <c r="P65">
        <v>1500</v>
      </c>
      <c r="Q65">
        <v>2000</v>
      </c>
      <c r="R65">
        <v>400</v>
      </c>
      <c r="S65">
        <v>300</v>
      </c>
      <c r="T65">
        <v>1600</v>
      </c>
      <c r="U65">
        <v>2200</v>
      </c>
      <c r="V65">
        <v>600</v>
      </c>
      <c r="W65">
        <v>1600</v>
      </c>
      <c r="X65">
        <v>4400</v>
      </c>
    </row>
    <row r="66" spans="1:24" x14ac:dyDescent="0.25">
      <c r="A66" t="str">
        <f t="shared" si="0"/>
        <v>Alphen aan den RijnInkomensafh.huurbeleid tot 34229 euroTotaalN.v.t.N.v.t.</v>
      </c>
      <c r="B66">
        <v>2015</v>
      </c>
      <c r="C66" t="s">
        <v>11</v>
      </c>
      <c r="D66" t="s">
        <v>12</v>
      </c>
      <c r="E66" t="s">
        <v>8</v>
      </c>
      <c r="F66" t="s">
        <v>0</v>
      </c>
      <c r="G66" t="s">
        <v>1</v>
      </c>
      <c r="H66" t="s">
        <v>1</v>
      </c>
      <c r="I66">
        <v>9900</v>
      </c>
      <c r="J66">
        <v>3600</v>
      </c>
      <c r="K66">
        <v>1800</v>
      </c>
      <c r="L66">
        <v>1900</v>
      </c>
      <c r="M66">
        <v>100</v>
      </c>
      <c r="N66">
        <v>3400</v>
      </c>
      <c r="O66">
        <v>7300</v>
      </c>
      <c r="P66">
        <v>6500</v>
      </c>
      <c r="Q66">
        <v>6200</v>
      </c>
      <c r="R66">
        <v>1400</v>
      </c>
      <c r="S66">
        <v>2700</v>
      </c>
      <c r="T66">
        <v>7000</v>
      </c>
      <c r="U66">
        <v>7600</v>
      </c>
      <c r="V66">
        <v>2000</v>
      </c>
      <c r="W66">
        <v>7700</v>
      </c>
      <c r="X66">
        <v>17300</v>
      </c>
    </row>
    <row r="67" spans="1:24" x14ac:dyDescent="0.25">
      <c r="A67" t="str">
        <f t="shared" si="0"/>
        <v>Alphen aan den RijnInkomensafh.huurbeleid tot 34229 euroEigenaarN.v.t.N.v.t.</v>
      </c>
      <c r="B67">
        <v>2015</v>
      </c>
      <c r="C67" t="s">
        <v>11</v>
      </c>
      <c r="D67" t="s">
        <v>12</v>
      </c>
      <c r="E67" t="s">
        <v>8</v>
      </c>
      <c r="F67" t="s">
        <v>2</v>
      </c>
      <c r="G67" t="s">
        <v>1</v>
      </c>
      <c r="H67" t="s">
        <v>1</v>
      </c>
      <c r="I67">
        <v>3100</v>
      </c>
      <c r="J67">
        <v>1800</v>
      </c>
      <c r="K67">
        <v>1000</v>
      </c>
      <c r="L67">
        <v>600</v>
      </c>
      <c r="M67">
        <v>100</v>
      </c>
      <c r="N67">
        <v>1000</v>
      </c>
      <c r="O67">
        <v>3100</v>
      </c>
      <c r="P67">
        <v>2400</v>
      </c>
      <c r="Q67">
        <v>2500</v>
      </c>
      <c r="R67">
        <v>900</v>
      </c>
      <c r="S67">
        <v>400</v>
      </c>
      <c r="T67">
        <v>2700</v>
      </c>
      <c r="U67">
        <v>2600</v>
      </c>
      <c r="V67">
        <v>600</v>
      </c>
      <c r="W67">
        <v>3400</v>
      </c>
      <c r="X67">
        <v>6500</v>
      </c>
    </row>
    <row r="68" spans="1:24" x14ac:dyDescent="0.25">
      <c r="A68" t="str">
        <f t="shared" ref="A68:A131" si="1">CONCATENATE(D68,E68,F68,G68,H68)</f>
        <v>Alphen aan den RijnInkomensafh.huurbeleid tot 34229 euroHuurTotaalN.v.t.</v>
      </c>
      <c r="B68">
        <v>2015</v>
      </c>
      <c r="C68" t="s">
        <v>11</v>
      </c>
      <c r="D68" t="s">
        <v>12</v>
      </c>
      <c r="E68" t="s">
        <v>8</v>
      </c>
      <c r="F68" t="s">
        <v>3</v>
      </c>
      <c r="G68" t="s">
        <v>0</v>
      </c>
      <c r="H68" t="s">
        <v>1</v>
      </c>
      <c r="I68">
        <v>6800</v>
      </c>
      <c r="J68">
        <v>1800</v>
      </c>
      <c r="K68">
        <v>800</v>
      </c>
      <c r="L68">
        <v>1300</v>
      </c>
      <c r="M68">
        <v>100</v>
      </c>
      <c r="N68">
        <v>2400</v>
      </c>
      <c r="O68">
        <v>4200</v>
      </c>
      <c r="P68">
        <v>4100</v>
      </c>
      <c r="Q68">
        <v>3600</v>
      </c>
      <c r="R68">
        <v>500</v>
      </c>
      <c r="S68">
        <v>2300</v>
      </c>
      <c r="T68">
        <v>4300</v>
      </c>
      <c r="U68">
        <v>5000</v>
      </c>
      <c r="V68">
        <v>1400</v>
      </c>
      <c r="W68">
        <v>4300</v>
      </c>
      <c r="X68">
        <v>10700</v>
      </c>
    </row>
    <row r="69" spans="1:24" x14ac:dyDescent="0.25">
      <c r="A69" t="str">
        <f t="shared" si="1"/>
        <v>Alphen aan den RijnInkomensafh.huurbeleid tot 34229 euroHuurCorporatieTotaal</v>
      </c>
      <c r="B69">
        <v>2015</v>
      </c>
      <c r="C69" t="s">
        <v>11</v>
      </c>
      <c r="D69" t="s">
        <v>12</v>
      </c>
      <c r="E69" t="s">
        <v>8</v>
      </c>
      <c r="F69" t="s">
        <v>3</v>
      </c>
      <c r="G69" t="s">
        <v>4</v>
      </c>
      <c r="H69" t="s">
        <v>0</v>
      </c>
      <c r="I69">
        <v>5000</v>
      </c>
      <c r="J69">
        <v>1500</v>
      </c>
      <c r="K69">
        <v>600</v>
      </c>
      <c r="L69">
        <v>1100</v>
      </c>
      <c r="M69">
        <v>100</v>
      </c>
      <c r="N69">
        <v>1700</v>
      </c>
      <c r="O69">
        <v>3400</v>
      </c>
      <c r="P69">
        <v>3100</v>
      </c>
      <c r="Q69">
        <v>2700</v>
      </c>
      <c r="R69">
        <v>300</v>
      </c>
      <c r="S69">
        <v>2000</v>
      </c>
      <c r="T69">
        <v>3300</v>
      </c>
      <c r="U69">
        <v>3700</v>
      </c>
      <c r="V69">
        <v>1100</v>
      </c>
      <c r="W69">
        <v>3400</v>
      </c>
      <c r="X69">
        <v>8200</v>
      </c>
    </row>
    <row r="70" spans="1:24" x14ac:dyDescent="0.25">
      <c r="A70" t="str">
        <f t="shared" si="1"/>
        <v>Alphen aan den RijnInkomensafh.huurbeleid tot 34229 euroHuurCorporatieOnder liberalisatiegrens</v>
      </c>
      <c r="B70">
        <v>2015</v>
      </c>
      <c r="C70" t="s">
        <v>11</v>
      </c>
      <c r="D70" t="s">
        <v>12</v>
      </c>
      <c r="E70" t="s">
        <v>8</v>
      </c>
      <c r="F70" t="s">
        <v>3</v>
      </c>
      <c r="G70" t="s">
        <v>4</v>
      </c>
      <c r="H70" t="s">
        <v>5</v>
      </c>
      <c r="I70">
        <v>4800</v>
      </c>
      <c r="J70">
        <v>1400</v>
      </c>
      <c r="K70">
        <v>600</v>
      </c>
      <c r="L70">
        <v>1000</v>
      </c>
      <c r="M70">
        <v>100</v>
      </c>
      <c r="N70">
        <v>1700</v>
      </c>
      <c r="O70">
        <v>3200</v>
      </c>
      <c r="P70">
        <v>2900</v>
      </c>
      <c r="Q70">
        <v>2600</v>
      </c>
      <c r="R70">
        <v>300</v>
      </c>
      <c r="S70">
        <v>1900</v>
      </c>
      <c r="T70">
        <v>3100</v>
      </c>
      <c r="U70">
        <v>3500</v>
      </c>
      <c r="V70">
        <v>1100</v>
      </c>
      <c r="W70">
        <v>3200</v>
      </c>
      <c r="X70">
        <v>7800</v>
      </c>
    </row>
    <row r="71" spans="1:24" x14ac:dyDescent="0.25">
      <c r="A71" t="str">
        <f t="shared" si="1"/>
        <v>Alphen aan den RijnInkomensafh.huurbeleid tot 34229 euroHuurCorporatieOverig</v>
      </c>
      <c r="B71">
        <v>2015</v>
      </c>
      <c r="C71" t="s">
        <v>11</v>
      </c>
      <c r="D71" t="s">
        <v>12</v>
      </c>
      <c r="E71" t="s">
        <v>8</v>
      </c>
      <c r="F71" t="s">
        <v>3</v>
      </c>
      <c r="G71" t="s">
        <v>4</v>
      </c>
      <c r="H71" t="s">
        <v>6</v>
      </c>
      <c r="I71">
        <v>300</v>
      </c>
      <c r="J71">
        <v>100</v>
      </c>
      <c r="K71">
        <v>0</v>
      </c>
      <c r="L71">
        <v>100</v>
      </c>
      <c r="M71">
        <v>0</v>
      </c>
      <c r="N71">
        <v>100</v>
      </c>
      <c r="O71">
        <v>200</v>
      </c>
      <c r="P71">
        <v>200</v>
      </c>
      <c r="Q71">
        <v>100</v>
      </c>
      <c r="R71">
        <v>0</v>
      </c>
      <c r="S71">
        <v>100</v>
      </c>
      <c r="T71">
        <v>200</v>
      </c>
      <c r="U71">
        <v>200</v>
      </c>
      <c r="V71">
        <v>0</v>
      </c>
      <c r="W71">
        <v>200</v>
      </c>
      <c r="X71">
        <v>500</v>
      </c>
    </row>
    <row r="72" spans="1:24" x14ac:dyDescent="0.25">
      <c r="A72" t="str">
        <f t="shared" si="1"/>
        <v>Alphen aan den RijnInkomensafh.huurbeleid tot 34229 euroHuurOverige verhuurderN.v.t.</v>
      </c>
      <c r="B72">
        <v>2015</v>
      </c>
      <c r="C72" t="s">
        <v>11</v>
      </c>
      <c r="D72" t="s">
        <v>12</v>
      </c>
      <c r="E72" t="s">
        <v>8</v>
      </c>
      <c r="F72" t="s">
        <v>3</v>
      </c>
      <c r="G72" t="s">
        <v>7</v>
      </c>
      <c r="H72" t="s">
        <v>1</v>
      </c>
      <c r="I72">
        <v>1800</v>
      </c>
      <c r="J72">
        <v>400</v>
      </c>
      <c r="K72">
        <v>100</v>
      </c>
      <c r="L72">
        <v>200</v>
      </c>
      <c r="M72">
        <v>0</v>
      </c>
      <c r="N72">
        <v>700</v>
      </c>
      <c r="O72">
        <v>800</v>
      </c>
      <c r="P72">
        <v>1000</v>
      </c>
      <c r="Q72">
        <v>900</v>
      </c>
      <c r="R72">
        <v>200</v>
      </c>
      <c r="S72">
        <v>300</v>
      </c>
      <c r="T72">
        <v>1000</v>
      </c>
      <c r="U72">
        <v>1300</v>
      </c>
      <c r="V72">
        <v>300</v>
      </c>
      <c r="W72">
        <v>900</v>
      </c>
      <c r="X72">
        <v>2500</v>
      </c>
    </row>
    <row r="73" spans="1:24" x14ac:dyDescent="0.25">
      <c r="A73" t="str">
        <f t="shared" si="1"/>
        <v>Alphen aan den RijnInkomensafh.huurbeleid 34229 t/m 43786 euroTotaalN.v.t.N.v.t.</v>
      </c>
      <c r="B73">
        <v>2015</v>
      </c>
      <c r="C73" t="s">
        <v>11</v>
      </c>
      <c r="D73" t="s">
        <v>12</v>
      </c>
      <c r="E73" t="s">
        <v>9</v>
      </c>
      <c r="F73" t="s">
        <v>0</v>
      </c>
      <c r="G73" t="s">
        <v>1</v>
      </c>
      <c r="H73" t="s">
        <v>1</v>
      </c>
      <c r="I73">
        <v>1900</v>
      </c>
      <c r="J73">
        <v>2200</v>
      </c>
      <c r="K73">
        <v>1500</v>
      </c>
      <c r="L73">
        <v>400</v>
      </c>
      <c r="M73">
        <v>100</v>
      </c>
      <c r="N73">
        <v>1200</v>
      </c>
      <c r="O73">
        <v>3100</v>
      </c>
      <c r="P73">
        <v>1700</v>
      </c>
      <c r="Q73">
        <v>3500</v>
      </c>
      <c r="R73">
        <v>400</v>
      </c>
      <c r="S73">
        <v>300</v>
      </c>
      <c r="T73">
        <v>1800</v>
      </c>
      <c r="U73">
        <v>2500</v>
      </c>
      <c r="V73">
        <v>600</v>
      </c>
      <c r="W73">
        <v>3000</v>
      </c>
      <c r="X73">
        <v>6000</v>
      </c>
    </row>
    <row r="74" spans="1:24" x14ac:dyDescent="0.25">
      <c r="A74" t="str">
        <f t="shared" si="1"/>
        <v>Alphen aan den RijnInkomensafh.huurbeleid 34229 t/m 43786 euroEigenaarN.v.t.N.v.t.</v>
      </c>
      <c r="B74">
        <v>2015</v>
      </c>
      <c r="C74" t="s">
        <v>11</v>
      </c>
      <c r="D74" t="s">
        <v>12</v>
      </c>
      <c r="E74" t="s">
        <v>9</v>
      </c>
      <c r="F74" t="s">
        <v>2</v>
      </c>
      <c r="G74" t="s">
        <v>1</v>
      </c>
      <c r="H74" t="s">
        <v>1</v>
      </c>
      <c r="I74">
        <v>1100</v>
      </c>
      <c r="J74">
        <v>1400</v>
      </c>
      <c r="K74">
        <v>1100</v>
      </c>
      <c r="L74">
        <v>200</v>
      </c>
      <c r="M74">
        <v>0</v>
      </c>
      <c r="N74">
        <v>600</v>
      </c>
      <c r="O74">
        <v>2100</v>
      </c>
      <c r="P74">
        <v>1100</v>
      </c>
      <c r="Q74">
        <v>2200</v>
      </c>
      <c r="R74">
        <v>300</v>
      </c>
      <c r="S74">
        <v>100</v>
      </c>
      <c r="T74">
        <v>1200</v>
      </c>
      <c r="U74">
        <v>1500</v>
      </c>
      <c r="V74">
        <v>300</v>
      </c>
      <c r="W74">
        <v>2000</v>
      </c>
      <c r="X74">
        <v>3800</v>
      </c>
    </row>
    <row r="75" spans="1:24" x14ac:dyDescent="0.25">
      <c r="A75" t="str">
        <f t="shared" si="1"/>
        <v>Alphen aan den RijnInkomensafh.huurbeleid 34229 t/m 43786 euroHuurTotaalN.v.t.</v>
      </c>
      <c r="B75">
        <v>2015</v>
      </c>
      <c r="C75" t="s">
        <v>11</v>
      </c>
      <c r="D75" t="s">
        <v>12</v>
      </c>
      <c r="E75" t="s">
        <v>9</v>
      </c>
      <c r="F75" t="s">
        <v>3</v>
      </c>
      <c r="G75" t="s">
        <v>0</v>
      </c>
      <c r="H75" t="s">
        <v>1</v>
      </c>
      <c r="I75">
        <v>800</v>
      </c>
      <c r="J75">
        <v>800</v>
      </c>
      <c r="K75">
        <v>400</v>
      </c>
      <c r="L75">
        <v>200</v>
      </c>
      <c r="M75">
        <v>0</v>
      </c>
      <c r="N75">
        <v>500</v>
      </c>
      <c r="O75">
        <v>1100</v>
      </c>
      <c r="P75">
        <v>600</v>
      </c>
      <c r="Q75">
        <v>1400</v>
      </c>
      <c r="R75">
        <v>100</v>
      </c>
      <c r="S75">
        <v>100</v>
      </c>
      <c r="T75">
        <v>600</v>
      </c>
      <c r="U75">
        <v>1000</v>
      </c>
      <c r="V75">
        <v>200</v>
      </c>
      <c r="W75">
        <v>1000</v>
      </c>
      <c r="X75">
        <v>2200</v>
      </c>
    </row>
    <row r="76" spans="1:24" x14ac:dyDescent="0.25">
      <c r="A76" t="str">
        <f t="shared" si="1"/>
        <v>Alphen aan den RijnInkomensafh.huurbeleid 34229 t/m 43786 euroHuurCorporatieTotaal</v>
      </c>
      <c r="B76">
        <v>2015</v>
      </c>
      <c r="C76" t="s">
        <v>11</v>
      </c>
      <c r="D76" t="s">
        <v>12</v>
      </c>
      <c r="E76" t="s">
        <v>9</v>
      </c>
      <c r="F76" t="s">
        <v>3</v>
      </c>
      <c r="G76" t="s">
        <v>4</v>
      </c>
      <c r="H76" t="s">
        <v>0</v>
      </c>
      <c r="I76">
        <v>500</v>
      </c>
      <c r="J76">
        <v>600</v>
      </c>
      <c r="K76">
        <v>300</v>
      </c>
      <c r="L76">
        <v>100</v>
      </c>
      <c r="M76">
        <v>0</v>
      </c>
      <c r="N76">
        <v>400</v>
      </c>
      <c r="O76">
        <v>800</v>
      </c>
      <c r="P76">
        <v>400</v>
      </c>
      <c r="Q76">
        <v>1000</v>
      </c>
      <c r="R76">
        <v>0</v>
      </c>
      <c r="S76">
        <v>100</v>
      </c>
      <c r="T76">
        <v>400</v>
      </c>
      <c r="U76">
        <v>700</v>
      </c>
      <c r="V76">
        <v>200</v>
      </c>
      <c r="W76">
        <v>700</v>
      </c>
      <c r="X76">
        <v>1600</v>
      </c>
    </row>
    <row r="77" spans="1:24" x14ac:dyDescent="0.25">
      <c r="A77" t="str">
        <f t="shared" si="1"/>
        <v>Alphen aan den RijnInkomensafh.huurbeleid 34229 t/m 43786 euroHuurCorporatieOnder liberalisatiegrens</v>
      </c>
      <c r="B77">
        <v>2015</v>
      </c>
      <c r="C77" t="s">
        <v>11</v>
      </c>
      <c r="D77" t="s">
        <v>12</v>
      </c>
      <c r="E77" t="s">
        <v>9</v>
      </c>
      <c r="F77" t="s">
        <v>3</v>
      </c>
      <c r="G77" t="s">
        <v>4</v>
      </c>
      <c r="H77" t="s">
        <v>5</v>
      </c>
      <c r="I77">
        <v>500</v>
      </c>
      <c r="J77">
        <v>500</v>
      </c>
      <c r="K77">
        <v>300</v>
      </c>
      <c r="L77">
        <v>100</v>
      </c>
      <c r="M77">
        <v>0</v>
      </c>
      <c r="N77">
        <v>400</v>
      </c>
      <c r="O77">
        <v>700</v>
      </c>
      <c r="P77">
        <v>300</v>
      </c>
      <c r="Q77">
        <v>1000</v>
      </c>
      <c r="R77">
        <v>0</v>
      </c>
      <c r="S77">
        <v>100</v>
      </c>
      <c r="T77">
        <v>300</v>
      </c>
      <c r="U77">
        <v>600</v>
      </c>
      <c r="V77">
        <v>200</v>
      </c>
      <c r="W77">
        <v>600</v>
      </c>
      <c r="X77">
        <v>1400</v>
      </c>
    </row>
    <row r="78" spans="1:24" x14ac:dyDescent="0.25">
      <c r="A78" t="str">
        <f t="shared" si="1"/>
        <v>Alphen aan den RijnInkomensafh.huurbeleid 34229 t/m 43786 euroHuurCorporatieOverig</v>
      </c>
      <c r="B78">
        <v>2015</v>
      </c>
      <c r="C78" t="s">
        <v>11</v>
      </c>
      <c r="D78" t="s">
        <v>12</v>
      </c>
      <c r="E78" t="s">
        <v>9</v>
      </c>
      <c r="F78" t="s">
        <v>3</v>
      </c>
      <c r="G78" t="s">
        <v>4</v>
      </c>
      <c r="H78" t="s">
        <v>6</v>
      </c>
      <c r="I78">
        <v>0</v>
      </c>
      <c r="J78">
        <v>100</v>
      </c>
      <c r="K78">
        <v>0</v>
      </c>
      <c r="L78">
        <v>0</v>
      </c>
      <c r="M78">
        <v>0</v>
      </c>
      <c r="N78">
        <v>0</v>
      </c>
      <c r="O78">
        <v>100</v>
      </c>
      <c r="P78">
        <v>0</v>
      </c>
      <c r="Q78">
        <v>100</v>
      </c>
      <c r="R78">
        <v>0</v>
      </c>
      <c r="S78">
        <v>0</v>
      </c>
      <c r="T78">
        <v>0</v>
      </c>
      <c r="U78">
        <v>100</v>
      </c>
      <c r="V78">
        <v>0</v>
      </c>
      <c r="W78">
        <v>100</v>
      </c>
      <c r="X78">
        <v>100</v>
      </c>
    </row>
    <row r="79" spans="1:24" x14ac:dyDescent="0.25">
      <c r="A79" t="str">
        <f t="shared" si="1"/>
        <v>Alphen aan den RijnInkomensafh.huurbeleid 34229 t/m 43786 euroHuurOverige verhuurderN.v.t.</v>
      </c>
      <c r="B79">
        <v>2015</v>
      </c>
      <c r="C79" t="s">
        <v>11</v>
      </c>
      <c r="D79" t="s">
        <v>12</v>
      </c>
      <c r="E79" t="s">
        <v>9</v>
      </c>
      <c r="F79" t="s">
        <v>3</v>
      </c>
      <c r="G79" t="s">
        <v>7</v>
      </c>
      <c r="H79" t="s">
        <v>1</v>
      </c>
      <c r="I79">
        <v>300</v>
      </c>
      <c r="J79">
        <v>200</v>
      </c>
      <c r="K79">
        <v>100</v>
      </c>
      <c r="L79">
        <v>0</v>
      </c>
      <c r="M79">
        <v>0</v>
      </c>
      <c r="N79">
        <v>100</v>
      </c>
      <c r="O79">
        <v>300</v>
      </c>
      <c r="P79">
        <v>200</v>
      </c>
      <c r="Q79">
        <v>300</v>
      </c>
      <c r="R79">
        <v>0</v>
      </c>
      <c r="S79">
        <v>0</v>
      </c>
      <c r="T79">
        <v>200</v>
      </c>
      <c r="U79">
        <v>300</v>
      </c>
      <c r="V79">
        <v>100</v>
      </c>
      <c r="W79">
        <v>200</v>
      </c>
      <c r="X79">
        <v>600</v>
      </c>
    </row>
    <row r="80" spans="1:24" x14ac:dyDescent="0.25">
      <c r="A80" t="str">
        <f t="shared" si="1"/>
        <v>Alphen aan den RijnInkomensafh.huurbeleid meer dan 43786 euroTotaalN.v.t.N.v.t.</v>
      </c>
      <c r="B80">
        <v>2015</v>
      </c>
      <c r="C80" t="s">
        <v>11</v>
      </c>
      <c r="D80" t="s">
        <v>12</v>
      </c>
      <c r="E80" t="s">
        <v>10</v>
      </c>
      <c r="F80" t="s">
        <v>0</v>
      </c>
      <c r="G80" t="s">
        <v>1</v>
      </c>
      <c r="H80" t="s">
        <v>1</v>
      </c>
      <c r="I80">
        <v>2100</v>
      </c>
      <c r="J80">
        <v>8100</v>
      </c>
      <c r="K80">
        <v>10500</v>
      </c>
      <c r="L80">
        <v>800</v>
      </c>
      <c r="M80">
        <v>500</v>
      </c>
      <c r="N80">
        <v>2800</v>
      </c>
      <c r="O80">
        <v>15700</v>
      </c>
      <c r="P80">
        <v>3400</v>
      </c>
      <c r="Q80">
        <v>15600</v>
      </c>
      <c r="R80">
        <v>2400</v>
      </c>
      <c r="S80">
        <v>300</v>
      </c>
      <c r="T80">
        <v>3600</v>
      </c>
      <c r="U80">
        <v>8300</v>
      </c>
      <c r="V80">
        <v>1900</v>
      </c>
      <c r="W80">
        <v>11800</v>
      </c>
      <c r="X80">
        <v>22000</v>
      </c>
    </row>
    <row r="81" spans="1:24" x14ac:dyDescent="0.25">
      <c r="A81" t="str">
        <f t="shared" si="1"/>
        <v>Alphen aan den RijnInkomensafh.huurbeleid meer dan 43786 euroEigenaarN.v.t.N.v.t.</v>
      </c>
      <c r="B81">
        <v>2015</v>
      </c>
      <c r="C81" t="s">
        <v>11</v>
      </c>
      <c r="D81" t="s">
        <v>12</v>
      </c>
      <c r="E81" t="s">
        <v>10</v>
      </c>
      <c r="F81" t="s">
        <v>2</v>
      </c>
      <c r="G81" t="s">
        <v>1</v>
      </c>
      <c r="H81" t="s">
        <v>1</v>
      </c>
      <c r="I81">
        <v>1600</v>
      </c>
      <c r="J81">
        <v>6700</v>
      </c>
      <c r="K81">
        <v>9300</v>
      </c>
      <c r="L81">
        <v>500</v>
      </c>
      <c r="M81">
        <v>300</v>
      </c>
      <c r="N81">
        <v>2100</v>
      </c>
      <c r="O81">
        <v>13500</v>
      </c>
      <c r="P81">
        <v>2900</v>
      </c>
      <c r="Q81">
        <v>13000</v>
      </c>
      <c r="R81">
        <v>2200</v>
      </c>
      <c r="S81">
        <v>200</v>
      </c>
      <c r="T81">
        <v>3100</v>
      </c>
      <c r="U81">
        <v>6700</v>
      </c>
      <c r="V81">
        <v>1500</v>
      </c>
      <c r="W81">
        <v>10200</v>
      </c>
      <c r="X81">
        <v>18500</v>
      </c>
    </row>
    <row r="82" spans="1:24" x14ac:dyDescent="0.25">
      <c r="A82" t="str">
        <f t="shared" si="1"/>
        <v>Alphen aan den RijnInkomensafh.huurbeleid meer dan 43786 euroHuurTotaalN.v.t.</v>
      </c>
      <c r="B82">
        <v>2015</v>
      </c>
      <c r="C82" t="s">
        <v>11</v>
      </c>
      <c r="D82" t="s">
        <v>12</v>
      </c>
      <c r="E82" t="s">
        <v>10</v>
      </c>
      <c r="F82" t="s">
        <v>3</v>
      </c>
      <c r="G82" t="s">
        <v>0</v>
      </c>
      <c r="H82" t="s">
        <v>1</v>
      </c>
      <c r="I82">
        <v>500</v>
      </c>
      <c r="J82">
        <v>1400</v>
      </c>
      <c r="K82">
        <v>1200</v>
      </c>
      <c r="L82">
        <v>200</v>
      </c>
      <c r="M82">
        <v>100</v>
      </c>
      <c r="N82">
        <v>700</v>
      </c>
      <c r="O82">
        <v>2200</v>
      </c>
      <c r="P82">
        <v>600</v>
      </c>
      <c r="Q82">
        <v>2600</v>
      </c>
      <c r="R82">
        <v>200</v>
      </c>
      <c r="S82">
        <v>100</v>
      </c>
      <c r="T82">
        <v>500</v>
      </c>
      <c r="U82">
        <v>1500</v>
      </c>
      <c r="V82">
        <v>400</v>
      </c>
      <c r="W82">
        <v>1600</v>
      </c>
      <c r="X82">
        <v>3500</v>
      </c>
    </row>
    <row r="83" spans="1:24" x14ac:dyDescent="0.25">
      <c r="A83" t="str">
        <f t="shared" si="1"/>
        <v>Alphen aan den RijnInkomensafh.huurbeleid meer dan 43786 euroHuurCorporatieTotaal</v>
      </c>
      <c r="B83">
        <v>2015</v>
      </c>
      <c r="C83" t="s">
        <v>11</v>
      </c>
      <c r="D83" t="s">
        <v>12</v>
      </c>
      <c r="E83" t="s">
        <v>10</v>
      </c>
      <c r="F83" t="s">
        <v>3</v>
      </c>
      <c r="G83" t="s">
        <v>4</v>
      </c>
      <c r="H83" t="s">
        <v>0</v>
      </c>
      <c r="I83">
        <v>300</v>
      </c>
      <c r="J83">
        <v>900</v>
      </c>
      <c r="K83">
        <v>900</v>
      </c>
      <c r="L83">
        <v>200</v>
      </c>
      <c r="M83">
        <v>100</v>
      </c>
      <c r="N83">
        <v>400</v>
      </c>
      <c r="O83">
        <v>1500</v>
      </c>
      <c r="P83">
        <v>300</v>
      </c>
      <c r="Q83">
        <v>1800</v>
      </c>
      <c r="R83">
        <v>100</v>
      </c>
      <c r="S83">
        <v>100</v>
      </c>
      <c r="T83">
        <v>300</v>
      </c>
      <c r="U83">
        <v>1000</v>
      </c>
      <c r="V83">
        <v>200</v>
      </c>
      <c r="W83">
        <v>1100</v>
      </c>
      <c r="X83">
        <v>2300</v>
      </c>
    </row>
    <row r="84" spans="1:24" x14ac:dyDescent="0.25">
      <c r="A84" t="str">
        <f t="shared" si="1"/>
        <v>Alphen aan den RijnInkomensafh.huurbeleid meer dan 43786 euroHuurCorporatieOnder liberalisatiegrens</v>
      </c>
      <c r="B84">
        <v>2015</v>
      </c>
      <c r="C84" t="s">
        <v>11</v>
      </c>
      <c r="D84" t="s">
        <v>12</v>
      </c>
      <c r="E84" t="s">
        <v>10</v>
      </c>
      <c r="F84" t="s">
        <v>3</v>
      </c>
      <c r="G84" t="s">
        <v>4</v>
      </c>
      <c r="H84" t="s">
        <v>5</v>
      </c>
      <c r="I84">
        <v>200</v>
      </c>
      <c r="J84">
        <v>800</v>
      </c>
      <c r="K84">
        <v>800</v>
      </c>
      <c r="L84">
        <v>200</v>
      </c>
      <c r="M84">
        <v>100</v>
      </c>
      <c r="N84">
        <v>400</v>
      </c>
      <c r="O84">
        <v>1400</v>
      </c>
      <c r="P84">
        <v>300</v>
      </c>
      <c r="Q84">
        <v>1700</v>
      </c>
      <c r="R84">
        <v>100</v>
      </c>
      <c r="S84">
        <v>100</v>
      </c>
      <c r="T84">
        <v>200</v>
      </c>
      <c r="U84">
        <v>900</v>
      </c>
      <c r="V84">
        <v>200</v>
      </c>
      <c r="W84">
        <v>900</v>
      </c>
      <c r="X84">
        <v>2100</v>
      </c>
    </row>
    <row r="85" spans="1:24" x14ac:dyDescent="0.25">
      <c r="A85" t="str">
        <f t="shared" si="1"/>
        <v>Alphen aan den RijnInkomensafh.huurbeleid meer dan 43786 euroHuurCorporatieOverig</v>
      </c>
      <c r="B85">
        <v>2015</v>
      </c>
      <c r="C85" t="s">
        <v>11</v>
      </c>
      <c r="D85" t="s">
        <v>12</v>
      </c>
      <c r="E85" t="s">
        <v>10</v>
      </c>
      <c r="F85" t="s">
        <v>3</v>
      </c>
      <c r="G85" t="s">
        <v>4</v>
      </c>
      <c r="H85" t="s">
        <v>6</v>
      </c>
      <c r="I85">
        <v>0</v>
      </c>
      <c r="J85">
        <v>100</v>
      </c>
      <c r="K85">
        <v>100</v>
      </c>
      <c r="L85">
        <v>0</v>
      </c>
      <c r="M85">
        <v>0</v>
      </c>
      <c r="N85">
        <v>0</v>
      </c>
      <c r="O85">
        <v>100</v>
      </c>
      <c r="P85">
        <v>0</v>
      </c>
      <c r="Q85">
        <v>200</v>
      </c>
      <c r="R85">
        <v>0</v>
      </c>
      <c r="S85">
        <v>0</v>
      </c>
      <c r="T85">
        <v>0</v>
      </c>
      <c r="U85">
        <v>100</v>
      </c>
      <c r="V85">
        <v>0</v>
      </c>
      <c r="W85">
        <v>100</v>
      </c>
      <c r="X85">
        <v>200</v>
      </c>
    </row>
    <row r="86" spans="1:24" x14ac:dyDescent="0.25">
      <c r="A86" t="str">
        <f t="shared" si="1"/>
        <v>Alphen aan den RijnInkomensafh.huurbeleid meer dan 43786 euroHuurOverige verhuurderN.v.t.</v>
      </c>
      <c r="B86">
        <v>2015</v>
      </c>
      <c r="C86" t="s">
        <v>11</v>
      </c>
      <c r="D86" t="s">
        <v>12</v>
      </c>
      <c r="E86" t="s">
        <v>10</v>
      </c>
      <c r="F86" t="s">
        <v>3</v>
      </c>
      <c r="G86" t="s">
        <v>7</v>
      </c>
      <c r="H86" t="s">
        <v>1</v>
      </c>
      <c r="I86">
        <v>300</v>
      </c>
      <c r="J86">
        <v>500</v>
      </c>
      <c r="K86">
        <v>300</v>
      </c>
      <c r="L86">
        <v>100</v>
      </c>
      <c r="M86">
        <v>0</v>
      </c>
      <c r="N86">
        <v>300</v>
      </c>
      <c r="O86">
        <v>700</v>
      </c>
      <c r="P86">
        <v>300</v>
      </c>
      <c r="Q86">
        <v>800</v>
      </c>
      <c r="R86">
        <v>100</v>
      </c>
      <c r="S86">
        <v>0</v>
      </c>
      <c r="T86">
        <v>300</v>
      </c>
      <c r="U86">
        <v>500</v>
      </c>
      <c r="V86">
        <v>200</v>
      </c>
      <c r="W86">
        <v>500</v>
      </c>
      <c r="X86">
        <v>1200</v>
      </c>
    </row>
    <row r="87" spans="1:24" x14ac:dyDescent="0.25">
      <c r="A87" t="str">
        <f t="shared" si="1"/>
        <v>NieuwkoopTotaalTotaalN.v.t.N.v.t.</v>
      </c>
      <c r="B87">
        <v>2015</v>
      </c>
      <c r="C87" t="s">
        <v>11</v>
      </c>
      <c r="D87" t="s">
        <v>13</v>
      </c>
      <c r="E87" t="s">
        <v>0</v>
      </c>
      <c r="F87" t="s">
        <v>0</v>
      </c>
      <c r="G87" t="s">
        <v>1</v>
      </c>
      <c r="H87" t="s">
        <v>1</v>
      </c>
      <c r="I87">
        <v>2800</v>
      </c>
      <c r="J87">
        <v>3500</v>
      </c>
      <c r="K87">
        <v>3600</v>
      </c>
      <c r="L87">
        <v>600</v>
      </c>
      <c r="M87">
        <v>200</v>
      </c>
      <c r="N87">
        <v>1300</v>
      </c>
      <c r="O87">
        <v>6300</v>
      </c>
      <c r="P87">
        <v>3200</v>
      </c>
      <c r="Q87">
        <v>5600</v>
      </c>
      <c r="R87">
        <v>1400</v>
      </c>
      <c r="S87">
        <v>500</v>
      </c>
      <c r="T87">
        <v>3300</v>
      </c>
      <c r="U87">
        <v>1200</v>
      </c>
      <c r="V87">
        <v>1300</v>
      </c>
      <c r="W87">
        <v>8300</v>
      </c>
      <c r="X87">
        <v>10800</v>
      </c>
    </row>
    <row r="88" spans="1:24" x14ac:dyDescent="0.25">
      <c r="A88" t="str">
        <f t="shared" si="1"/>
        <v>NieuwkoopTotaalEigenaarN.v.t.N.v.t.</v>
      </c>
      <c r="B88">
        <v>2015</v>
      </c>
      <c r="C88" t="s">
        <v>11</v>
      </c>
      <c r="D88" t="s">
        <v>13</v>
      </c>
      <c r="E88" t="s">
        <v>0</v>
      </c>
      <c r="F88" t="s">
        <v>2</v>
      </c>
      <c r="G88" t="s">
        <v>1</v>
      </c>
      <c r="H88" t="s">
        <v>1</v>
      </c>
      <c r="I88">
        <v>1400</v>
      </c>
      <c r="J88">
        <v>2800</v>
      </c>
      <c r="K88">
        <v>3100</v>
      </c>
      <c r="L88">
        <v>300</v>
      </c>
      <c r="M88">
        <v>200</v>
      </c>
      <c r="N88">
        <v>800</v>
      </c>
      <c r="O88">
        <v>4900</v>
      </c>
      <c r="P88">
        <v>2100</v>
      </c>
      <c r="Q88">
        <v>4300</v>
      </c>
      <c r="R88">
        <v>1200</v>
      </c>
      <c r="S88">
        <v>200</v>
      </c>
      <c r="T88">
        <v>2200</v>
      </c>
      <c r="U88">
        <v>600</v>
      </c>
      <c r="V88">
        <v>800</v>
      </c>
      <c r="W88">
        <v>6300</v>
      </c>
      <c r="X88">
        <v>7800</v>
      </c>
    </row>
    <row r="89" spans="1:24" x14ac:dyDescent="0.25">
      <c r="A89" t="str">
        <f t="shared" si="1"/>
        <v>NieuwkoopTotaalHuurTotaalN.v.t.</v>
      </c>
      <c r="B89">
        <v>2015</v>
      </c>
      <c r="C89" t="s">
        <v>11</v>
      </c>
      <c r="D89" t="s">
        <v>13</v>
      </c>
      <c r="E89" t="s">
        <v>0</v>
      </c>
      <c r="F89" t="s">
        <v>3</v>
      </c>
      <c r="G89" t="s">
        <v>0</v>
      </c>
      <c r="H89" t="s">
        <v>1</v>
      </c>
      <c r="I89">
        <v>1400</v>
      </c>
      <c r="J89">
        <v>800</v>
      </c>
      <c r="K89">
        <v>500</v>
      </c>
      <c r="L89">
        <v>300</v>
      </c>
      <c r="M89">
        <v>100</v>
      </c>
      <c r="N89">
        <v>500</v>
      </c>
      <c r="O89">
        <v>1400</v>
      </c>
      <c r="P89">
        <v>1100</v>
      </c>
      <c r="Q89">
        <v>1300</v>
      </c>
      <c r="R89">
        <v>200</v>
      </c>
      <c r="S89">
        <v>300</v>
      </c>
      <c r="T89">
        <v>1100</v>
      </c>
      <c r="U89">
        <v>600</v>
      </c>
      <c r="V89">
        <v>500</v>
      </c>
      <c r="W89">
        <v>2000</v>
      </c>
      <c r="X89">
        <v>3000</v>
      </c>
    </row>
    <row r="90" spans="1:24" x14ac:dyDescent="0.25">
      <c r="A90" t="str">
        <f t="shared" si="1"/>
        <v>NieuwkoopTotaalHuurCorporatieTotaal</v>
      </c>
      <c r="B90">
        <v>2015</v>
      </c>
      <c r="C90" t="s">
        <v>11</v>
      </c>
      <c r="D90" t="s">
        <v>13</v>
      </c>
      <c r="E90" t="s">
        <v>0</v>
      </c>
      <c r="F90" t="s">
        <v>3</v>
      </c>
      <c r="G90" t="s">
        <v>4</v>
      </c>
      <c r="H90" t="s">
        <v>0</v>
      </c>
      <c r="I90">
        <v>1000</v>
      </c>
      <c r="J90">
        <v>600</v>
      </c>
      <c r="K90">
        <v>400</v>
      </c>
      <c r="L90">
        <v>200</v>
      </c>
      <c r="M90">
        <v>0</v>
      </c>
      <c r="N90">
        <v>300</v>
      </c>
      <c r="O90">
        <v>1000</v>
      </c>
      <c r="P90">
        <v>800</v>
      </c>
      <c r="Q90">
        <v>1000</v>
      </c>
      <c r="R90">
        <v>100</v>
      </c>
      <c r="S90">
        <v>300</v>
      </c>
      <c r="T90">
        <v>800</v>
      </c>
      <c r="U90">
        <v>300</v>
      </c>
      <c r="V90">
        <v>300</v>
      </c>
      <c r="W90">
        <v>1600</v>
      </c>
      <c r="X90">
        <v>2200</v>
      </c>
    </row>
    <row r="91" spans="1:24" x14ac:dyDescent="0.25">
      <c r="A91" t="str">
        <f t="shared" si="1"/>
        <v>NieuwkoopTotaalHuurCorporatieOnder liberalisatiegrens</v>
      </c>
      <c r="B91">
        <v>2015</v>
      </c>
      <c r="C91" t="s">
        <v>11</v>
      </c>
      <c r="D91" t="s">
        <v>13</v>
      </c>
      <c r="E91" t="s">
        <v>0</v>
      </c>
      <c r="F91" t="s">
        <v>3</v>
      </c>
      <c r="G91" t="s">
        <v>4</v>
      </c>
      <c r="H91" t="s">
        <v>5</v>
      </c>
      <c r="I91">
        <v>900</v>
      </c>
      <c r="J91">
        <v>600</v>
      </c>
      <c r="K91">
        <v>300</v>
      </c>
      <c r="L91">
        <v>200</v>
      </c>
      <c r="M91">
        <v>0</v>
      </c>
      <c r="N91">
        <v>300</v>
      </c>
      <c r="O91">
        <v>1000</v>
      </c>
      <c r="P91">
        <v>800</v>
      </c>
      <c r="Q91">
        <v>900</v>
      </c>
      <c r="R91">
        <v>100</v>
      </c>
      <c r="S91">
        <v>300</v>
      </c>
      <c r="T91">
        <v>800</v>
      </c>
      <c r="U91">
        <v>300</v>
      </c>
      <c r="V91">
        <v>300</v>
      </c>
      <c r="W91">
        <v>1600</v>
      </c>
      <c r="X91">
        <v>2100</v>
      </c>
    </row>
    <row r="92" spans="1:24" x14ac:dyDescent="0.25">
      <c r="A92" t="str">
        <f t="shared" si="1"/>
        <v>NieuwkoopTotaalHuurCorporatieOverig</v>
      </c>
      <c r="B92">
        <v>2015</v>
      </c>
      <c r="C92" t="s">
        <v>11</v>
      </c>
      <c r="D92" t="s">
        <v>13</v>
      </c>
      <c r="E92" t="s">
        <v>0</v>
      </c>
      <c r="F92" t="s">
        <v>3</v>
      </c>
      <c r="G92" t="s">
        <v>4</v>
      </c>
      <c r="H92" t="s">
        <v>6</v>
      </c>
      <c r="I92">
        <v>0</v>
      </c>
      <c r="J92">
        <v>0</v>
      </c>
      <c r="K92">
        <v>0</v>
      </c>
      <c r="L92">
        <v>0</v>
      </c>
      <c r="M92">
        <v>0</v>
      </c>
      <c r="N92">
        <v>0</v>
      </c>
      <c r="O92">
        <v>0</v>
      </c>
      <c r="P92">
        <v>0</v>
      </c>
      <c r="Q92">
        <v>0</v>
      </c>
      <c r="R92">
        <v>0</v>
      </c>
      <c r="S92">
        <v>0</v>
      </c>
      <c r="T92">
        <v>0</v>
      </c>
      <c r="U92">
        <v>0</v>
      </c>
      <c r="V92">
        <v>100</v>
      </c>
      <c r="W92">
        <v>0</v>
      </c>
      <c r="X92">
        <v>100</v>
      </c>
    </row>
    <row r="93" spans="1:24" x14ac:dyDescent="0.25">
      <c r="A93" t="str">
        <f t="shared" si="1"/>
        <v>NieuwkoopTotaalHuurOverige verhuurderN.v.t.</v>
      </c>
      <c r="B93">
        <v>2015</v>
      </c>
      <c r="C93" t="s">
        <v>11</v>
      </c>
      <c r="D93" t="s">
        <v>13</v>
      </c>
      <c r="E93" t="s">
        <v>0</v>
      </c>
      <c r="F93" t="s">
        <v>3</v>
      </c>
      <c r="G93" t="s">
        <v>7</v>
      </c>
      <c r="H93" t="s">
        <v>1</v>
      </c>
      <c r="I93">
        <v>400</v>
      </c>
      <c r="J93">
        <v>200</v>
      </c>
      <c r="K93">
        <v>100</v>
      </c>
      <c r="L93">
        <v>100</v>
      </c>
      <c r="M93">
        <v>0</v>
      </c>
      <c r="N93">
        <v>200</v>
      </c>
      <c r="O93">
        <v>400</v>
      </c>
      <c r="P93">
        <v>300</v>
      </c>
      <c r="Q93">
        <v>400</v>
      </c>
      <c r="R93">
        <v>100</v>
      </c>
      <c r="S93">
        <v>100</v>
      </c>
      <c r="T93">
        <v>200</v>
      </c>
      <c r="U93">
        <v>300</v>
      </c>
      <c r="V93">
        <v>200</v>
      </c>
      <c r="W93">
        <v>400</v>
      </c>
      <c r="X93">
        <v>800</v>
      </c>
    </row>
    <row r="94" spans="1:24" x14ac:dyDescent="0.25">
      <c r="A94" t="str">
        <f t="shared" si="1"/>
        <v>NieuwkoopInkomensafh.huurbeleid tot 34229 euroTotaalN.v.t.N.v.t.</v>
      </c>
      <c r="B94">
        <v>2015</v>
      </c>
      <c r="C94" t="s">
        <v>11</v>
      </c>
      <c r="D94" t="s">
        <v>13</v>
      </c>
      <c r="E94" t="s">
        <v>8</v>
      </c>
      <c r="F94" t="s">
        <v>0</v>
      </c>
      <c r="G94" t="s">
        <v>1</v>
      </c>
      <c r="H94" t="s">
        <v>1</v>
      </c>
      <c r="I94">
        <v>2000</v>
      </c>
      <c r="J94">
        <v>1000</v>
      </c>
      <c r="K94">
        <v>400</v>
      </c>
      <c r="L94">
        <v>300</v>
      </c>
      <c r="M94">
        <v>0</v>
      </c>
      <c r="N94">
        <v>500</v>
      </c>
      <c r="O94">
        <v>1400</v>
      </c>
      <c r="P94">
        <v>1800</v>
      </c>
      <c r="Q94">
        <v>1000</v>
      </c>
      <c r="R94">
        <v>400</v>
      </c>
      <c r="S94">
        <v>400</v>
      </c>
      <c r="T94">
        <v>1900</v>
      </c>
      <c r="U94">
        <v>500</v>
      </c>
      <c r="V94">
        <v>500</v>
      </c>
      <c r="W94">
        <v>2700</v>
      </c>
      <c r="X94">
        <v>3800</v>
      </c>
    </row>
    <row r="95" spans="1:24" x14ac:dyDescent="0.25">
      <c r="A95" t="str">
        <f t="shared" si="1"/>
        <v>NieuwkoopInkomensafh.huurbeleid tot 34229 euroEigenaarN.v.t.N.v.t.</v>
      </c>
      <c r="B95">
        <v>2015</v>
      </c>
      <c r="C95" t="s">
        <v>11</v>
      </c>
      <c r="D95" t="s">
        <v>13</v>
      </c>
      <c r="E95" t="s">
        <v>8</v>
      </c>
      <c r="F95" t="s">
        <v>2</v>
      </c>
      <c r="G95" t="s">
        <v>1</v>
      </c>
      <c r="H95" t="s">
        <v>1</v>
      </c>
      <c r="I95">
        <v>800</v>
      </c>
      <c r="J95">
        <v>600</v>
      </c>
      <c r="K95">
        <v>300</v>
      </c>
      <c r="L95">
        <v>100</v>
      </c>
      <c r="M95">
        <v>0</v>
      </c>
      <c r="N95">
        <v>200</v>
      </c>
      <c r="O95">
        <v>700</v>
      </c>
      <c r="P95">
        <v>900</v>
      </c>
      <c r="Q95">
        <v>500</v>
      </c>
      <c r="R95">
        <v>300</v>
      </c>
      <c r="S95">
        <v>100</v>
      </c>
      <c r="T95">
        <v>1000</v>
      </c>
      <c r="U95">
        <v>100</v>
      </c>
      <c r="V95">
        <v>200</v>
      </c>
      <c r="W95">
        <v>1500</v>
      </c>
      <c r="X95">
        <v>1800</v>
      </c>
    </row>
    <row r="96" spans="1:24" x14ac:dyDescent="0.25">
      <c r="A96" t="str">
        <f t="shared" si="1"/>
        <v>NieuwkoopInkomensafh.huurbeleid tot 34229 euroHuurTotaalN.v.t.</v>
      </c>
      <c r="B96">
        <v>2015</v>
      </c>
      <c r="C96" t="s">
        <v>11</v>
      </c>
      <c r="D96" t="s">
        <v>13</v>
      </c>
      <c r="E96" t="s">
        <v>8</v>
      </c>
      <c r="F96" t="s">
        <v>3</v>
      </c>
      <c r="G96" t="s">
        <v>0</v>
      </c>
      <c r="H96" t="s">
        <v>1</v>
      </c>
      <c r="I96">
        <v>1200</v>
      </c>
      <c r="J96">
        <v>400</v>
      </c>
      <c r="K96">
        <v>100</v>
      </c>
      <c r="L96">
        <v>200</v>
      </c>
      <c r="M96">
        <v>0</v>
      </c>
      <c r="N96">
        <v>300</v>
      </c>
      <c r="O96">
        <v>700</v>
      </c>
      <c r="P96">
        <v>900</v>
      </c>
      <c r="Q96">
        <v>600</v>
      </c>
      <c r="R96">
        <v>100</v>
      </c>
      <c r="S96">
        <v>300</v>
      </c>
      <c r="T96">
        <v>900</v>
      </c>
      <c r="U96">
        <v>400</v>
      </c>
      <c r="V96">
        <v>300</v>
      </c>
      <c r="W96">
        <v>1200</v>
      </c>
      <c r="X96">
        <v>1900</v>
      </c>
    </row>
    <row r="97" spans="1:24" x14ac:dyDescent="0.25">
      <c r="A97" t="str">
        <f t="shared" si="1"/>
        <v>NieuwkoopInkomensafh.huurbeleid tot 34229 euroHuurCorporatieTotaal</v>
      </c>
      <c r="B97">
        <v>2015</v>
      </c>
      <c r="C97" t="s">
        <v>11</v>
      </c>
      <c r="D97" t="s">
        <v>13</v>
      </c>
      <c r="E97" t="s">
        <v>8</v>
      </c>
      <c r="F97" t="s">
        <v>3</v>
      </c>
      <c r="G97" t="s">
        <v>4</v>
      </c>
      <c r="H97" t="s">
        <v>0</v>
      </c>
      <c r="I97">
        <v>800</v>
      </c>
      <c r="J97">
        <v>400</v>
      </c>
      <c r="K97">
        <v>100</v>
      </c>
      <c r="L97">
        <v>200</v>
      </c>
      <c r="M97">
        <v>0</v>
      </c>
      <c r="N97">
        <v>200</v>
      </c>
      <c r="O97">
        <v>500</v>
      </c>
      <c r="P97">
        <v>700</v>
      </c>
      <c r="Q97">
        <v>400</v>
      </c>
      <c r="R97">
        <v>0</v>
      </c>
      <c r="S97">
        <v>200</v>
      </c>
      <c r="T97">
        <v>700</v>
      </c>
      <c r="U97">
        <v>200</v>
      </c>
      <c r="V97">
        <v>200</v>
      </c>
      <c r="W97">
        <v>1000</v>
      </c>
      <c r="X97">
        <v>1400</v>
      </c>
    </row>
    <row r="98" spans="1:24" x14ac:dyDescent="0.25">
      <c r="A98" t="str">
        <f t="shared" si="1"/>
        <v>NieuwkoopInkomensafh.huurbeleid tot 34229 euroHuurCorporatieOnder liberalisatiegrens</v>
      </c>
      <c r="B98">
        <v>2015</v>
      </c>
      <c r="C98" t="s">
        <v>11</v>
      </c>
      <c r="D98" t="s">
        <v>13</v>
      </c>
      <c r="E98" t="s">
        <v>8</v>
      </c>
      <c r="F98" t="s">
        <v>3</v>
      </c>
      <c r="G98" t="s">
        <v>4</v>
      </c>
      <c r="H98" t="s">
        <v>5</v>
      </c>
      <c r="I98">
        <v>800</v>
      </c>
      <c r="J98">
        <v>400</v>
      </c>
      <c r="K98">
        <v>100</v>
      </c>
      <c r="L98">
        <v>200</v>
      </c>
      <c r="M98">
        <v>0</v>
      </c>
      <c r="N98">
        <v>200</v>
      </c>
      <c r="O98">
        <v>500</v>
      </c>
      <c r="P98">
        <v>700</v>
      </c>
      <c r="Q98">
        <v>400</v>
      </c>
      <c r="R98">
        <v>0</v>
      </c>
      <c r="S98">
        <v>200</v>
      </c>
      <c r="T98">
        <v>700</v>
      </c>
      <c r="U98">
        <v>200</v>
      </c>
      <c r="V98">
        <v>200</v>
      </c>
      <c r="W98">
        <v>1000</v>
      </c>
      <c r="X98">
        <v>1400</v>
      </c>
    </row>
    <row r="99" spans="1:24" x14ac:dyDescent="0.25">
      <c r="A99" t="str">
        <f t="shared" si="1"/>
        <v>NieuwkoopInkomensafh.huurbeleid tot 34229 euroHuurCorporatieOverig</v>
      </c>
      <c r="B99">
        <v>2015</v>
      </c>
      <c r="C99" t="s">
        <v>11</v>
      </c>
      <c r="D99" t="s">
        <v>13</v>
      </c>
      <c r="E99" t="s">
        <v>8</v>
      </c>
      <c r="F99" t="s">
        <v>3</v>
      </c>
      <c r="G99" t="s">
        <v>4</v>
      </c>
      <c r="H99" t="s">
        <v>6</v>
      </c>
      <c r="I99">
        <v>0</v>
      </c>
      <c r="J99">
        <v>0</v>
      </c>
      <c r="K99">
        <v>0</v>
      </c>
      <c r="L99">
        <v>0</v>
      </c>
      <c r="M99">
        <v>0</v>
      </c>
      <c r="N99">
        <v>0</v>
      </c>
      <c r="O99">
        <v>0</v>
      </c>
      <c r="P99">
        <v>0</v>
      </c>
      <c r="Q99">
        <v>0</v>
      </c>
      <c r="R99">
        <v>0</v>
      </c>
      <c r="S99">
        <v>0</v>
      </c>
      <c r="T99">
        <v>0</v>
      </c>
      <c r="U99">
        <v>0</v>
      </c>
      <c r="V99">
        <v>0</v>
      </c>
      <c r="W99">
        <v>0</v>
      </c>
      <c r="X99">
        <v>0</v>
      </c>
    </row>
    <row r="100" spans="1:24" x14ac:dyDescent="0.25">
      <c r="A100" t="str">
        <f t="shared" si="1"/>
        <v>NieuwkoopInkomensafh.huurbeleid tot 34229 euroHuurOverige verhuurderN.v.t.</v>
      </c>
      <c r="B100">
        <v>2015</v>
      </c>
      <c r="C100" t="s">
        <v>11</v>
      </c>
      <c r="D100" t="s">
        <v>13</v>
      </c>
      <c r="E100" t="s">
        <v>8</v>
      </c>
      <c r="F100" t="s">
        <v>3</v>
      </c>
      <c r="G100" t="s">
        <v>7</v>
      </c>
      <c r="H100" t="s">
        <v>1</v>
      </c>
      <c r="I100">
        <v>400</v>
      </c>
      <c r="J100">
        <v>100</v>
      </c>
      <c r="K100">
        <v>0</v>
      </c>
      <c r="L100">
        <v>0</v>
      </c>
      <c r="M100">
        <v>0</v>
      </c>
      <c r="N100">
        <v>100</v>
      </c>
      <c r="O100">
        <v>200</v>
      </c>
      <c r="P100">
        <v>200</v>
      </c>
      <c r="Q100">
        <v>200</v>
      </c>
      <c r="R100">
        <v>100</v>
      </c>
      <c r="S100">
        <v>100</v>
      </c>
      <c r="T100">
        <v>200</v>
      </c>
      <c r="U100">
        <v>200</v>
      </c>
      <c r="V100">
        <v>100</v>
      </c>
      <c r="W100">
        <v>200</v>
      </c>
      <c r="X100">
        <v>500</v>
      </c>
    </row>
    <row r="101" spans="1:24" x14ac:dyDescent="0.25">
      <c r="A101" t="str">
        <f t="shared" si="1"/>
        <v>NieuwkoopInkomensafh.huurbeleid 34229 t/m 43786 euroTotaalN.v.t.N.v.t.</v>
      </c>
      <c r="B101">
        <v>2015</v>
      </c>
      <c r="C101" t="s">
        <v>11</v>
      </c>
      <c r="D101" t="s">
        <v>13</v>
      </c>
      <c r="E101" t="s">
        <v>9</v>
      </c>
      <c r="F101" t="s">
        <v>0</v>
      </c>
      <c r="G101" t="s">
        <v>1</v>
      </c>
      <c r="H101" t="s">
        <v>1</v>
      </c>
      <c r="I101">
        <v>400</v>
      </c>
      <c r="J101">
        <v>500</v>
      </c>
      <c r="K101">
        <v>400</v>
      </c>
      <c r="L101">
        <v>100</v>
      </c>
      <c r="M101">
        <v>0</v>
      </c>
      <c r="N101">
        <v>200</v>
      </c>
      <c r="O101">
        <v>800</v>
      </c>
      <c r="P101">
        <v>400</v>
      </c>
      <c r="Q101">
        <v>800</v>
      </c>
      <c r="R101">
        <v>200</v>
      </c>
      <c r="S101">
        <v>0</v>
      </c>
      <c r="T101">
        <v>400</v>
      </c>
      <c r="U101">
        <v>200</v>
      </c>
      <c r="V101">
        <v>200</v>
      </c>
      <c r="W101">
        <v>1100</v>
      </c>
      <c r="X101">
        <v>1400</v>
      </c>
    </row>
    <row r="102" spans="1:24" x14ac:dyDescent="0.25">
      <c r="A102" t="str">
        <f t="shared" si="1"/>
        <v>NieuwkoopInkomensafh.huurbeleid 34229 t/m 43786 euroEigenaarN.v.t.N.v.t.</v>
      </c>
      <c r="B102">
        <v>2015</v>
      </c>
      <c r="C102" t="s">
        <v>11</v>
      </c>
      <c r="D102" t="s">
        <v>13</v>
      </c>
      <c r="E102" t="s">
        <v>9</v>
      </c>
      <c r="F102" t="s">
        <v>2</v>
      </c>
      <c r="G102" t="s">
        <v>1</v>
      </c>
      <c r="H102" t="s">
        <v>1</v>
      </c>
      <c r="I102">
        <v>300</v>
      </c>
      <c r="J102">
        <v>400</v>
      </c>
      <c r="K102">
        <v>300</v>
      </c>
      <c r="L102">
        <v>0</v>
      </c>
      <c r="M102">
        <v>0</v>
      </c>
      <c r="N102">
        <v>200</v>
      </c>
      <c r="O102">
        <v>600</v>
      </c>
      <c r="P102">
        <v>300</v>
      </c>
      <c r="Q102">
        <v>500</v>
      </c>
      <c r="R102">
        <v>100</v>
      </c>
      <c r="S102">
        <v>0</v>
      </c>
      <c r="T102">
        <v>300</v>
      </c>
      <c r="U102">
        <v>100</v>
      </c>
      <c r="V102">
        <v>100</v>
      </c>
      <c r="W102">
        <v>800</v>
      </c>
      <c r="X102">
        <v>1100</v>
      </c>
    </row>
    <row r="103" spans="1:24" x14ac:dyDescent="0.25">
      <c r="A103" t="str">
        <f t="shared" si="1"/>
        <v>NieuwkoopInkomensafh.huurbeleid 34229 t/m 43786 euroHuurTotaalN.v.t.</v>
      </c>
      <c r="B103">
        <v>2015</v>
      </c>
      <c r="C103" t="s">
        <v>11</v>
      </c>
      <c r="D103" t="s">
        <v>13</v>
      </c>
      <c r="E103" t="s">
        <v>9</v>
      </c>
      <c r="F103" t="s">
        <v>3</v>
      </c>
      <c r="G103" t="s">
        <v>0</v>
      </c>
      <c r="H103" t="s">
        <v>1</v>
      </c>
      <c r="I103">
        <v>100</v>
      </c>
      <c r="J103">
        <v>100</v>
      </c>
      <c r="K103">
        <v>100</v>
      </c>
      <c r="L103">
        <v>0</v>
      </c>
      <c r="M103">
        <v>0</v>
      </c>
      <c r="N103">
        <v>100</v>
      </c>
      <c r="O103">
        <v>200</v>
      </c>
      <c r="P103">
        <v>100</v>
      </c>
      <c r="Q103">
        <v>200</v>
      </c>
      <c r="R103">
        <v>0</v>
      </c>
      <c r="S103">
        <v>0</v>
      </c>
      <c r="T103">
        <v>100</v>
      </c>
      <c r="U103">
        <v>100</v>
      </c>
      <c r="V103">
        <v>100</v>
      </c>
      <c r="W103">
        <v>300</v>
      </c>
      <c r="X103">
        <v>400</v>
      </c>
    </row>
    <row r="104" spans="1:24" x14ac:dyDescent="0.25">
      <c r="A104" t="str">
        <f t="shared" si="1"/>
        <v>NieuwkoopInkomensafh.huurbeleid 34229 t/m 43786 euroHuurCorporatieTotaal</v>
      </c>
      <c r="B104">
        <v>2015</v>
      </c>
      <c r="C104" t="s">
        <v>11</v>
      </c>
      <c r="D104" t="s">
        <v>13</v>
      </c>
      <c r="E104" t="s">
        <v>9</v>
      </c>
      <c r="F104" t="s">
        <v>3</v>
      </c>
      <c r="G104" t="s">
        <v>4</v>
      </c>
      <c r="H104" t="s">
        <v>0</v>
      </c>
      <c r="I104">
        <v>100</v>
      </c>
      <c r="J104">
        <v>100</v>
      </c>
      <c r="K104">
        <v>100</v>
      </c>
      <c r="L104">
        <v>0</v>
      </c>
      <c r="M104">
        <v>0</v>
      </c>
      <c r="N104">
        <v>100</v>
      </c>
      <c r="O104">
        <v>200</v>
      </c>
      <c r="P104">
        <v>100</v>
      </c>
      <c r="Q104">
        <v>200</v>
      </c>
      <c r="R104">
        <v>0</v>
      </c>
      <c r="S104">
        <v>0</v>
      </c>
      <c r="T104">
        <v>100</v>
      </c>
      <c r="U104">
        <v>0</v>
      </c>
      <c r="V104">
        <v>0</v>
      </c>
      <c r="W104">
        <v>200</v>
      </c>
      <c r="X104">
        <v>300</v>
      </c>
    </row>
    <row r="105" spans="1:24" x14ac:dyDescent="0.25">
      <c r="A105" t="str">
        <f t="shared" si="1"/>
        <v>NieuwkoopInkomensafh.huurbeleid 34229 t/m 43786 euroHuurCorporatieOnder liberalisatiegrens</v>
      </c>
      <c r="B105">
        <v>2015</v>
      </c>
      <c r="C105" t="s">
        <v>11</v>
      </c>
      <c r="D105" t="s">
        <v>13</v>
      </c>
      <c r="E105" t="s">
        <v>9</v>
      </c>
      <c r="F105" t="s">
        <v>3</v>
      </c>
      <c r="G105" t="s">
        <v>4</v>
      </c>
      <c r="H105" t="s">
        <v>5</v>
      </c>
      <c r="I105">
        <v>100</v>
      </c>
      <c r="J105">
        <v>100</v>
      </c>
      <c r="K105">
        <v>100</v>
      </c>
      <c r="L105">
        <v>0</v>
      </c>
      <c r="M105">
        <v>0</v>
      </c>
      <c r="N105">
        <v>0</v>
      </c>
      <c r="O105">
        <v>200</v>
      </c>
      <c r="P105">
        <v>100</v>
      </c>
      <c r="Q105">
        <v>200</v>
      </c>
      <c r="R105">
        <v>0</v>
      </c>
      <c r="S105">
        <v>0</v>
      </c>
      <c r="T105">
        <v>100</v>
      </c>
      <c r="U105">
        <v>0</v>
      </c>
      <c r="V105">
        <v>0</v>
      </c>
      <c r="W105">
        <v>200</v>
      </c>
      <c r="X105">
        <v>300</v>
      </c>
    </row>
    <row r="106" spans="1:24" x14ac:dyDescent="0.25">
      <c r="A106" t="str">
        <f t="shared" si="1"/>
        <v>NieuwkoopInkomensafh.huurbeleid 34229 t/m 43786 euroHuurCorporatieOverig</v>
      </c>
      <c r="B106">
        <v>2015</v>
      </c>
      <c r="C106" t="s">
        <v>11</v>
      </c>
      <c r="D106" t="s">
        <v>13</v>
      </c>
      <c r="E106" t="s">
        <v>9</v>
      </c>
      <c r="F106" t="s">
        <v>3</v>
      </c>
      <c r="G106" t="s">
        <v>4</v>
      </c>
      <c r="H106" t="s">
        <v>6</v>
      </c>
      <c r="I106">
        <v>0</v>
      </c>
      <c r="J106">
        <v>0</v>
      </c>
      <c r="K106">
        <v>0</v>
      </c>
      <c r="L106">
        <v>0</v>
      </c>
      <c r="M106">
        <v>0</v>
      </c>
      <c r="N106">
        <v>0</v>
      </c>
      <c r="O106">
        <v>0</v>
      </c>
      <c r="P106">
        <v>0</v>
      </c>
      <c r="Q106">
        <v>0</v>
      </c>
      <c r="R106">
        <v>0</v>
      </c>
      <c r="S106">
        <v>0</v>
      </c>
      <c r="T106">
        <v>0</v>
      </c>
      <c r="U106">
        <v>0</v>
      </c>
      <c r="V106">
        <v>0</v>
      </c>
      <c r="W106">
        <v>0</v>
      </c>
      <c r="X106">
        <v>0</v>
      </c>
    </row>
    <row r="107" spans="1:24" x14ac:dyDescent="0.25">
      <c r="A107" t="str">
        <f t="shared" si="1"/>
        <v>NieuwkoopInkomensafh.huurbeleid 34229 t/m 43786 euroHuurOverige verhuurderN.v.t.</v>
      </c>
      <c r="B107">
        <v>2015</v>
      </c>
      <c r="C107" t="s">
        <v>11</v>
      </c>
      <c r="D107" t="s">
        <v>13</v>
      </c>
      <c r="E107" t="s">
        <v>9</v>
      </c>
      <c r="F107" t="s">
        <v>3</v>
      </c>
      <c r="G107" t="s">
        <v>7</v>
      </c>
      <c r="H107" t="s">
        <v>1</v>
      </c>
      <c r="I107">
        <v>0</v>
      </c>
      <c r="J107">
        <v>0</v>
      </c>
      <c r="K107">
        <v>0</v>
      </c>
      <c r="L107">
        <v>0</v>
      </c>
      <c r="M107">
        <v>0</v>
      </c>
      <c r="N107">
        <v>0</v>
      </c>
      <c r="O107">
        <v>0</v>
      </c>
      <c r="P107">
        <v>0</v>
      </c>
      <c r="Q107">
        <v>0</v>
      </c>
      <c r="R107">
        <v>0</v>
      </c>
      <c r="S107">
        <v>0</v>
      </c>
      <c r="T107">
        <v>0</v>
      </c>
      <c r="U107">
        <v>0</v>
      </c>
      <c r="V107">
        <v>0</v>
      </c>
      <c r="W107">
        <v>0</v>
      </c>
      <c r="X107">
        <v>100</v>
      </c>
    </row>
    <row r="108" spans="1:24" x14ac:dyDescent="0.25">
      <c r="A108" t="str">
        <f t="shared" si="1"/>
        <v>NieuwkoopInkomensafh.huurbeleid meer dan 43786 euroTotaalN.v.t.N.v.t.</v>
      </c>
      <c r="B108">
        <v>2015</v>
      </c>
      <c r="C108" t="s">
        <v>11</v>
      </c>
      <c r="D108" t="s">
        <v>13</v>
      </c>
      <c r="E108" t="s">
        <v>10</v>
      </c>
      <c r="F108" t="s">
        <v>0</v>
      </c>
      <c r="G108" t="s">
        <v>1</v>
      </c>
      <c r="H108" t="s">
        <v>1</v>
      </c>
      <c r="I108">
        <v>400</v>
      </c>
      <c r="J108">
        <v>2000</v>
      </c>
      <c r="K108">
        <v>2800</v>
      </c>
      <c r="L108">
        <v>200</v>
      </c>
      <c r="M108">
        <v>200</v>
      </c>
      <c r="N108">
        <v>600</v>
      </c>
      <c r="O108">
        <v>4000</v>
      </c>
      <c r="P108">
        <v>900</v>
      </c>
      <c r="Q108">
        <v>3800</v>
      </c>
      <c r="R108">
        <v>800</v>
      </c>
      <c r="S108">
        <v>100</v>
      </c>
      <c r="T108">
        <v>900</v>
      </c>
      <c r="U108">
        <v>500</v>
      </c>
      <c r="V108">
        <v>600</v>
      </c>
      <c r="W108">
        <v>4500</v>
      </c>
      <c r="X108">
        <v>5600</v>
      </c>
    </row>
    <row r="109" spans="1:24" x14ac:dyDescent="0.25">
      <c r="A109" t="str">
        <f t="shared" si="1"/>
        <v>NieuwkoopInkomensafh.huurbeleid meer dan 43786 euroEigenaarN.v.t.N.v.t.</v>
      </c>
      <c r="B109">
        <v>2015</v>
      </c>
      <c r="C109" t="s">
        <v>11</v>
      </c>
      <c r="D109" t="s">
        <v>13</v>
      </c>
      <c r="E109" t="s">
        <v>10</v>
      </c>
      <c r="F109" t="s">
        <v>2</v>
      </c>
      <c r="G109" t="s">
        <v>1</v>
      </c>
      <c r="H109" t="s">
        <v>1</v>
      </c>
      <c r="I109">
        <v>300</v>
      </c>
      <c r="J109">
        <v>1700</v>
      </c>
      <c r="K109">
        <v>2500</v>
      </c>
      <c r="L109">
        <v>100</v>
      </c>
      <c r="M109">
        <v>100</v>
      </c>
      <c r="N109">
        <v>500</v>
      </c>
      <c r="O109">
        <v>3600</v>
      </c>
      <c r="P109">
        <v>800</v>
      </c>
      <c r="Q109">
        <v>3300</v>
      </c>
      <c r="R109">
        <v>800</v>
      </c>
      <c r="S109">
        <v>100</v>
      </c>
      <c r="T109">
        <v>800</v>
      </c>
      <c r="U109">
        <v>400</v>
      </c>
      <c r="V109">
        <v>500</v>
      </c>
      <c r="W109">
        <v>4000</v>
      </c>
      <c r="X109">
        <v>4900</v>
      </c>
    </row>
    <row r="110" spans="1:24" x14ac:dyDescent="0.25">
      <c r="A110" t="str">
        <f t="shared" si="1"/>
        <v>NieuwkoopInkomensafh.huurbeleid meer dan 43786 euroHuurTotaalN.v.t.</v>
      </c>
      <c r="B110">
        <v>2015</v>
      </c>
      <c r="C110" t="s">
        <v>11</v>
      </c>
      <c r="D110" t="s">
        <v>13</v>
      </c>
      <c r="E110" t="s">
        <v>10</v>
      </c>
      <c r="F110" t="s">
        <v>3</v>
      </c>
      <c r="G110" t="s">
        <v>0</v>
      </c>
      <c r="H110" t="s">
        <v>1</v>
      </c>
      <c r="I110">
        <v>100</v>
      </c>
      <c r="J110">
        <v>200</v>
      </c>
      <c r="K110">
        <v>300</v>
      </c>
      <c r="L110">
        <v>0</v>
      </c>
      <c r="M110">
        <v>0</v>
      </c>
      <c r="N110">
        <v>100</v>
      </c>
      <c r="O110">
        <v>500</v>
      </c>
      <c r="P110">
        <v>100</v>
      </c>
      <c r="Q110">
        <v>500</v>
      </c>
      <c r="R110">
        <v>100</v>
      </c>
      <c r="S110">
        <v>0</v>
      </c>
      <c r="T110">
        <v>100</v>
      </c>
      <c r="U110">
        <v>100</v>
      </c>
      <c r="V110">
        <v>100</v>
      </c>
      <c r="W110">
        <v>500</v>
      </c>
      <c r="X110">
        <v>700</v>
      </c>
    </row>
    <row r="111" spans="1:24" x14ac:dyDescent="0.25">
      <c r="A111" t="str">
        <f t="shared" si="1"/>
        <v>NieuwkoopInkomensafh.huurbeleid meer dan 43786 euroHuurCorporatieTotaal</v>
      </c>
      <c r="B111">
        <v>2015</v>
      </c>
      <c r="C111" t="s">
        <v>11</v>
      </c>
      <c r="D111" t="s">
        <v>13</v>
      </c>
      <c r="E111" t="s">
        <v>10</v>
      </c>
      <c r="F111" t="s">
        <v>3</v>
      </c>
      <c r="G111" t="s">
        <v>4</v>
      </c>
      <c r="H111" t="s">
        <v>0</v>
      </c>
      <c r="I111">
        <v>0</v>
      </c>
      <c r="J111">
        <v>200</v>
      </c>
      <c r="K111">
        <v>200</v>
      </c>
      <c r="L111">
        <v>0</v>
      </c>
      <c r="M111">
        <v>0</v>
      </c>
      <c r="N111">
        <v>100</v>
      </c>
      <c r="O111">
        <v>300</v>
      </c>
      <c r="P111">
        <v>100</v>
      </c>
      <c r="Q111">
        <v>400</v>
      </c>
      <c r="R111">
        <v>0</v>
      </c>
      <c r="S111">
        <v>0</v>
      </c>
      <c r="T111">
        <v>0</v>
      </c>
      <c r="U111">
        <v>0</v>
      </c>
      <c r="V111">
        <v>100</v>
      </c>
      <c r="W111">
        <v>400</v>
      </c>
      <c r="X111">
        <v>500</v>
      </c>
    </row>
    <row r="112" spans="1:24" x14ac:dyDescent="0.25">
      <c r="A112" t="str">
        <f t="shared" si="1"/>
        <v>NieuwkoopInkomensafh.huurbeleid meer dan 43786 euroHuurCorporatieOnder liberalisatiegrens</v>
      </c>
      <c r="B112">
        <v>2015</v>
      </c>
      <c r="C112" t="s">
        <v>11</v>
      </c>
      <c r="D112" t="s">
        <v>13</v>
      </c>
      <c r="E112" t="s">
        <v>10</v>
      </c>
      <c r="F112" t="s">
        <v>3</v>
      </c>
      <c r="G112" t="s">
        <v>4</v>
      </c>
      <c r="H112" t="s">
        <v>5</v>
      </c>
      <c r="I112">
        <v>0</v>
      </c>
      <c r="J112">
        <v>100</v>
      </c>
      <c r="K112">
        <v>200</v>
      </c>
      <c r="L112">
        <v>0</v>
      </c>
      <c r="M112">
        <v>0</v>
      </c>
      <c r="N112">
        <v>100</v>
      </c>
      <c r="O112">
        <v>300</v>
      </c>
      <c r="P112">
        <v>0</v>
      </c>
      <c r="Q112">
        <v>400</v>
      </c>
      <c r="R112">
        <v>0</v>
      </c>
      <c r="S112">
        <v>0</v>
      </c>
      <c r="T112">
        <v>0</v>
      </c>
      <c r="U112">
        <v>0</v>
      </c>
      <c r="V112">
        <v>0</v>
      </c>
      <c r="W112">
        <v>400</v>
      </c>
      <c r="X112">
        <v>400</v>
      </c>
    </row>
    <row r="113" spans="1:24" x14ac:dyDescent="0.25">
      <c r="A113" t="str">
        <f t="shared" si="1"/>
        <v>NieuwkoopInkomensafh.huurbeleid meer dan 43786 euroHuurCorporatieOverig</v>
      </c>
      <c r="B113">
        <v>2015</v>
      </c>
      <c r="C113" t="s">
        <v>11</v>
      </c>
      <c r="D113" t="s">
        <v>13</v>
      </c>
      <c r="E113" t="s">
        <v>10</v>
      </c>
      <c r="F113" t="s">
        <v>3</v>
      </c>
      <c r="G113" t="s">
        <v>4</v>
      </c>
      <c r="H113" t="s">
        <v>6</v>
      </c>
      <c r="I113">
        <v>0</v>
      </c>
      <c r="J113">
        <v>0</v>
      </c>
      <c r="K113">
        <v>0</v>
      </c>
      <c r="L113">
        <v>0</v>
      </c>
      <c r="M113">
        <v>0</v>
      </c>
      <c r="N113">
        <v>0</v>
      </c>
      <c r="O113">
        <v>0</v>
      </c>
      <c r="P113">
        <v>0</v>
      </c>
      <c r="Q113">
        <v>0</v>
      </c>
      <c r="R113">
        <v>0</v>
      </c>
      <c r="S113">
        <v>0</v>
      </c>
      <c r="T113">
        <v>0</v>
      </c>
      <c r="U113">
        <v>0</v>
      </c>
      <c r="V113">
        <v>0</v>
      </c>
      <c r="W113">
        <v>0</v>
      </c>
      <c r="X113">
        <v>0</v>
      </c>
    </row>
    <row r="114" spans="1:24" x14ac:dyDescent="0.25">
      <c r="A114" t="str">
        <f t="shared" si="1"/>
        <v>NieuwkoopInkomensafh.huurbeleid meer dan 43786 euroHuurOverige verhuurderN.v.t.</v>
      </c>
      <c r="B114">
        <v>2015</v>
      </c>
      <c r="C114" t="s">
        <v>11</v>
      </c>
      <c r="D114" t="s">
        <v>13</v>
      </c>
      <c r="E114" t="s">
        <v>10</v>
      </c>
      <c r="F114" t="s">
        <v>3</v>
      </c>
      <c r="G114" t="s">
        <v>7</v>
      </c>
      <c r="H114" t="s">
        <v>1</v>
      </c>
      <c r="I114">
        <v>0</v>
      </c>
      <c r="J114">
        <v>100</v>
      </c>
      <c r="K114">
        <v>100</v>
      </c>
      <c r="L114">
        <v>0</v>
      </c>
      <c r="M114">
        <v>0</v>
      </c>
      <c r="N114">
        <v>0</v>
      </c>
      <c r="O114">
        <v>100</v>
      </c>
      <c r="P114">
        <v>0</v>
      </c>
      <c r="Q114">
        <v>100</v>
      </c>
      <c r="R114">
        <v>100</v>
      </c>
      <c r="S114">
        <v>0</v>
      </c>
      <c r="T114">
        <v>0</v>
      </c>
      <c r="U114">
        <v>100</v>
      </c>
      <c r="V114">
        <v>0</v>
      </c>
      <c r="W114">
        <v>100</v>
      </c>
      <c r="X114">
        <v>200</v>
      </c>
    </row>
    <row r="115" spans="1:24" x14ac:dyDescent="0.25">
      <c r="A115" t="str">
        <f t="shared" si="1"/>
        <v>Kaag en BraassemTotaalTotaalN.v.t.N.v.t.</v>
      </c>
      <c r="B115">
        <v>2015</v>
      </c>
      <c r="C115" t="s">
        <v>11</v>
      </c>
      <c r="D115" t="s">
        <v>14</v>
      </c>
      <c r="E115" t="s">
        <v>0</v>
      </c>
      <c r="F115" t="s">
        <v>0</v>
      </c>
      <c r="G115" t="s">
        <v>1</v>
      </c>
      <c r="H115" t="s">
        <v>1</v>
      </c>
      <c r="I115">
        <v>2900</v>
      </c>
      <c r="J115">
        <v>3500</v>
      </c>
      <c r="K115">
        <v>3500</v>
      </c>
      <c r="L115">
        <v>600</v>
      </c>
      <c r="M115">
        <v>200</v>
      </c>
      <c r="N115">
        <v>1300</v>
      </c>
      <c r="O115">
        <v>6200</v>
      </c>
      <c r="P115">
        <v>3100</v>
      </c>
      <c r="Q115">
        <v>5600</v>
      </c>
      <c r="R115">
        <v>1400</v>
      </c>
      <c r="S115">
        <v>500</v>
      </c>
      <c r="T115">
        <v>3200</v>
      </c>
      <c r="U115">
        <v>1300</v>
      </c>
      <c r="V115">
        <v>1300</v>
      </c>
      <c r="W115">
        <v>8100</v>
      </c>
      <c r="X115">
        <v>10600</v>
      </c>
    </row>
    <row r="116" spans="1:24" x14ac:dyDescent="0.25">
      <c r="A116" t="str">
        <f t="shared" si="1"/>
        <v>Kaag en BraassemTotaalEigenaarN.v.t.N.v.t.</v>
      </c>
      <c r="B116">
        <v>2015</v>
      </c>
      <c r="C116" t="s">
        <v>11</v>
      </c>
      <c r="D116" t="s">
        <v>14</v>
      </c>
      <c r="E116" t="s">
        <v>0</v>
      </c>
      <c r="F116" t="s">
        <v>2</v>
      </c>
      <c r="G116" t="s">
        <v>1</v>
      </c>
      <c r="H116" t="s">
        <v>1</v>
      </c>
      <c r="I116">
        <v>1200</v>
      </c>
      <c r="J116">
        <v>2500</v>
      </c>
      <c r="K116">
        <v>2900</v>
      </c>
      <c r="L116">
        <v>300</v>
      </c>
      <c r="M116">
        <v>100</v>
      </c>
      <c r="N116">
        <v>700</v>
      </c>
      <c r="O116">
        <v>4500</v>
      </c>
      <c r="P116">
        <v>1800</v>
      </c>
      <c r="Q116">
        <v>3800</v>
      </c>
      <c r="R116">
        <v>1100</v>
      </c>
      <c r="S116">
        <v>100</v>
      </c>
      <c r="T116">
        <v>1900</v>
      </c>
      <c r="U116">
        <v>500</v>
      </c>
      <c r="V116">
        <v>700</v>
      </c>
      <c r="W116">
        <v>5700</v>
      </c>
      <c r="X116">
        <v>7000</v>
      </c>
    </row>
    <row r="117" spans="1:24" x14ac:dyDescent="0.25">
      <c r="A117" t="str">
        <f t="shared" si="1"/>
        <v>Kaag en BraassemTotaalHuurTotaalN.v.t.</v>
      </c>
      <c r="B117">
        <v>2015</v>
      </c>
      <c r="C117" t="s">
        <v>11</v>
      </c>
      <c r="D117" t="s">
        <v>14</v>
      </c>
      <c r="E117" t="s">
        <v>0</v>
      </c>
      <c r="F117" t="s">
        <v>3</v>
      </c>
      <c r="G117" t="s">
        <v>0</v>
      </c>
      <c r="H117" t="s">
        <v>1</v>
      </c>
      <c r="I117">
        <v>1700</v>
      </c>
      <c r="J117">
        <v>1000</v>
      </c>
      <c r="K117">
        <v>600</v>
      </c>
      <c r="L117">
        <v>300</v>
      </c>
      <c r="M117">
        <v>0</v>
      </c>
      <c r="N117">
        <v>600</v>
      </c>
      <c r="O117">
        <v>1700</v>
      </c>
      <c r="P117">
        <v>1300</v>
      </c>
      <c r="Q117">
        <v>1700</v>
      </c>
      <c r="R117">
        <v>300</v>
      </c>
      <c r="S117">
        <v>300</v>
      </c>
      <c r="T117">
        <v>1300</v>
      </c>
      <c r="U117">
        <v>700</v>
      </c>
      <c r="V117">
        <v>600</v>
      </c>
      <c r="W117">
        <v>2400</v>
      </c>
      <c r="X117">
        <v>3700</v>
      </c>
    </row>
    <row r="118" spans="1:24" x14ac:dyDescent="0.25">
      <c r="A118" t="str">
        <f t="shared" si="1"/>
        <v>Kaag en BraassemTotaalHuurCorporatieTotaal</v>
      </c>
      <c r="B118">
        <v>2015</v>
      </c>
      <c r="C118" t="s">
        <v>11</v>
      </c>
      <c r="D118" t="s">
        <v>14</v>
      </c>
      <c r="E118" t="s">
        <v>0</v>
      </c>
      <c r="F118" t="s">
        <v>3</v>
      </c>
      <c r="G118" t="s">
        <v>4</v>
      </c>
      <c r="H118" t="s">
        <v>0</v>
      </c>
      <c r="I118">
        <v>1300</v>
      </c>
      <c r="J118">
        <v>800</v>
      </c>
      <c r="K118">
        <v>500</v>
      </c>
      <c r="L118">
        <v>300</v>
      </c>
      <c r="M118">
        <v>0</v>
      </c>
      <c r="N118">
        <v>400</v>
      </c>
      <c r="O118">
        <v>1400</v>
      </c>
      <c r="P118">
        <v>1100</v>
      </c>
      <c r="Q118">
        <v>1300</v>
      </c>
      <c r="R118">
        <v>100</v>
      </c>
      <c r="S118">
        <v>300</v>
      </c>
      <c r="T118">
        <v>1200</v>
      </c>
      <c r="U118">
        <v>400</v>
      </c>
      <c r="V118">
        <v>400</v>
      </c>
      <c r="W118">
        <v>2100</v>
      </c>
      <c r="X118">
        <v>2900</v>
      </c>
    </row>
    <row r="119" spans="1:24" x14ac:dyDescent="0.25">
      <c r="A119" t="str">
        <f t="shared" si="1"/>
        <v>Kaag en BraassemTotaalHuurCorporatieOnder liberalisatiegrens</v>
      </c>
      <c r="B119">
        <v>2015</v>
      </c>
      <c r="C119" t="s">
        <v>11</v>
      </c>
      <c r="D119" t="s">
        <v>14</v>
      </c>
      <c r="E119" t="s">
        <v>0</v>
      </c>
      <c r="F119" t="s">
        <v>3</v>
      </c>
      <c r="G119" t="s">
        <v>4</v>
      </c>
      <c r="H119" t="s">
        <v>5</v>
      </c>
      <c r="I119">
        <v>1300</v>
      </c>
      <c r="J119">
        <v>800</v>
      </c>
      <c r="K119">
        <v>500</v>
      </c>
      <c r="L119">
        <v>300</v>
      </c>
      <c r="M119">
        <v>0</v>
      </c>
      <c r="N119">
        <v>400</v>
      </c>
      <c r="O119">
        <v>1300</v>
      </c>
      <c r="P119">
        <v>1100</v>
      </c>
      <c r="Q119">
        <v>1300</v>
      </c>
      <c r="R119">
        <v>100</v>
      </c>
      <c r="S119">
        <v>300</v>
      </c>
      <c r="T119">
        <v>1100</v>
      </c>
      <c r="U119">
        <v>400</v>
      </c>
      <c r="V119">
        <v>400</v>
      </c>
      <c r="W119">
        <v>2100</v>
      </c>
      <c r="X119">
        <v>2800</v>
      </c>
    </row>
    <row r="120" spans="1:24" x14ac:dyDescent="0.25">
      <c r="A120" t="str">
        <f t="shared" si="1"/>
        <v>Kaag en BraassemTotaalHuurCorporatieOverig</v>
      </c>
      <c r="B120">
        <v>2015</v>
      </c>
      <c r="C120" t="s">
        <v>11</v>
      </c>
      <c r="D120" t="s">
        <v>14</v>
      </c>
      <c r="E120" t="s">
        <v>0</v>
      </c>
      <c r="F120" t="s">
        <v>3</v>
      </c>
      <c r="G120" t="s">
        <v>4</v>
      </c>
      <c r="H120" t="s">
        <v>6</v>
      </c>
      <c r="I120">
        <v>0</v>
      </c>
      <c r="J120">
        <v>0</v>
      </c>
      <c r="K120">
        <v>0</v>
      </c>
      <c r="L120">
        <v>0</v>
      </c>
      <c r="M120">
        <v>0</v>
      </c>
      <c r="N120">
        <v>0</v>
      </c>
      <c r="O120">
        <v>0</v>
      </c>
      <c r="P120">
        <v>0</v>
      </c>
      <c r="Q120">
        <v>100</v>
      </c>
      <c r="R120">
        <v>0</v>
      </c>
      <c r="S120">
        <v>0</v>
      </c>
      <c r="T120">
        <v>0</v>
      </c>
      <c r="U120">
        <v>0</v>
      </c>
      <c r="V120">
        <v>0</v>
      </c>
      <c r="W120">
        <v>0</v>
      </c>
      <c r="X120">
        <v>100</v>
      </c>
    </row>
    <row r="121" spans="1:24" x14ac:dyDescent="0.25">
      <c r="A121" t="str">
        <f t="shared" si="1"/>
        <v>Kaag en BraassemTotaalHuurOverige verhuurderN.v.t.</v>
      </c>
      <c r="B121">
        <v>2015</v>
      </c>
      <c r="C121" t="s">
        <v>11</v>
      </c>
      <c r="D121" t="s">
        <v>14</v>
      </c>
      <c r="E121" t="s">
        <v>0</v>
      </c>
      <c r="F121" t="s">
        <v>3</v>
      </c>
      <c r="G121" t="s">
        <v>7</v>
      </c>
      <c r="H121" t="s">
        <v>1</v>
      </c>
      <c r="I121">
        <v>400</v>
      </c>
      <c r="J121">
        <v>200</v>
      </c>
      <c r="K121">
        <v>100</v>
      </c>
      <c r="L121">
        <v>100</v>
      </c>
      <c r="M121">
        <v>0</v>
      </c>
      <c r="N121">
        <v>200</v>
      </c>
      <c r="O121">
        <v>400</v>
      </c>
      <c r="P121">
        <v>200</v>
      </c>
      <c r="Q121">
        <v>400</v>
      </c>
      <c r="R121">
        <v>100</v>
      </c>
      <c r="S121">
        <v>100</v>
      </c>
      <c r="T121">
        <v>200</v>
      </c>
      <c r="U121">
        <v>300</v>
      </c>
      <c r="V121">
        <v>100</v>
      </c>
      <c r="W121">
        <v>300</v>
      </c>
      <c r="X121">
        <v>800</v>
      </c>
    </row>
    <row r="122" spans="1:24" x14ac:dyDescent="0.25">
      <c r="A122" t="str">
        <f t="shared" si="1"/>
        <v>Kaag en BraassemInkomensafh.huurbeleid tot 34229 euroTotaalN.v.t.N.v.t.</v>
      </c>
      <c r="B122">
        <v>2015</v>
      </c>
      <c r="C122" t="s">
        <v>11</v>
      </c>
      <c r="D122" t="s">
        <v>14</v>
      </c>
      <c r="E122" t="s">
        <v>8</v>
      </c>
      <c r="F122" t="s">
        <v>0</v>
      </c>
      <c r="G122" t="s">
        <v>1</v>
      </c>
      <c r="H122" t="s">
        <v>1</v>
      </c>
      <c r="I122">
        <v>2000</v>
      </c>
      <c r="J122">
        <v>1000</v>
      </c>
      <c r="K122">
        <v>400</v>
      </c>
      <c r="L122">
        <v>300</v>
      </c>
      <c r="M122">
        <v>0</v>
      </c>
      <c r="N122">
        <v>500</v>
      </c>
      <c r="O122">
        <v>1400</v>
      </c>
      <c r="P122">
        <v>1800</v>
      </c>
      <c r="Q122">
        <v>1100</v>
      </c>
      <c r="R122">
        <v>400</v>
      </c>
      <c r="S122">
        <v>400</v>
      </c>
      <c r="T122">
        <v>1900</v>
      </c>
      <c r="U122">
        <v>600</v>
      </c>
      <c r="V122">
        <v>500</v>
      </c>
      <c r="W122">
        <v>2700</v>
      </c>
      <c r="X122">
        <v>3800</v>
      </c>
    </row>
    <row r="123" spans="1:24" x14ac:dyDescent="0.25">
      <c r="A123" t="str">
        <f t="shared" si="1"/>
        <v>Kaag en BraassemInkomensafh.huurbeleid tot 34229 euroEigenaarN.v.t.N.v.t.</v>
      </c>
      <c r="B123">
        <v>2015</v>
      </c>
      <c r="C123" t="s">
        <v>11</v>
      </c>
      <c r="D123" t="s">
        <v>14</v>
      </c>
      <c r="E123" t="s">
        <v>8</v>
      </c>
      <c r="F123" t="s">
        <v>2</v>
      </c>
      <c r="G123" t="s">
        <v>1</v>
      </c>
      <c r="H123" t="s">
        <v>1</v>
      </c>
      <c r="I123">
        <v>700</v>
      </c>
      <c r="J123">
        <v>500</v>
      </c>
      <c r="K123">
        <v>200</v>
      </c>
      <c r="L123">
        <v>100</v>
      </c>
      <c r="M123">
        <v>0</v>
      </c>
      <c r="N123">
        <v>100</v>
      </c>
      <c r="O123">
        <v>600</v>
      </c>
      <c r="P123">
        <v>800</v>
      </c>
      <c r="Q123">
        <v>400</v>
      </c>
      <c r="R123">
        <v>300</v>
      </c>
      <c r="S123">
        <v>100</v>
      </c>
      <c r="T123">
        <v>800</v>
      </c>
      <c r="U123">
        <v>100</v>
      </c>
      <c r="V123">
        <v>100</v>
      </c>
      <c r="W123">
        <v>1300</v>
      </c>
      <c r="X123">
        <v>1500</v>
      </c>
    </row>
    <row r="124" spans="1:24" x14ac:dyDescent="0.25">
      <c r="A124" t="str">
        <f t="shared" si="1"/>
        <v>Kaag en BraassemInkomensafh.huurbeleid tot 34229 euroHuurTotaalN.v.t.</v>
      </c>
      <c r="B124">
        <v>2015</v>
      </c>
      <c r="C124" t="s">
        <v>11</v>
      </c>
      <c r="D124" t="s">
        <v>14</v>
      </c>
      <c r="E124" t="s">
        <v>8</v>
      </c>
      <c r="F124" t="s">
        <v>3</v>
      </c>
      <c r="G124" t="s">
        <v>0</v>
      </c>
      <c r="H124" t="s">
        <v>1</v>
      </c>
      <c r="I124">
        <v>1400</v>
      </c>
      <c r="J124">
        <v>500</v>
      </c>
      <c r="K124">
        <v>100</v>
      </c>
      <c r="L124">
        <v>200</v>
      </c>
      <c r="M124">
        <v>0</v>
      </c>
      <c r="N124">
        <v>400</v>
      </c>
      <c r="O124">
        <v>800</v>
      </c>
      <c r="P124">
        <v>1100</v>
      </c>
      <c r="Q124">
        <v>700</v>
      </c>
      <c r="R124">
        <v>200</v>
      </c>
      <c r="S124">
        <v>300</v>
      </c>
      <c r="T124">
        <v>1100</v>
      </c>
      <c r="U124">
        <v>500</v>
      </c>
      <c r="V124">
        <v>300</v>
      </c>
      <c r="W124">
        <v>1400</v>
      </c>
      <c r="X124">
        <v>2300</v>
      </c>
    </row>
    <row r="125" spans="1:24" x14ac:dyDescent="0.25">
      <c r="A125" t="str">
        <f t="shared" si="1"/>
        <v>Kaag en BraassemInkomensafh.huurbeleid tot 34229 euroHuurCorporatieTotaal</v>
      </c>
      <c r="B125">
        <v>2015</v>
      </c>
      <c r="C125" t="s">
        <v>11</v>
      </c>
      <c r="D125" t="s">
        <v>14</v>
      </c>
      <c r="E125" t="s">
        <v>8</v>
      </c>
      <c r="F125" t="s">
        <v>3</v>
      </c>
      <c r="G125" t="s">
        <v>4</v>
      </c>
      <c r="H125" t="s">
        <v>0</v>
      </c>
      <c r="I125">
        <v>1100</v>
      </c>
      <c r="J125">
        <v>400</v>
      </c>
      <c r="K125">
        <v>100</v>
      </c>
      <c r="L125">
        <v>200</v>
      </c>
      <c r="M125">
        <v>0</v>
      </c>
      <c r="N125">
        <v>300</v>
      </c>
      <c r="O125">
        <v>600</v>
      </c>
      <c r="P125">
        <v>900</v>
      </c>
      <c r="Q125">
        <v>500</v>
      </c>
      <c r="R125">
        <v>100</v>
      </c>
      <c r="S125">
        <v>300</v>
      </c>
      <c r="T125">
        <v>1000</v>
      </c>
      <c r="U125">
        <v>300</v>
      </c>
      <c r="V125">
        <v>300</v>
      </c>
      <c r="W125">
        <v>1300</v>
      </c>
      <c r="X125">
        <v>1800</v>
      </c>
    </row>
    <row r="126" spans="1:24" x14ac:dyDescent="0.25">
      <c r="A126" t="str">
        <f t="shared" si="1"/>
        <v>Kaag en BraassemInkomensafh.huurbeleid tot 34229 euroHuurCorporatieOnder liberalisatiegrens</v>
      </c>
      <c r="B126">
        <v>2015</v>
      </c>
      <c r="C126" t="s">
        <v>11</v>
      </c>
      <c r="D126" t="s">
        <v>14</v>
      </c>
      <c r="E126" t="s">
        <v>8</v>
      </c>
      <c r="F126" t="s">
        <v>3</v>
      </c>
      <c r="G126" t="s">
        <v>4</v>
      </c>
      <c r="H126" t="s">
        <v>5</v>
      </c>
      <c r="I126">
        <v>1100</v>
      </c>
      <c r="J126">
        <v>400</v>
      </c>
      <c r="K126">
        <v>100</v>
      </c>
      <c r="L126">
        <v>200</v>
      </c>
      <c r="M126">
        <v>0</v>
      </c>
      <c r="N126">
        <v>200</v>
      </c>
      <c r="O126">
        <v>600</v>
      </c>
      <c r="P126">
        <v>900</v>
      </c>
      <c r="Q126">
        <v>500</v>
      </c>
      <c r="R126">
        <v>100</v>
      </c>
      <c r="S126">
        <v>300</v>
      </c>
      <c r="T126">
        <v>1000</v>
      </c>
      <c r="U126">
        <v>300</v>
      </c>
      <c r="V126">
        <v>300</v>
      </c>
      <c r="W126">
        <v>1300</v>
      </c>
      <c r="X126">
        <v>1800</v>
      </c>
    </row>
    <row r="127" spans="1:24" x14ac:dyDescent="0.25">
      <c r="A127" t="str">
        <f t="shared" si="1"/>
        <v>Kaag en BraassemInkomensafh.huurbeleid tot 34229 euroHuurCorporatieOverig</v>
      </c>
      <c r="B127">
        <v>2015</v>
      </c>
      <c r="C127" t="s">
        <v>11</v>
      </c>
      <c r="D127" t="s">
        <v>14</v>
      </c>
      <c r="E127" t="s">
        <v>8</v>
      </c>
      <c r="F127" t="s">
        <v>3</v>
      </c>
      <c r="G127" t="s">
        <v>4</v>
      </c>
      <c r="H127" t="s">
        <v>6</v>
      </c>
      <c r="I127">
        <v>0</v>
      </c>
      <c r="J127">
        <v>0</v>
      </c>
      <c r="K127">
        <v>0</v>
      </c>
      <c r="L127">
        <v>0</v>
      </c>
      <c r="M127">
        <v>0</v>
      </c>
      <c r="N127">
        <v>0</v>
      </c>
      <c r="O127">
        <v>0</v>
      </c>
      <c r="P127">
        <v>0</v>
      </c>
      <c r="Q127">
        <v>0</v>
      </c>
      <c r="R127">
        <v>0</v>
      </c>
      <c r="S127">
        <v>0</v>
      </c>
      <c r="T127">
        <v>0</v>
      </c>
      <c r="U127">
        <v>0</v>
      </c>
      <c r="V127">
        <v>0</v>
      </c>
      <c r="W127">
        <v>0</v>
      </c>
      <c r="X127">
        <v>0</v>
      </c>
    </row>
    <row r="128" spans="1:24" x14ac:dyDescent="0.25">
      <c r="A128" t="str">
        <f t="shared" si="1"/>
        <v>Kaag en BraassemInkomensafh.huurbeleid tot 34229 euroHuurOverige verhuurderN.v.t.</v>
      </c>
      <c r="B128">
        <v>2015</v>
      </c>
      <c r="C128" t="s">
        <v>11</v>
      </c>
      <c r="D128" t="s">
        <v>14</v>
      </c>
      <c r="E128" t="s">
        <v>8</v>
      </c>
      <c r="F128" t="s">
        <v>3</v>
      </c>
      <c r="G128" t="s">
        <v>7</v>
      </c>
      <c r="H128" t="s">
        <v>1</v>
      </c>
      <c r="I128">
        <v>300</v>
      </c>
      <c r="J128">
        <v>100</v>
      </c>
      <c r="K128">
        <v>0</v>
      </c>
      <c r="L128">
        <v>0</v>
      </c>
      <c r="M128">
        <v>0</v>
      </c>
      <c r="N128">
        <v>100</v>
      </c>
      <c r="O128">
        <v>200</v>
      </c>
      <c r="P128">
        <v>100</v>
      </c>
      <c r="Q128">
        <v>200</v>
      </c>
      <c r="R128">
        <v>100</v>
      </c>
      <c r="S128">
        <v>0</v>
      </c>
      <c r="T128">
        <v>100</v>
      </c>
      <c r="U128">
        <v>200</v>
      </c>
      <c r="V128">
        <v>100</v>
      </c>
      <c r="W128">
        <v>200</v>
      </c>
      <c r="X128">
        <v>400</v>
      </c>
    </row>
    <row r="129" spans="1:24" x14ac:dyDescent="0.25">
      <c r="A129" t="str">
        <f t="shared" si="1"/>
        <v>Kaag en BraassemInkomensafh.huurbeleid 34229 t/m 43786 euroTotaalN.v.t.N.v.t.</v>
      </c>
      <c r="B129">
        <v>2015</v>
      </c>
      <c r="C129" t="s">
        <v>11</v>
      </c>
      <c r="D129" t="s">
        <v>14</v>
      </c>
      <c r="E129" t="s">
        <v>9</v>
      </c>
      <c r="F129" t="s">
        <v>0</v>
      </c>
      <c r="G129" t="s">
        <v>1</v>
      </c>
      <c r="H129" t="s">
        <v>1</v>
      </c>
      <c r="I129">
        <v>400</v>
      </c>
      <c r="J129">
        <v>500</v>
      </c>
      <c r="K129">
        <v>300</v>
      </c>
      <c r="L129">
        <v>100</v>
      </c>
      <c r="M129">
        <v>0</v>
      </c>
      <c r="N129">
        <v>200</v>
      </c>
      <c r="O129">
        <v>700</v>
      </c>
      <c r="P129">
        <v>400</v>
      </c>
      <c r="Q129">
        <v>700</v>
      </c>
      <c r="R129">
        <v>100</v>
      </c>
      <c r="S129">
        <v>0</v>
      </c>
      <c r="T129">
        <v>400</v>
      </c>
      <c r="U129">
        <v>200</v>
      </c>
      <c r="V129">
        <v>200</v>
      </c>
      <c r="W129">
        <v>1000</v>
      </c>
      <c r="X129">
        <v>1300</v>
      </c>
    </row>
    <row r="130" spans="1:24" x14ac:dyDescent="0.25">
      <c r="A130" t="str">
        <f t="shared" si="1"/>
        <v>Kaag en BraassemInkomensafh.huurbeleid 34229 t/m 43786 euroEigenaarN.v.t.N.v.t.</v>
      </c>
      <c r="B130">
        <v>2015</v>
      </c>
      <c r="C130" t="s">
        <v>11</v>
      </c>
      <c r="D130" t="s">
        <v>14</v>
      </c>
      <c r="E130" t="s">
        <v>9</v>
      </c>
      <c r="F130" t="s">
        <v>2</v>
      </c>
      <c r="G130" t="s">
        <v>1</v>
      </c>
      <c r="H130" t="s">
        <v>1</v>
      </c>
      <c r="I130">
        <v>200</v>
      </c>
      <c r="J130">
        <v>300</v>
      </c>
      <c r="K130">
        <v>200</v>
      </c>
      <c r="L130">
        <v>0</v>
      </c>
      <c r="M130">
        <v>0</v>
      </c>
      <c r="N130">
        <v>100</v>
      </c>
      <c r="O130">
        <v>400</v>
      </c>
      <c r="P130">
        <v>300</v>
      </c>
      <c r="Q130">
        <v>400</v>
      </c>
      <c r="R130">
        <v>100</v>
      </c>
      <c r="S130">
        <v>0</v>
      </c>
      <c r="T130">
        <v>300</v>
      </c>
      <c r="U130">
        <v>100</v>
      </c>
      <c r="V130">
        <v>100</v>
      </c>
      <c r="W130">
        <v>600</v>
      </c>
      <c r="X130">
        <v>800</v>
      </c>
    </row>
    <row r="131" spans="1:24" x14ac:dyDescent="0.25">
      <c r="A131" t="str">
        <f t="shared" si="1"/>
        <v>Kaag en BraassemInkomensafh.huurbeleid 34229 t/m 43786 euroHuurTotaalN.v.t.</v>
      </c>
      <c r="B131">
        <v>2015</v>
      </c>
      <c r="C131" t="s">
        <v>11</v>
      </c>
      <c r="D131" t="s">
        <v>14</v>
      </c>
      <c r="E131" t="s">
        <v>9</v>
      </c>
      <c r="F131" t="s">
        <v>3</v>
      </c>
      <c r="G131" t="s">
        <v>0</v>
      </c>
      <c r="H131" t="s">
        <v>1</v>
      </c>
      <c r="I131">
        <v>200</v>
      </c>
      <c r="J131">
        <v>200</v>
      </c>
      <c r="K131">
        <v>100</v>
      </c>
      <c r="L131">
        <v>0</v>
      </c>
      <c r="M131">
        <v>0</v>
      </c>
      <c r="N131">
        <v>100</v>
      </c>
      <c r="O131">
        <v>300</v>
      </c>
      <c r="P131">
        <v>100</v>
      </c>
      <c r="Q131">
        <v>300</v>
      </c>
      <c r="R131">
        <v>0</v>
      </c>
      <c r="S131">
        <v>0</v>
      </c>
      <c r="T131">
        <v>100</v>
      </c>
      <c r="U131">
        <v>100</v>
      </c>
      <c r="V131">
        <v>100</v>
      </c>
      <c r="W131">
        <v>400</v>
      </c>
      <c r="X131">
        <v>500</v>
      </c>
    </row>
    <row r="132" spans="1:24" x14ac:dyDescent="0.25">
      <c r="A132" t="str">
        <f t="shared" ref="A132:A195" si="2">CONCATENATE(D132,E132,F132,G132,H132)</f>
        <v>Kaag en BraassemInkomensafh.huurbeleid 34229 t/m 43786 euroHuurCorporatieTotaal</v>
      </c>
      <c r="B132">
        <v>2015</v>
      </c>
      <c r="C132" t="s">
        <v>11</v>
      </c>
      <c r="D132" t="s">
        <v>14</v>
      </c>
      <c r="E132" t="s">
        <v>9</v>
      </c>
      <c r="F132" t="s">
        <v>3</v>
      </c>
      <c r="G132" t="s">
        <v>4</v>
      </c>
      <c r="H132" t="s">
        <v>0</v>
      </c>
      <c r="I132">
        <v>100</v>
      </c>
      <c r="J132">
        <v>200</v>
      </c>
      <c r="K132">
        <v>100</v>
      </c>
      <c r="L132">
        <v>0</v>
      </c>
      <c r="M132">
        <v>0</v>
      </c>
      <c r="N132">
        <v>100</v>
      </c>
      <c r="O132">
        <v>200</v>
      </c>
      <c r="P132">
        <v>100</v>
      </c>
      <c r="Q132">
        <v>300</v>
      </c>
      <c r="R132">
        <v>0</v>
      </c>
      <c r="S132">
        <v>0</v>
      </c>
      <c r="T132">
        <v>100</v>
      </c>
      <c r="U132">
        <v>0</v>
      </c>
      <c r="V132">
        <v>100</v>
      </c>
      <c r="W132">
        <v>300</v>
      </c>
      <c r="X132">
        <v>400</v>
      </c>
    </row>
    <row r="133" spans="1:24" x14ac:dyDescent="0.25">
      <c r="A133" t="str">
        <f t="shared" si="2"/>
        <v>Kaag en BraassemInkomensafh.huurbeleid 34229 t/m 43786 euroHuurCorporatieOnder liberalisatiegrens</v>
      </c>
      <c r="B133">
        <v>2015</v>
      </c>
      <c r="C133" t="s">
        <v>11</v>
      </c>
      <c r="D133" t="s">
        <v>14</v>
      </c>
      <c r="E133" t="s">
        <v>9</v>
      </c>
      <c r="F133" t="s">
        <v>3</v>
      </c>
      <c r="G133" t="s">
        <v>4</v>
      </c>
      <c r="H133" t="s">
        <v>5</v>
      </c>
      <c r="I133">
        <v>100</v>
      </c>
      <c r="J133">
        <v>100</v>
      </c>
      <c r="K133">
        <v>100</v>
      </c>
      <c r="L133">
        <v>0</v>
      </c>
      <c r="M133">
        <v>0</v>
      </c>
      <c r="N133">
        <v>100</v>
      </c>
      <c r="O133">
        <v>200</v>
      </c>
      <c r="P133">
        <v>100</v>
      </c>
      <c r="Q133">
        <v>200</v>
      </c>
      <c r="R133">
        <v>0</v>
      </c>
      <c r="S133">
        <v>0</v>
      </c>
      <c r="T133">
        <v>100</v>
      </c>
      <c r="U133">
        <v>0</v>
      </c>
      <c r="V133">
        <v>100</v>
      </c>
      <c r="W133">
        <v>300</v>
      </c>
      <c r="X133">
        <v>400</v>
      </c>
    </row>
    <row r="134" spans="1:24" x14ac:dyDescent="0.25">
      <c r="A134" t="str">
        <f t="shared" si="2"/>
        <v>Kaag en BraassemInkomensafh.huurbeleid 34229 t/m 43786 euroHuurCorporatieOverig</v>
      </c>
      <c r="B134">
        <v>2015</v>
      </c>
      <c r="C134" t="s">
        <v>11</v>
      </c>
      <c r="D134" t="s">
        <v>14</v>
      </c>
      <c r="E134" t="s">
        <v>9</v>
      </c>
      <c r="F134" t="s">
        <v>3</v>
      </c>
      <c r="G134" t="s">
        <v>4</v>
      </c>
      <c r="H134" t="s">
        <v>6</v>
      </c>
      <c r="I134">
        <v>0</v>
      </c>
      <c r="J134">
        <v>0</v>
      </c>
      <c r="K134">
        <v>0</v>
      </c>
      <c r="L134">
        <v>0</v>
      </c>
      <c r="M134">
        <v>0</v>
      </c>
      <c r="N134">
        <v>0</v>
      </c>
      <c r="O134">
        <v>0</v>
      </c>
      <c r="P134">
        <v>0</v>
      </c>
      <c r="Q134">
        <v>0</v>
      </c>
      <c r="R134">
        <v>0</v>
      </c>
      <c r="S134">
        <v>0</v>
      </c>
      <c r="T134">
        <v>0</v>
      </c>
      <c r="U134">
        <v>0</v>
      </c>
      <c r="V134">
        <v>0</v>
      </c>
      <c r="W134">
        <v>0</v>
      </c>
      <c r="X134">
        <v>0</v>
      </c>
    </row>
    <row r="135" spans="1:24" x14ac:dyDescent="0.25">
      <c r="A135" t="str">
        <f t="shared" si="2"/>
        <v>Kaag en BraassemInkomensafh.huurbeleid 34229 t/m 43786 euroHuurOverige verhuurderN.v.t.</v>
      </c>
      <c r="B135">
        <v>2015</v>
      </c>
      <c r="C135" t="s">
        <v>11</v>
      </c>
      <c r="D135" t="s">
        <v>14</v>
      </c>
      <c r="E135" t="s">
        <v>9</v>
      </c>
      <c r="F135" t="s">
        <v>3</v>
      </c>
      <c r="G135" t="s">
        <v>7</v>
      </c>
      <c r="H135" t="s">
        <v>1</v>
      </c>
      <c r="I135">
        <v>0</v>
      </c>
      <c r="J135">
        <v>0</v>
      </c>
      <c r="K135">
        <v>0</v>
      </c>
      <c r="L135">
        <v>0</v>
      </c>
      <c r="M135">
        <v>0</v>
      </c>
      <c r="N135">
        <v>0</v>
      </c>
      <c r="O135">
        <v>100</v>
      </c>
      <c r="P135">
        <v>0</v>
      </c>
      <c r="Q135">
        <v>100</v>
      </c>
      <c r="R135">
        <v>0</v>
      </c>
      <c r="S135">
        <v>0</v>
      </c>
      <c r="T135">
        <v>0</v>
      </c>
      <c r="U135">
        <v>0</v>
      </c>
      <c r="V135">
        <v>0</v>
      </c>
      <c r="W135">
        <v>0</v>
      </c>
      <c r="X135">
        <v>100</v>
      </c>
    </row>
    <row r="136" spans="1:24" x14ac:dyDescent="0.25">
      <c r="A136" t="str">
        <f t="shared" si="2"/>
        <v>Kaag en BraassemInkomensafh.huurbeleid meer dan 43786 euroTotaalN.v.t.N.v.t.</v>
      </c>
      <c r="B136">
        <v>2015</v>
      </c>
      <c r="C136" t="s">
        <v>11</v>
      </c>
      <c r="D136" t="s">
        <v>14</v>
      </c>
      <c r="E136" t="s">
        <v>10</v>
      </c>
      <c r="F136" t="s">
        <v>0</v>
      </c>
      <c r="G136" t="s">
        <v>1</v>
      </c>
      <c r="H136" t="s">
        <v>1</v>
      </c>
      <c r="I136">
        <v>500</v>
      </c>
      <c r="J136">
        <v>1900</v>
      </c>
      <c r="K136">
        <v>2800</v>
      </c>
      <c r="L136">
        <v>200</v>
      </c>
      <c r="M136">
        <v>100</v>
      </c>
      <c r="N136">
        <v>600</v>
      </c>
      <c r="O136">
        <v>4100</v>
      </c>
      <c r="P136">
        <v>900</v>
      </c>
      <c r="Q136">
        <v>3800</v>
      </c>
      <c r="R136">
        <v>800</v>
      </c>
      <c r="S136">
        <v>100</v>
      </c>
      <c r="T136">
        <v>800</v>
      </c>
      <c r="U136">
        <v>500</v>
      </c>
      <c r="V136">
        <v>600</v>
      </c>
      <c r="W136">
        <v>4400</v>
      </c>
      <c r="X136">
        <v>5500</v>
      </c>
    </row>
    <row r="137" spans="1:24" x14ac:dyDescent="0.25">
      <c r="A137" t="str">
        <f t="shared" si="2"/>
        <v>Kaag en BraassemInkomensafh.huurbeleid meer dan 43786 euroEigenaarN.v.t.N.v.t.</v>
      </c>
      <c r="B137">
        <v>2015</v>
      </c>
      <c r="C137" t="s">
        <v>11</v>
      </c>
      <c r="D137" t="s">
        <v>14</v>
      </c>
      <c r="E137" t="s">
        <v>10</v>
      </c>
      <c r="F137" t="s">
        <v>2</v>
      </c>
      <c r="G137" t="s">
        <v>1</v>
      </c>
      <c r="H137" t="s">
        <v>1</v>
      </c>
      <c r="I137">
        <v>300</v>
      </c>
      <c r="J137">
        <v>1600</v>
      </c>
      <c r="K137">
        <v>2500</v>
      </c>
      <c r="L137">
        <v>100</v>
      </c>
      <c r="M137">
        <v>100</v>
      </c>
      <c r="N137">
        <v>400</v>
      </c>
      <c r="O137">
        <v>3500</v>
      </c>
      <c r="P137">
        <v>800</v>
      </c>
      <c r="Q137">
        <v>3100</v>
      </c>
      <c r="R137">
        <v>800</v>
      </c>
      <c r="S137">
        <v>0</v>
      </c>
      <c r="T137">
        <v>800</v>
      </c>
      <c r="U137">
        <v>300</v>
      </c>
      <c r="V137">
        <v>500</v>
      </c>
      <c r="W137">
        <v>3800</v>
      </c>
      <c r="X137">
        <v>4600</v>
      </c>
    </row>
    <row r="138" spans="1:24" x14ac:dyDescent="0.25">
      <c r="A138" t="str">
        <f t="shared" si="2"/>
        <v>Kaag en BraassemInkomensafh.huurbeleid meer dan 43786 euroHuurTotaalN.v.t.</v>
      </c>
      <c r="B138">
        <v>2015</v>
      </c>
      <c r="C138" t="s">
        <v>11</v>
      </c>
      <c r="D138" t="s">
        <v>14</v>
      </c>
      <c r="E138" t="s">
        <v>10</v>
      </c>
      <c r="F138" t="s">
        <v>3</v>
      </c>
      <c r="G138" t="s">
        <v>0</v>
      </c>
      <c r="H138" t="s">
        <v>1</v>
      </c>
      <c r="I138">
        <v>100</v>
      </c>
      <c r="J138">
        <v>300</v>
      </c>
      <c r="K138">
        <v>400</v>
      </c>
      <c r="L138">
        <v>100</v>
      </c>
      <c r="M138">
        <v>0</v>
      </c>
      <c r="N138">
        <v>200</v>
      </c>
      <c r="O138">
        <v>600</v>
      </c>
      <c r="P138">
        <v>100</v>
      </c>
      <c r="Q138">
        <v>700</v>
      </c>
      <c r="R138">
        <v>100</v>
      </c>
      <c r="S138">
        <v>0</v>
      </c>
      <c r="T138">
        <v>100</v>
      </c>
      <c r="U138">
        <v>200</v>
      </c>
      <c r="V138">
        <v>100</v>
      </c>
      <c r="W138">
        <v>600</v>
      </c>
      <c r="X138">
        <v>900</v>
      </c>
    </row>
    <row r="139" spans="1:24" x14ac:dyDescent="0.25">
      <c r="A139" t="str">
        <f t="shared" si="2"/>
        <v>Kaag en BraassemInkomensafh.huurbeleid meer dan 43786 euroHuurCorporatieTotaal</v>
      </c>
      <c r="B139">
        <v>2015</v>
      </c>
      <c r="C139" t="s">
        <v>11</v>
      </c>
      <c r="D139" t="s">
        <v>14</v>
      </c>
      <c r="E139" t="s">
        <v>10</v>
      </c>
      <c r="F139" t="s">
        <v>3</v>
      </c>
      <c r="G139" t="s">
        <v>4</v>
      </c>
      <c r="H139" t="s">
        <v>0</v>
      </c>
      <c r="I139">
        <v>100</v>
      </c>
      <c r="J139">
        <v>200</v>
      </c>
      <c r="K139">
        <v>300</v>
      </c>
      <c r="L139">
        <v>100</v>
      </c>
      <c r="M139">
        <v>0</v>
      </c>
      <c r="N139">
        <v>100</v>
      </c>
      <c r="O139">
        <v>500</v>
      </c>
      <c r="P139">
        <v>100</v>
      </c>
      <c r="Q139">
        <v>500</v>
      </c>
      <c r="R139">
        <v>0</v>
      </c>
      <c r="S139">
        <v>0</v>
      </c>
      <c r="T139">
        <v>100</v>
      </c>
      <c r="U139">
        <v>100</v>
      </c>
      <c r="V139">
        <v>100</v>
      </c>
      <c r="W139">
        <v>500</v>
      </c>
      <c r="X139">
        <v>700</v>
      </c>
    </row>
    <row r="140" spans="1:24" x14ac:dyDescent="0.25">
      <c r="A140" t="str">
        <f t="shared" si="2"/>
        <v>Kaag en BraassemInkomensafh.huurbeleid meer dan 43786 euroHuurCorporatieOnder liberalisatiegrens</v>
      </c>
      <c r="B140">
        <v>2015</v>
      </c>
      <c r="C140" t="s">
        <v>11</v>
      </c>
      <c r="D140" t="s">
        <v>14</v>
      </c>
      <c r="E140" t="s">
        <v>10</v>
      </c>
      <c r="F140" t="s">
        <v>3</v>
      </c>
      <c r="G140" t="s">
        <v>4</v>
      </c>
      <c r="H140" t="s">
        <v>5</v>
      </c>
      <c r="I140">
        <v>100</v>
      </c>
      <c r="J140">
        <v>200</v>
      </c>
      <c r="K140">
        <v>300</v>
      </c>
      <c r="L140">
        <v>0</v>
      </c>
      <c r="M140">
        <v>0</v>
      </c>
      <c r="N140">
        <v>100</v>
      </c>
      <c r="O140">
        <v>500</v>
      </c>
      <c r="P140">
        <v>100</v>
      </c>
      <c r="Q140">
        <v>500</v>
      </c>
      <c r="R140">
        <v>0</v>
      </c>
      <c r="S140">
        <v>0</v>
      </c>
      <c r="T140">
        <v>100</v>
      </c>
      <c r="U140">
        <v>0</v>
      </c>
      <c r="V140">
        <v>100</v>
      </c>
      <c r="W140">
        <v>500</v>
      </c>
      <c r="X140">
        <v>600</v>
      </c>
    </row>
    <row r="141" spans="1:24" x14ac:dyDescent="0.25">
      <c r="A141" t="str">
        <f t="shared" si="2"/>
        <v>Kaag en BraassemInkomensafh.huurbeleid meer dan 43786 euroHuurCorporatieOverig</v>
      </c>
      <c r="B141">
        <v>2015</v>
      </c>
      <c r="C141" t="s">
        <v>11</v>
      </c>
      <c r="D141" t="s">
        <v>14</v>
      </c>
      <c r="E141" t="s">
        <v>10</v>
      </c>
      <c r="F141" t="s">
        <v>3</v>
      </c>
      <c r="G141" t="s">
        <v>4</v>
      </c>
      <c r="H141" t="s">
        <v>6</v>
      </c>
      <c r="I141">
        <v>0</v>
      </c>
      <c r="J141">
        <v>0</v>
      </c>
      <c r="K141">
        <v>0</v>
      </c>
      <c r="L141">
        <v>0</v>
      </c>
      <c r="M141">
        <v>0</v>
      </c>
      <c r="N141">
        <v>0</v>
      </c>
      <c r="O141">
        <v>0</v>
      </c>
      <c r="P141">
        <v>0</v>
      </c>
      <c r="Q141">
        <v>0</v>
      </c>
      <c r="R141">
        <v>0</v>
      </c>
      <c r="S141">
        <v>0</v>
      </c>
      <c r="T141">
        <v>0</v>
      </c>
      <c r="U141">
        <v>0</v>
      </c>
      <c r="V141">
        <v>0</v>
      </c>
      <c r="W141">
        <v>0</v>
      </c>
      <c r="X141">
        <v>0</v>
      </c>
    </row>
    <row r="142" spans="1:24" x14ac:dyDescent="0.25">
      <c r="A142" t="str">
        <f t="shared" si="2"/>
        <v>Kaag en BraassemInkomensafh.huurbeleid meer dan 43786 euroHuurOverige verhuurderN.v.t.</v>
      </c>
      <c r="B142">
        <v>2015</v>
      </c>
      <c r="C142" t="s">
        <v>11</v>
      </c>
      <c r="D142" t="s">
        <v>14</v>
      </c>
      <c r="E142" t="s">
        <v>10</v>
      </c>
      <c r="F142" t="s">
        <v>3</v>
      </c>
      <c r="G142" t="s">
        <v>7</v>
      </c>
      <c r="H142" t="s">
        <v>1</v>
      </c>
      <c r="I142">
        <v>100</v>
      </c>
      <c r="J142">
        <v>100</v>
      </c>
      <c r="K142">
        <v>100</v>
      </c>
      <c r="L142">
        <v>0</v>
      </c>
      <c r="M142">
        <v>0</v>
      </c>
      <c r="N142">
        <v>100</v>
      </c>
      <c r="O142">
        <v>200</v>
      </c>
      <c r="P142">
        <v>0</v>
      </c>
      <c r="Q142">
        <v>200</v>
      </c>
      <c r="R142">
        <v>100</v>
      </c>
      <c r="S142">
        <v>0</v>
      </c>
      <c r="T142">
        <v>0</v>
      </c>
      <c r="U142">
        <v>100</v>
      </c>
      <c r="V142">
        <v>0</v>
      </c>
      <c r="W142">
        <v>100</v>
      </c>
      <c r="X142">
        <v>200</v>
      </c>
    </row>
    <row r="143" spans="1:24" x14ac:dyDescent="0.25">
      <c r="A143" t="str">
        <f t="shared" si="2"/>
        <v>TotaalTotaalTotaalN.v.t.N.v.t.</v>
      </c>
      <c r="B143">
        <v>2015</v>
      </c>
      <c r="C143" t="s">
        <v>15</v>
      </c>
      <c r="D143" t="s">
        <v>0</v>
      </c>
      <c r="E143" t="s">
        <v>0</v>
      </c>
      <c r="F143" t="s">
        <v>0</v>
      </c>
      <c r="G143" t="s">
        <v>1</v>
      </c>
      <c r="H143" t="s">
        <v>1</v>
      </c>
      <c r="I143">
        <v>16500</v>
      </c>
      <c r="J143">
        <v>15800</v>
      </c>
      <c r="K143">
        <v>15200</v>
      </c>
      <c r="L143">
        <v>3400</v>
      </c>
      <c r="M143">
        <v>700</v>
      </c>
      <c r="N143">
        <v>7000</v>
      </c>
      <c r="O143">
        <v>29800</v>
      </c>
      <c r="P143">
        <v>14800</v>
      </c>
      <c r="Q143">
        <v>27500</v>
      </c>
      <c r="R143">
        <v>5200</v>
      </c>
      <c r="S143">
        <v>3100</v>
      </c>
      <c r="T143">
        <v>15800</v>
      </c>
      <c r="U143">
        <v>6900</v>
      </c>
      <c r="V143">
        <v>7100</v>
      </c>
      <c r="W143">
        <v>37600</v>
      </c>
      <c r="X143">
        <v>51600</v>
      </c>
    </row>
    <row r="144" spans="1:24" x14ac:dyDescent="0.25">
      <c r="A144" t="str">
        <f t="shared" si="2"/>
        <v>TotaalTotaalEigenaarN.v.t.N.v.t.</v>
      </c>
      <c r="B144">
        <v>2015</v>
      </c>
      <c r="C144" t="s">
        <v>15</v>
      </c>
      <c r="D144" t="s">
        <v>0</v>
      </c>
      <c r="E144" t="s">
        <v>0</v>
      </c>
      <c r="F144" t="s">
        <v>2</v>
      </c>
      <c r="G144" t="s">
        <v>1</v>
      </c>
      <c r="H144" t="s">
        <v>1</v>
      </c>
      <c r="I144">
        <v>7000</v>
      </c>
      <c r="J144">
        <v>11500</v>
      </c>
      <c r="K144">
        <v>12900</v>
      </c>
      <c r="L144">
        <v>1700</v>
      </c>
      <c r="M144">
        <v>500</v>
      </c>
      <c r="N144">
        <v>3600</v>
      </c>
      <c r="O144">
        <v>21200</v>
      </c>
      <c r="P144">
        <v>8800</v>
      </c>
      <c r="Q144">
        <v>19100</v>
      </c>
      <c r="R144">
        <v>4100</v>
      </c>
      <c r="S144">
        <v>800</v>
      </c>
      <c r="T144">
        <v>9600</v>
      </c>
      <c r="U144">
        <v>2900</v>
      </c>
      <c r="V144">
        <v>3800</v>
      </c>
      <c r="W144">
        <v>26900</v>
      </c>
      <c r="X144">
        <v>33600</v>
      </c>
    </row>
    <row r="145" spans="1:24" x14ac:dyDescent="0.25">
      <c r="A145" t="str">
        <f t="shared" si="2"/>
        <v>TotaalTotaalHuurTotaalN.v.t.</v>
      </c>
      <c r="B145">
        <v>2015</v>
      </c>
      <c r="C145" t="s">
        <v>15</v>
      </c>
      <c r="D145" t="s">
        <v>0</v>
      </c>
      <c r="E145" t="s">
        <v>0</v>
      </c>
      <c r="F145" t="s">
        <v>3</v>
      </c>
      <c r="G145" t="s">
        <v>0</v>
      </c>
      <c r="H145" t="s">
        <v>1</v>
      </c>
      <c r="I145">
        <v>9400</v>
      </c>
      <c r="J145">
        <v>4400</v>
      </c>
      <c r="K145">
        <v>2300</v>
      </c>
      <c r="L145">
        <v>1700</v>
      </c>
      <c r="M145">
        <v>200</v>
      </c>
      <c r="N145">
        <v>3400</v>
      </c>
      <c r="O145">
        <v>8600</v>
      </c>
      <c r="P145">
        <v>6000</v>
      </c>
      <c r="Q145">
        <v>8400</v>
      </c>
      <c r="R145">
        <v>1100</v>
      </c>
      <c r="S145">
        <v>2300</v>
      </c>
      <c r="T145">
        <v>6200</v>
      </c>
      <c r="U145">
        <v>4000</v>
      </c>
      <c r="V145">
        <v>3300</v>
      </c>
      <c r="W145">
        <v>10700</v>
      </c>
      <c r="X145">
        <v>18000</v>
      </c>
    </row>
    <row r="146" spans="1:24" x14ac:dyDescent="0.25">
      <c r="A146" t="str">
        <f t="shared" si="2"/>
        <v>TotaalTotaalHuurCorporatieTotaal</v>
      </c>
      <c r="B146">
        <v>2015</v>
      </c>
      <c r="C146" t="s">
        <v>15</v>
      </c>
      <c r="D146" t="s">
        <v>0</v>
      </c>
      <c r="E146" t="s">
        <v>0</v>
      </c>
      <c r="F146" t="s">
        <v>3</v>
      </c>
      <c r="G146" t="s">
        <v>4</v>
      </c>
      <c r="H146" t="s">
        <v>0</v>
      </c>
      <c r="I146">
        <v>6100</v>
      </c>
      <c r="J146">
        <v>3100</v>
      </c>
      <c r="K146">
        <v>1700</v>
      </c>
      <c r="L146">
        <v>1300</v>
      </c>
      <c r="M146">
        <v>100</v>
      </c>
      <c r="N146">
        <v>1600</v>
      </c>
      <c r="O146">
        <v>6100</v>
      </c>
      <c r="P146">
        <v>4600</v>
      </c>
      <c r="Q146">
        <v>5200</v>
      </c>
      <c r="R146">
        <v>400</v>
      </c>
      <c r="S146">
        <v>1900</v>
      </c>
      <c r="T146">
        <v>4800</v>
      </c>
      <c r="U146">
        <v>1600</v>
      </c>
      <c r="V146">
        <v>2100</v>
      </c>
      <c r="W146">
        <v>8600</v>
      </c>
      <c r="X146">
        <v>12300</v>
      </c>
    </row>
    <row r="147" spans="1:24" x14ac:dyDescent="0.25">
      <c r="A147" t="str">
        <f t="shared" si="2"/>
        <v>TotaalTotaalHuurCorporatieOnder liberalisatiegrens</v>
      </c>
      <c r="B147">
        <v>2015</v>
      </c>
      <c r="C147" t="s">
        <v>15</v>
      </c>
      <c r="D147" t="s">
        <v>0</v>
      </c>
      <c r="E147" t="s">
        <v>0</v>
      </c>
      <c r="F147" t="s">
        <v>3</v>
      </c>
      <c r="G147" t="s">
        <v>4</v>
      </c>
      <c r="H147" t="s">
        <v>5</v>
      </c>
      <c r="I147">
        <v>5800</v>
      </c>
      <c r="J147">
        <v>2900</v>
      </c>
      <c r="K147">
        <v>1500</v>
      </c>
      <c r="L147">
        <v>1200</v>
      </c>
      <c r="M147">
        <v>100</v>
      </c>
      <c r="N147">
        <v>1400</v>
      </c>
      <c r="O147">
        <v>5800</v>
      </c>
      <c r="P147">
        <v>4400</v>
      </c>
      <c r="Q147">
        <v>4800</v>
      </c>
      <c r="R147">
        <v>400</v>
      </c>
      <c r="S147">
        <v>1800</v>
      </c>
      <c r="T147">
        <v>4500</v>
      </c>
      <c r="U147">
        <v>1500</v>
      </c>
      <c r="V147">
        <v>1900</v>
      </c>
      <c r="W147">
        <v>8200</v>
      </c>
      <c r="X147">
        <v>11600</v>
      </c>
    </row>
    <row r="148" spans="1:24" x14ac:dyDescent="0.25">
      <c r="A148" t="str">
        <f t="shared" si="2"/>
        <v>TotaalTotaalHuurCorporatieOverig</v>
      </c>
      <c r="B148">
        <v>2015</v>
      </c>
      <c r="C148" t="s">
        <v>15</v>
      </c>
      <c r="D148" t="s">
        <v>0</v>
      </c>
      <c r="E148" t="s">
        <v>0</v>
      </c>
      <c r="F148" t="s">
        <v>3</v>
      </c>
      <c r="G148" t="s">
        <v>4</v>
      </c>
      <c r="H148" t="s">
        <v>6</v>
      </c>
      <c r="I148">
        <v>300</v>
      </c>
      <c r="J148">
        <v>200</v>
      </c>
      <c r="K148">
        <v>200</v>
      </c>
      <c r="L148">
        <v>100</v>
      </c>
      <c r="M148">
        <v>0</v>
      </c>
      <c r="N148">
        <v>100</v>
      </c>
      <c r="O148">
        <v>300</v>
      </c>
      <c r="P148">
        <v>200</v>
      </c>
      <c r="Q148">
        <v>400</v>
      </c>
      <c r="R148">
        <v>0</v>
      </c>
      <c r="S148">
        <v>100</v>
      </c>
      <c r="T148">
        <v>200</v>
      </c>
      <c r="U148">
        <v>200</v>
      </c>
      <c r="V148">
        <v>200</v>
      </c>
      <c r="W148">
        <v>300</v>
      </c>
      <c r="X148">
        <v>700</v>
      </c>
    </row>
    <row r="149" spans="1:24" x14ac:dyDescent="0.25">
      <c r="A149" t="str">
        <f t="shared" si="2"/>
        <v>TotaalTotaalHuurOverige verhuurderN.v.t.</v>
      </c>
      <c r="B149">
        <v>2015</v>
      </c>
      <c r="C149" t="s">
        <v>15</v>
      </c>
      <c r="D149" t="s">
        <v>0</v>
      </c>
      <c r="E149" t="s">
        <v>0</v>
      </c>
      <c r="F149" t="s">
        <v>3</v>
      </c>
      <c r="G149" t="s">
        <v>7</v>
      </c>
      <c r="H149" t="s">
        <v>1</v>
      </c>
      <c r="I149">
        <v>3400</v>
      </c>
      <c r="J149">
        <v>1300</v>
      </c>
      <c r="K149">
        <v>600</v>
      </c>
      <c r="L149">
        <v>400</v>
      </c>
      <c r="M149">
        <v>100</v>
      </c>
      <c r="N149">
        <v>1900</v>
      </c>
      <c r="O149">
        <v>2500</v>
      </c>
      <c r="P149">
        <v>1400</v>
      </c>
      <c r="Q149">
        <v>3200</v>
      </c>
      <c r="R149">
        <v>700</v>
      </c>
      <c r="S149">
        <v>400</v>
      </c>
      <c r="T149">
        <v>1400</v>
      </c>
      <c r="U149">
        <v>2400</v>
      </c>
      <c r="V149">
        <v>1200</v>
      </c>
      <c r="W149">
        <v>2100</v>
      </c>
      <c r="X149">
        <v>5700</v>
      </c>
    </row>
    <row r="150" spans="1:24" x14ac:dyDescent="0.25">
      <c r="A150" t="str">
        <f t="shared" si="2"/>
        <v>TotaalInkomensafh.huurbeleid tot 34229 euroTotaalN.v.t.N.v.t.</v>
      </c>
      <c r="B150">
        <v>2015</v>
      </c>
      <c r="C150" t="s">
        <v>15</v>
      </c>
      <c r="D150" t="s">
        <v>0</v>
      </c>
      <c r="E150" t="s">
        <v>8</v>
      </c>
      <c r="F150" t="s">
        <v>0</v>
      </c>
      <c r="G150" t="s">
        <v>1</v>
      </c>
      <c r="H150" t="s">
        <v>1</v>
      </c>
      <c r="I150">
        <v>11900</v>
      </c>
      <c r="J150">
        <v>4400</v>
      </c>
      <c r="K150">
        <v>1800</v>
      </c>
      <c r="L150">
        <v>1900</v>
      </c>
      <c r="M150">
        <v>100</v>
      </c>
      <c r="N150">
        <v>3300</v>
      </c>
      <c r="O150">
        <v>8300</v>
      </c>
      <c r="P150">
        <v>8600</v>
      </c>
      <c r="Q150">
        <v>6600</v>
      </c>
      <c r="R150">
        <v>1800</v>
      </c>
      <c r="S150">
        <v>2500</v>
      </c>
      <c r="T150">
        <v>9300</v>
      </c>
      <c r="U150">
        <v>3500</v>
      </c>
      <c r="V150">
        <v>3100</v>
      </c>
      <c r="W150">
        <v>13500</v>
      </c>
      <c r="X150">
        <v>20100</v>
      </c>
    </row>
    <row r="151" spans="1:24" x14ac:dyDescent="0.25">
      <c r="A151" t="str">
        <f t="shared" si="2"/>
        <v>TotaalInkomensafh.huurbeleid tot 34229 euroEigenaarN.v.t.N.v.t.</v>
      </c>
      <c r="B151">
        <v>2015</v>
      </c>
      <c r="C151" t="s">
        <v>15</v>
      </c>
      <c r="D151" t="s">
        <v>0</v>
      </c>
      <c r="E151" t="s">
        <v>8</v>
      </c>
      <c r="F151" t="s">
        <v>2</v>
      </c>
      <c r="G151" t="s">
        <v>1</v>
      </c>
      <c r="H151" t="s">
        <v>1</v>
      </c>
      <c r="I151">
        <v>3900</v>
      </c>
      <c r="J151">
        <v>2400</v>
      </c>
      <c r="K151">
        <v>1100</v>
      </c>
      <c r="L151">
        <v>700</v>
      </c>
      <c r="M151">
        <v>100</v>
      </c>
      <c r="N151">
        <v>900</v>
      </c>
      <c r="O151">
        <v>3500</v>
      </c>
      <c r="P151">
        <v>3700</v>
      </c>
      <c r="Q151">
        <v>2600</v>
      </c>
      <c r="R151">
        <v>1000</v>
      </c>
      <c r="S151">
        <v>400</v>
      </c>
      <c r="T151">
        <v>4100</v>
      </c>
      <c r="U151">
        <v>700</v>
      </c>
      <c r="V151">
        <v>900</v>
      </c>
      <c r="W151">
        <v>6500</v>
      </c>
      <c r="X151">
        <v>8100</v>
      </c>
    </row>
    <row r="152" spans="1:24" x14ac:dyDescent="0.25">
      <c r="A152" t="str">
        <f t="shared" si="2"/>
        <v>TotaalInkomensafh.huurbeleid tot 34229 euroHuurTotaalN.v.t.</v>
      </c>
      <c r="B152">
        <v>2015</v>
      </c>
      <c r="C152" t="s">
        <v>15</v>
      </c>
      <c r="D152" t="s">
        <v>0</v>
      </c>
      <c r="E152" t="s">
        <v>8</v>
      </c>
      <c r="F152" t="s">
        <v>3</v>
      </c>
      <c r="G152" t="s">
        <v>0</v>
      </c>
      <c r="H152" t="s">
        <v>1</v>
      </c>
      <c r="I152">
        <v>8000</v>
      </c>
      <c r="J152">
        <v>2100</v>
      </c>
      <c r="K152">
        <v>700</v>
      </c>
      <c r="L152">
        <v>1200</v>
      </c>
      <c r="M152">
        <v>100</v>
      </c>
      <c r="N152">
        <v>2300</v>
      </c>
      <c r="O152">
        <v>4800</v>
      </c>
      <c r="P152">
        <v>4900</v>
      </c>
      <c r="Q152">
        <v>4000</v>
      </c>
      <c r="R152">
        <v>800</v>
      </c>
      <c r="S152">
        <v>2000</v>
      </c>
      <c r="T152">
        <v>5100</v>
      </c>
      <c r="U152">
        <v>2800</v>
      </c>
      <c r="V152">
        <v>2300</v>
      </c>
      <c r="W152">
        <v>6900</v>
      </c>
      <c r="X152">
        <v>12000</v>
      </c>
    </row>
    <row r="153" spans="1:24" x14ac:dyDescent="0.25">
      <c r="A153" t="str">
        <f t="shared" si="2"/>
        <v>TotaalInkomensafh.huurbeleid tot 34229 euroHuurCorporatieTotaal</v>
      </c>
      <c r="B153">
        <v>2015</v>
      </c>
      <c r="C153" t="s">
        <v>15</v>
      </c>
      <c r="D153" t="s">
        <v>0</v>
      </c>
      <c r="E153" t="s">
        <v>8</v>
      </c>
      <c r="F153" t="s">
        <v>3</v>
      </c>
      <c r="G153" t="s">
        <v>4</v>
      </c>
      <c r="H153" t="s">
        <v>0</v>
      </c>
      <c r="I153">
        <v>5300</v>
      </c>
      <c r="J153">
        <v>1600</v>
      </c>
      <c r="K153">
        <v>500</v>
      </c>
      <c r="L153">
        <v>900</v>
      </c>
      <c r="M153">
        <v>0</v>
      </c>
      <c r="N153">
        <v>1100</v>
      </c>
      <c r="O153">
        <v>3500</v>
      </c>
      <c r="P153">
        <v>3900</v>
      </c>
      <c r="Q153">
        <v>2400</v>
      </c>
      <c r="R153">
        <v>300</v>
      </c>
      <c r="S153">
        <v>1700</v>
      </c>
      <c r="T153">
        <v>4100</v>
      </c>
      <c r="U153">
        <v>1200</v>
      </c>
      <c r="V153">
        <v>1500</v>
      </c>
      <c r="W153">
        <v>5700</v>
      </c>
      <c r="X153">
        <v>8400</v>
      </c>
    </row>
    <row r="154" spans="1:24" x14ac:dyDescent="0.25">
      <c r="A154" t="str">
        <f t="shared" si="2"/>
        <v>TotaalInkomensafh.huurbeleid tot 34229 euroHuurCorporatieOnder liberalisatiegrens</v>
      </c>
      <c r="B154">
        <v>2015</v>
      </c>
      <c r="C154" t="s">
        <v>15</v>
      </c>
      <c r="D154" t="s">
        <v>0</v>
      </c>
      <c r="E154" t="s">
        <v>8</v>
      </c>
      <c r="F154" t="s">
        <v>3</v>
      </c>
      <c r="G154" t="s">
        <v>4</v>
      </c>
      <c r="H154" t="s">
        <v>5</v>
      </c>
      <c r="I154">
        <v>5100</v>
      </c>
      <c r="J154">
        <v>1600</v>
      </c>
      <c r="K154">
        <v>500</v>
      </c>
      <c r="L154">
        <v>900</v>
      </c>
      <c r="M154">
        <v>0</v>
      </c>
      <c r="N154">
        <v>1000</v>
      </c>
      <c r="O154">
        <v>3400</v>
      </c>
      <c r="P154">
        <v>3700</v>
      </c>
      <c r="Q154">
        <v>2300</v>
      </c>
      <c r="R154">
        <v>300</v>
      </c>
      <c r="S154">
        <v>1600</v>
      </c>
      <c r="T154">
        <v>3900</v>
      </c>
      <c r="U154">
        <v>1200</v>
      </c>
      <c r="V154">
        <v>1400</v>
      </c>
      <c r="W154">
        <v>5500</v>
      </c>
      <c r="X154">
        <v>8100</v>
      </c>
    </row>
    <row r="155" spans="1:24" x14ac:dyDescent="0.25">
      <c r="A155" t="str">
        <f t="shared" si="2"/>
        <v>TotaalInkomensafh.huurbeleid tot 34229 euroHuurCorporatieOverig</v>
      </c>
      <c r="B155">
        <v>2015</v>
      </c>
      <c r="C155" t="s">
        <v>15</v>
      </c>
      <c r="D155" t="s">
        <v>0</v>
      </c>
      <c r="E155" t="s">
        <v>8</v>
      </c>
      <c r="F155" t="s">
        <v>3</v>
      </c>
      <c r="G155" t="s">
        <v>4</v>
      </c>
      <c r="H155" t="s">
        <v>6</v>
      </c>
      <c r="I155">
        <v>200</v>
      </c>
      <c r="J155">
        <v>0</v>
      </c>
      <c r="K155">
        <v>0</v>
      </c>
      <c r="L155">
        <v>0</v>
      </c>
      <c r="M155">
        <v>0</v>
      </c>
      <c r="N155">
        <v>100</v>
      </c>
      <c r="O155">
        <v>100</v>
      </c>
      <c r="P155">
        <v>200</v>
      </c>
      <c r="Q155">
        <v>100</v>
      </c>
      <c r="R155">
        <v>0</v>
      </c>
      <c r="S155">
        <v>100</v>
      </c>
      <c r="T155">
        <v>200</v>
      </c>
      <c r="U155">
        <v>100</v>
      </c>
      <c r="V155">
        <v>100</v>
      </c>
      <c r="W155">
        <v>200</v>
      </c>
      <c r="X155">
        <v>300</v>
      </c>
    </row>
    <row r="156" spans="1:24" x14ac:dyDescent="0.25">
      <c r="A156" t="str">
        <f t="shared" si="2"/>
        <v>TotaalInkomensafh.huurbeleid tot 34229 euroHuurOverige verhuurderN.v.t.</v>
      </c>
      <c r="B156">
        <v>2015</v>
      </c>
      <c r="C156" t="s">
        <v>15</v>
      </c>
      <c r="D156" t="s">
        <v>0</v>
      </c>
      <c r="E156" t="s">
        <v>8</v>
      </c>
      <c r="F156" t="s">
        <v>3</v>
      </c>
      <c r="G156" t="s">
        <v>7</v>
      </c>
      <c r="H156" t="s">
        <v>1</v>
      </c>
      <c r="I156">
        <v>2700</v>
      </c>
      <c r="J156">
        <v>400</v>
      </c>
      <c r="K156">
        <v>200</v>
      </c>
      <c r="L156">
        <v>300</v>
      </c>
      <c r="M156">
        <v>0</v>
      </c>
      <c r="N156">
        <v>1200</v>
      </c>
      <c r="O156">
        <v>1300</v>
      </c>
      <c r="P156">
        <v>1000</v>
      </c>
      <c r="Q156">
        <v>1600</v>
      </c>
      <c r="R156">
        <v>500</v>
      </c>
      <c r="S156">
        <v>400</v>
      </c>
      <c r="T156">
        <v>1100</v>
      </c>
      <c r="U156">
        <v>1600</v>
      </c>
      <c r="V156">
        <v>800</v>
      </c>
      <c r="W156">
        <v>1200</v>
      </c>
      <c r="X156">
        <v>3600</v>
      </c>
    </row>
    <row r="157" spans="1:24" x14ac:dyDescent="0.25">
      <c r="A157" t="str">
        <f t="shared" si="2"/>
        <v>TotaalInkomensafh.huurbeleid 34229 t/m 43786 euroTotaalN.v.t.N.v.t.</v>
      </c>
      <c r="B157">
        <v>2015</v>
      </c>
      <c r="C157" t="s">
        <v>15</v>
      </c>
      <c r="D157" t="s">
        <v>0</v>
      </c>
      <c r="E157" t="s">
        <v>9</v>
      </c>
      <c r="F157" t="s">
        <v>0</v>
      </c>
      <c r="G157" t="s">
        <v>1</v>
      </c>
      <c r="H157" t="s">
        <v>1</v>
      </c>
      <c r="I157">
        <v>2000</v>
      </c>
      <c r="J157">
        <v>2400</v>
      </c>
      <c r="K157">
        <v>1500</v>
      </c>
      <c r="L157">
        <v>500</v>
      </c>
      <c r="M157">
        <v>100</v>
      </c>
      <c r="N157">
        <v>1000</v>
      </c>
      <c r="O157">
        <v>3500</v>
      </c>
      <c r="P157">
        <v>2000</v>
      </c>
      <c r="Q157">
        <v>3700</v>
      </c>
      <c r="R157">
        <v>400</v>
      </c>
      <c r="S157">
        <v>200</v>
      </c>
      <c r="T157">
        <v>2200</v>
      </c>
      <c r="U157">
        <v>900</v>
      </c>
      <c r="V157">
        <v>900</v>
      </c>
      <c r="W157">
        <v>4700</v>
      </c>
      <c r="X157">
        <v>6500</v>
      </c>
    </row>
    <row r="158" spans="1:24" x14ac:dyDescent="0.25">
      <c r="A158" t="str">
        <f t="shared" si="2"/>
        <v>TotaalInkomensafh.huurbeleid 34229 t/m 43786 euroEigenaarN.v.t.N.v.t.</v>
      </c>
      <c r="B158">
        <v>2015</v>
      </c>
      <c r="C158" t="s">
        <v>15</v>
      </c>
      <c r="D158" t="s">
        <v>0</v>
      </c>
      <c r="E158" t="s">
        <v>9</v>
      </c>
      <c r="F158" t="s">
        <v>2</v>
      </c>
      <c r="G158" t="s">
        <v>1</v>
      </c>
      <c r="H158" t="s">
        <v>1</v>
      </c>
      <c r="I158">
        <v>1200</v>
      </c>
      <c r="J158">
        <v>1700</v>
      </c>
      <c r="K158">
        <v>1200</v>
      </c>
      <c r="L158">
        <v>200</v>
      </c>
      <c r="M158">
        <v>0</v>
      </c>
      <c r="N158">
        <v>600</v>
      </c>
      <c r="O158">
        <v>2200</v>
      </c>
      <c r="P158">
        <v>1400</v>
      </c>
      <c r="Q158">
        <v>2200</v>
      </c>
      <c r="R158">
        <v>400</v>
      </c>
      <c r="S158">
        <v>100</v>
      </c>
      <c r="T158">
        <v>1600</v>
      </c>
      <c r="U158">
        <v>500</v>
      </c>
      <c r="V158">
        <v>500</v>
      </c>
      <c r="W158">
        <v>3300</v>
      </c>
      <c r="X158">
        <v>4300</v>
      </c>
    </row>
    <row r="159" spans="1:24" x14ac:dyDescent="0.25">
      <c r="A159" t="str">
        <f t="shared" si="2"/>
        <v>TotaalInkomensafh.huurbeleid 34229 t/m 43786 euroHuurTotaalN.v.t.</v>
      </c>
      <c r="B159">
        <v>2015</v>
      </c>
      <c r="C159" t="s">
        <v>15</v>
      </c>
      <c r="D159" t="s">
        <v>0</v>
      </c>
      <c r="E159" t="s">
        <v>9</v>
      </c>
      <c r="F159" t="s">
        <v>3</v>
      </c>
      <c r="G159" t="s">
        <v>0</v>
      </c>
      <c r="H159" t="s">
        <v>1</v>
      </c>
      <c r="I159">
        <v>900</v>
      </c>
      <c r="J159">
        <v>800</v>
      </c>
      <c r="K159">
        <v>300</v>
      </c>
      <c r="L159">
        <v>200</v>
      </c>
      <c r="M159">
        <v>0</v>
      </c>
      <c r="N159">
        <v>400</v>
      </c>
      <c r="O159">
        <v>1200</v>
      </c>
      <c r="P159">
        <v>600</v>
      </c>
      <c r="Q159">
        <v>1400</v>
      </c>
      <c r="R159">
        <v>100</v>
      </c>
      <c r="S159">
        <v>100</v>
      </c>
      <c r="T159">
        <v>600</v>
      </c>
      <c r="U159">
        <v>400</v>
      </c>
      <c r="V159">
        <v>400</v>
      </c>
      <c r="W159">
        <v>1400</v>
      </c>
      <c r="X159">
        <v>2200</v>
      </c>
    </row>
    <row r="160" spans="1:24" x14ac:dyDescent="0.25">
      <c r="A160" t="str">
        <f t="shared" si="2"/>
        <v>TotaalInkomensafh.huurbeleid 34229 t/m 43786 euroHuurCorporatieTotaal</v>
      </c>
      <c r="B160">
        <v>2015</v>
      </c>
      <c r="C160" t="s">
        <v>15</v>
      </c>
      <c r="D160" t="s">
        <v>0</v>
      </c>
      <c r="E160" t="s">
        <v>9</v>
      </c>
      <c r="F160" t="s">
        <v>3</v>
      </c>
      <c r="G160" t="s">
        <v>4</v>
      </c>
      <c r="H160" t="s">
        <v>0</v>
      </c>
      <c r="I160">
        <v>500</v>
      </c>
      <c r="J160">
        <v>600</v>
      </c>
      <c r="K160">
        <v>300</v>
      </c>
      <c r="L160">
        <v>200</v>
      </c>
      <c r="M160">
        <v>0</v>
      </c>
      <c r="N160">
        <v>200</v>
      </c>
      <c r="O160">
        <v>900</v>
      </c>
      <c r="P160">
        <v>400</v>
      </c>
      <c r="Q160">
        <v>1000</v>
      </c>
      <c r="R160">
        <v>0</v>
      </c>
      <c r="S160">
        <v>100</v>
      </c>
      <c r="T160">
        <v>400</v>
      </c>
      <c r="U160">
        <v>200</v>
      </c>
      <c r="V160">
        <v>200</v>
      </c>
      <c r="W160">
        <v>1100</v>
      </c>
      <c r="X160">
        <v>1500</v>
      </c>
    </row>
    <row r="161" spans="1:24" x14ac:dyDescent="0.25">
      <c r="A161" t="str">
        <f t="shared" si="2"/>
        <v>TotaalInkomensafh.huurbeleid 34229 t/m 43786 euroHuurCorporatieOnder liberalisatiegrens</v>
      </c>
      <c r="B161">
        <v>2015</v>
      </c>
      <c r="C161" t="s">
        <v>15</v>
      </c>
      <c r="D161" t="s">
        <v>0</v>
      </c>
      <c r="E161" t="s">
        <v>9</v>
      </c>
      <c r="F161" t="s">
        <v>3</v>
      </c>
      <c r="G161" t="s">
        <v>4</v>
      </c>
      <c r="H161" t="s">
        <v>5</v>
      </c>
      <c r="I161">
        <v>500</v>
      </c>
      <c r="J161">
        <v>500</v>
      </c>
      <c r="K161">
        <v>200</v>
      </c>
      <c r="L161">
        <v>100</v>
      </c>
      <c r="M161">
        <v>0</v>
      </c>
      <c r="N161">
        <v>200</v>
      </c>
      <c r="O161">
        <v>800</v>
      </c>
      <c r="P161">
        <v>400</v>
      </c>
      <c r="Q161">
        <v>900</v>
      </c>
      <c r="R161">
        <v>0</v>
      </c>
      <c r="S161">
        <v>100</v>
      </c>
      <c r="T161">
        <v>400</v>
      </c>
      <c r="U161">
        <v>100</v>
      </c>
      <c r="V161">
        <v>200</v>
      </c>
      <c r="W161">
        <v>1100</v>
      </c>
      <c r="X161">
        <v>1400</v>
      </c>
    </row>
    <row r="162" spans="1:24" x14ac:dyDescent="0.25">
      <c r="A162" t="str">
        <f t="shared" si="2"/>
        <v>TotaalInkomensafh.huurbeleid 34229 t/m 43786 euroHuurCorporatieOverig</v>
      </c>
      <c r="B162">
        <v>2015</v>
      </c>
      <c r="C162" t="s">
        <v>15</v>
      </c>
      <c r="D162" t="s">
        <v>0</v>
      </c>
      <c r="E162" t="s">
        <v>9</v>
      </c>
      <c r="F162" t="s">
        <v>3</v>
      </c>
      <c r="G162" t="s">
        <v>4</v>
      </c>
      <c r="H162" t="s">
        <v>6</v>
      </c>
      <c r="I162">
        <v>0</v>
      </c>
      <c r="J162">
        <v>0</v>
      </c>
      <c r="K162">
        <v>0</v>
      </c>
      <c r="L162">
        <v>0</v>
      </c>
      <c r="M162">
        <v>0</v>
      </c>
      <c r="N162">
        <v>0</v>
      </c>
      <c r="O162">
        <v>100</v>
      </c>
      <c r="P162">
        <v>0</v>
      </c>
      <c r="Q162">
        <v>100</v>
      </c>
      <c r="R162">
        <v>0</v>
      </c>
      <c r="S162">
        <v>0</v>
      </c>
      <c r="T162">
        <v>0</v>
      </c>
      <c r="U162">
        <v>0</v>
      </c>
      <c r="V162">
        <v>0</v>
      </c>
      <c r="W162">
        <v>0</v>
      </c>
      <c r="X162">
        <v>100</v>
      </c>
    </row>
    <row r="163" spans="1:24" x14ac:dyDescent="0.25">
      <c r="A163" t="str">
        <f t="shared" si="2"/>
        <v>TotaalInkomensafh.huurbeleid 34229 t/m 43786 euroHuurOverige verhuurderN.v.t.</v>
      </c>
      <c r="B163">
        <v>2015</v>
      </c>
      <c r="C163" t="s">
        <v>15</v>
      </c>
      <c r="D163" t="s">
        <v>0</v>
      </c>
      <c r="E163" t="s">
        <v>9</v>
      </c>
      <c r="F163" t="s">
        <v>3</v>
      </c>
      <c r="G163" t="s">
        <v>7</v>
      </c>
      <c r="H163" t="s">
        <v>1</v>
      </c>
      <c r="I163">
        <v>300</v>
      </c>
      <c r="J163">
        <v>200</v>
      </c>
      <c r="K163">
        <v>100</v>
      </c>
      <c r="L163">
        <v>100</v>
      </c>
      <c r="M163">
        <v>0</v>
      </c>
      <c r="N163">
        <v>200</v>
      </c>
      <c r="O163">
        <v>300</v>
      </c>
      <c r="P163">
        <v>200</v>
      </c>
      <c r="Q163">
        <v>500</v>
      </c>
      <c r="R163">
        <v>100</v>
      </c>
      <c r="S163">
        <v>0</v>
      </c>
      <c r="T163">
        <v>200</v>
      </c>
      <c r="U163">
        <v>300</v>
      </c>
      <c r="V163">
        <v>200</v>
      </c>
      <c r="W163">
        <v>300</v>
      </c>
      <c r="X163">
        <v>700</v>
      </c>
    </row>
    <row r="164" spans="1:24" x14ac:dyDescent="0.25">
      <c r="A164" t="str">
        <f t="shared" si="2"/>
        <v>TotaalInkomensafh.huurbeleid meer dan 43786 euroTotaalN.v.t.N.v.t.</v>
      </c>
      <c r="B164">
        <v>2015</v>
      </c>
      <c r="C164" t="s">
        <v>15</v>
      </c>
      <c r="D164" t="s">
        <v>0</v>
      </c>
      <c r="E164" t="s">
        <v>10</v>
      </c>
      <c r="F164" t="s">
        <v>0</v>
      </c>
      <c r="G164" t="s">
        <v>1</v>
      </c>
      <c r="H164" t="s">
        <v>1</v>
      </c>
      <c r="I164">
        <v>2600</v>
      </c>
      <c r="J164">
        <v>9000</v>
      </c>
      <c r="K164">
        <v>11900</v>
      </c>
      <c r="L164">
        <v>1000</v>
      </c>
      <c r="M164">
        <v>500</v>
      </c>
      <c r="N164">
        <v>2700</v>
      </c>
      <c r="O164">
        <v>18100</v>
      </c>
      <c r="P164">
        <v>4200</v>
      </c>
      <c r="Q164">
        <v>17200</v>
      </c>
      <c r="R164">
        <v>3000</v>
      </c>
      <c r="S164">
        <v>400</v>
      </c>
      <c r="T164">
        <v>4400</v>
      </c>
      <c r="U164">
        <v>2500</v>
      </c>
      <c r="V164">
        <v>3000</v>
      </c>
      <c r="W164">
        <v>19400</v>
      </c>
      <c r="X164">
        <v>25000</v>
      </c>
    </row>
    <row r="165" spans="1:24" x14ac:dyDescent="0.25">
      <c r="A165" t="str">
        <f t="shared" si="2"/>
        <v>TotaalInkomensafh.huurbeleid meer dan 43786 euroEigenaarN.v.t.N.v.t.</v>
      </c>
      <c r="B165">
        <v>2015</v>
      </c>
      <c r="C165" t="s">
        <v>15</v>
      </c>
      <c r="D165" t="s">
        <v>0</v>
      </c>
      <c r="E165" t="s">
        <v>10</v>
      </c>
      <c r="F165" t="s">
        <v>2</v>
      </c>
      <c r="G165" t="s">
        <v>1</v>
      </c>
      <c r="H165" t="s">
        <v>1</v>
      </c>
      <c r="I165">
        <v>2000</v>
      </c>
      <c r="J165">
        <v>7400</v>
      </c>
      <c r="K165">
        <v>10600</v>
      </c>
      <c r="L165">
        <v>700</v>
      </c>
      <c r="M165">
        <v>400</v>
      </c>
      <c r="N165">
        <v>2000</v>
      </c>
      <c r="O165">
        <v>15500</v>
      </c>
      <c r="P165">
        <v>3700</v>
      </c>
      <c r="Q165">
        <v>14200</v>
      </c>
      <c r="R165">
        <v>2800</v>
      </c>
      <c r="S165">
        <v>300</v>
      </c>
      <c r="T165">
        <v>3900</v>
      </c>
      <c r="U165">
        <v>1700</v>
      </c>
      <c r="V165">
        <v>2400</v>
      </c>
      <c r="W165">
        <v>17100</v>
      </c>
      <c r="X165">
        <v>21200</v>
      </c>
    </row>
    <row r="166" spans="1:24" x14ac:dyDescent="0.25">
      <c r="A166" t="str">
        <f t="shared" si="2"/>
        <v>TotaalInkomensafh.huurbeleid meer dan 43786 euroHuurTotaalN.v.t.</v>
      </c>
      <c r="B166">
        <v>2015</v>
      </c>
      <c r="C166" t="s">
        <v>15</v>
      </c>
      <c r="D166" t="s">
        <v>0</v>
      </c>
      <c r="E166" t="s">
        <v>10</v>
      </c>
      <c r="F166" t="s">
        <v>3</v>
      </c>
      <c r="G166" t="s">
        <v>0</v>
      </c>
      <c r="H166" t="s">
        <v>1</v>
      </c>
      <c r="I166">
        <v>600</v>
      </c>
      <c r="J166">
        <v>1500</v>
      </c>
      <c r="K166">
        <v>1300</v>
      </c>
      <c r="L166">
        <v>300</v>
      </c>
      <c r="M166">
        <v>100</v>
      </c>
      <c r="N166">
        <v>700</v>
      </c>
      <c r="O166">
        <v>2600</v>
      </c>
      <c r="P166">
        <v>500</v>
      </c>
      <c r="Q166">
        <v>3000</v>
      </c>
      <c r="R166">
        <v>200</v>
      </c>
      <c r="S166">
        <v>100</v>
      </c>
      <c r="T166">
        <v>500</v>
      </c>
      <c r="U166">
        <v>800</v>
      </c>
      <c r="V166">
        <v>600</v>
      </c>
      <c r="W166">
        <v>2300</v>
      </c>
      <c r="X166">
        <v>3800</v>
      </c>
    </row>
    <row r="167" spans="1:24" x14ac:dyDescent="0.25">
      <c r="A167" t="str">
        <f t="shared" si="2"/>
        <v>TotaalInkomensafh.huurbeleid meer dan 43786 euroHuurCorporatieTotaal</v>
      </c>
      <c r="B167">
        <v>2015</v>
      </c>
      <c r="C167" t="s">
        <v>15</v>
      </c>
      <c r="D167" t="s">
        <v>0</v>
      </c>
      <c r="E167" t="s">
        <v>10</v>
      </c>
      <c r="F167" t="s">
        <v>3</v>
      </c>
      <c r="G167" t="s">
        <v>4</v>
      </c>
      <c r="H167" t="s">
        <v>0</v>
      </c>
      <c r="I167">
        <v>200</v>
      </c>
      <c r="J167">
        <v>900</v>
      </c>
      <c r="K167">
        <v>900</v>
      </c>
      <c r="L167">
        <v>200</v>
      </c>
      <c r="M167">
        <v>100</v>
      </c>
      <c r="N167">
        <v>300</v>
      </c>
      <c r="O167">
        <v>1800</v>
      </c>
      <c r="P167">
        <v>300</v>
      </c>
      <c r="Q167">
        <v>1900</v>
      </c>
      <c r="R167">
        <v>100</v>
      </c>
      <c r="S167">
        <v>100</v>
      </c>
      <c r="T167">
        <v>300</v>
      </c>
      <c r="U167">
        <v>200</v>
      </c>
      <c r="V167">
        <v>300</v>
      </c>
      <c r="W167">
        <v>1800</v>
      </c>
      <c r="X167">
        <v>2400</v>
      </c>
    </row>
    <row r="168" spans="1:24" x14ac:dyDescent="0.25">
      <c r="A168" t="str">
        <f t="shared" si="2"/>
        <v>TotaalInkomensafh.huurbeleid meer dan 43786 euroHuurCorporatieOnder liberalisatiegrens</v>
      </c>
      <c r="B168">
        <v>2015</v>
      </c>
      <c r="C168" t="s">
        <v>15</v>
      </c>
      <c r="D168" t="s">
        <v>0</v>
      </c>
      <c r="E168" t="s">
        <v>10</v>
      </c>
      <c r="F168" t="s">
        <v>3</v>
      </c>
      <c r="G168" t="s">
        <v>4</v>
      </c>
      <c r="H168" t="s">
        <v>5</v>
      </c>
      <c r="I168">
        <v>200</v>
      </c>
      <c r="J168">
        <v>800</v>
      </c>
      <c r="K168">
        <v>800</v>
      </c>
      <c r="L168">
        <v>200</v>
      </c>
      <c r="M168">
        <v>100</v>
      </c>
      <c r="N168">
        <v>200</v>
      </c>
      <c r="O168">
        <v>1600</v>
      </c>
      <c r="P168">
        <v>300</v>
      </c>
      <c r="Q168">
        <v>1700</v>
      </c>
      <c r="R168">
        <v>100</v>
      </c>
      <c r="S168">
        <v>100</v>
      </c>
      <c r="T168">
        <v>200</v>
      </c>
      <c r="U168">
        <v>200</v>
      </c>
      <c r="V168">
        <v>300</v>
      </c>
      <c r="W168">
        <v>1600</v>
      </c>
      <c r="X168">
        <v>2100</v>
      </c>
    </row>
    <row r="169" spans="1:24" x14ac:dyDescent="0.25">
      <c r="A169" t="str">
        <f t="shared" si="2"/>
        <v>TotaalInkomensafh.huurbeleid meer dan 43786 euroHuurCorporatieOverig</v>
      </c>
      <c r="B169">
        <v>2015</v>
      </c>
      <c r="C169" t="s">
        <v>15</v>
      </c>
      <c r="D169" t="s">
        <v>0</v>
      </c>
      <c r="E169" t="s">
        <v>10</v>
      </c>
      <c r="F169" t="s">
        <v>3</v>
      </c>
      <c r="G169" t="s">
        <v>4</v>
      </c>
      <c r="H169" t="s">
        <v>6</v>
      </c>
      <c r="I169">
        <v>0</v>
      </c>
      <c r="J169">
        <v>100</v>
      </c>
      <c r="K169">
        <v>100</v>
      </c>
      <c r="L169">
        <v>0</v>
      </c>
      <c r="M169">
        <v>0</v>
      </c>
      <c r="N169">
        <v>100</v>
      </c>
      <c r="O169">
        <v>200</v>
      </c>
      <c r="P169">
        <v>0</v>
      </c>
      <c r="Q169">
        <v>200</v>
      </c>
      <c r="R169">
        <v>0</v>
      </c>
      <c r="S169">
        <v>0</v>
      </c>
      <c r="T169">
        <v>0</v>
      </c>
      <c r="U169">
        <v>100</v>
      </c>
      <c r="V169">
        <v>100</v>
      </c>
      <c r="W169">
        <v>100</v>
      </c>
      <c r="X169">
        <v>300</v>
      </c>
    </row>
    <row r="170" spans="1:24" x14ac:dyDescent="0.25">
      <c r="A170" t="str">
        <f t="shared" si="2"/>
        <v>TotaalInkomensafh.huurbeleid meer dan 43786 euroHuurOverige verhuurderN.v.t.</v>
      </c>
      <c r="B170">
        <v>2015</v>
      </c>
      <c r="C170" t="s">
        <v>15</v>
      </c>
      <c r="D170" t="s">
        <v>0</v>
      </c>
      <c r="E170" t="s">
        <v>10</v>
      </c>
      <c r="F170" t="s">
        <v>3</v>
      </c>
      <c r="G170" t="s">
        <v>7</v>
      </c>
      <c r="H170" t="s">
        <v>1</v>
      </c>
      <c r="I170">
        <v>400</v>
      </c>
      <c r="J170">
        <v>600</v>
      </c>
      <c r="K170">
        <v>400</v>
      </c>
      <c r="L170">
        <v>100</v>
      </c>
      <c r="M170">
        <v>0</v>
      </c>
      <c r="N170">
        <v>400</v>
      </c>
      <c r="O170">
        <v>800</v>
      </c>
      <c r="P170">
        <v>200</v>
      </c>
      <c r="Q170">
        <v>1100</v>
      </c>
      <c r="R170">
        <v>100</v>
      </c>
      <c r="S170">
        <v>0</v>
      </c>
      <c r="T170">
        <v>200</v>
      </c>
      <c r="U170">
        <v>500</v>
      </c>
      <c r="V170">
        <v>300</v>
      </c>
      <c r="W170">
        <v>600</v>
      </c>
      <c r="X170">
        <v>1400</v>
      </c>
    </row>
    <row r="171" spans="1:24" x14ac:dyDescent="0.25">
      <c r="A171" t="str">
        <f t="shared" si="2"/>
        <v>HillegomTotaalTotaalN.v.t.N.v.t.</v>
      </c>
      <c r="B171">
        <v>2015</v>
      </c>
      <c r="C171" t="s">
        <v>15</v>
      </c>
      <c r="D171" t="s">
        <v>16</v>
      </c>
      <c r="E171" t="s">
        <v>0</v>
      </c>
      <c r="F171" t="s">
        <v>0</v>
      </c>
      <c r="G171" t="s">
        <v>1</v>
      </c>
      <c r="H171" t="s">
        <v>1</v>
      </c>
      <c r="I171">
        <v>3000</v>
      </c>
      <c r="J171">
        <v>2900</v>
      </c>
      <c r="K171">
        <v>2600</v>
      </c>
      <c r="L171">
        <v>600</v>
      </c>
      <c r="M171">
        <v>100</v>
      </c>
      <c r="N171">
        <v>1300</v>
      </c>
      <c r="O171">
        <v>5300</v>
      </c>
      <c r="P171">
        <v>2600</v>
      </c>
      <c r="Q171">
        <v>5000</v>
      </c>
      <c r="R171">
        <v>800</v>
      </c>
      <c r="S171">
        <v>700</v>
      </c>
      <c r="T171">
        <v>2800</v>
      </c>
      <c r="U171">
        <v>1300</v>
      </c>
      <c r="V171">
        <v>1300</v>
      </c>
      <c r="W171">
        <v>6600</v>
      </c>
      <c r="X171">
        <v>9200</v>
      </c>
    </row>
    <row r="172" spans="1:24" x14ac:dyDescent="0.25">
      <c r="A172" t="str">
        <f t="shared" si="2"/>
        <v>HillegomTotaalEigenaarN.v.t.N.v.t.</v>
      </c>
      <c r="B172">
        <v>2015</v>
      </c>
      <c r="C172" t="s">
        <v>15</v>
      </c>
      <c r="D172" t="s">
        <v>16</v>
      </c>
      <c r="E172" t="s">
        <v>0</v>
      </c>
      <c r="F172" t="s">
        <v>2</v>
      </c>
      <c r="G172" t="s">
        <v>1</v>
      </c>
      <c r="H172" t="s">
        <v>1</v>
      </c>
      <c r="I172">
        <v>1300</v>
      </c>
      <c r="J172">
        <v>2200</v>
      </c>
      <c r="K172">
        <v>2200</v>
      </c>
      <c r="L172">
        <v>300</v>
      </c>
      <c r="M172">
        <v>100</v>
      </c>
      <c r="N172">
        <v>700</v>
      </c>
      <c r="O172">
        <v>3800</v>
      </c>
      <c r="P172">
        <v>1500</v>
      </c>
      <c r="Q172">
        <v>3500</v>
      </c>
      <c r="R172">
        <v>600</v>
      </c>
      <c r="S172">
        <v>200</v>
      </c>
      <c r="T172">
        <v>1700</v>
      </c>
      <c r="U172">
        <v>500</v>
      </c>
      <c r="V172">
        <v>700</v>
      </c>
      <c r="W172">
        <v>4900</v>
      </c>
      <c r="X172">
        <v>6000</v>
      </c>
    </row>
    <row r="173" spans="1:24" x14ac:dyDescent="0.25">
      <c r="A173" t="str">
        <f t="shared" si="2"/>
        <v>HillegomTotaalHuurTotaalN.v.t.</v>
      </c>
      <c r="B173">
        <v>2015</v>
      </c>
      <c r="C173" t="s">
        <v>15</v>
      </c>
      <c r="D173" t="s">
        <v>16</v>
      </c>
      <c r="E173" t="s">
        <v>0</v>
      </c>
      <c r="F173" t="s">
        <v>3</v>
      </c>
      <c r="G173" t="s">
        <v>0</v>
      </c>
      <c r="H173" t="s">
        <v>1</v>
      </c>
      <c r="I173">
        <v>1700</v>
      </c>
      <c r="J173">
        <v>700</v>
      </c>
      <c r="K173">
        <v>400</v>
      </c>
      <c r="L173">
        <v>300</v>
      </c>
      <c r="M173">
        <v>0</v>
      </c>
      <c r="N173">
        <v>700</v>
      </c>
      <c r="O173">
        <v>1500</v>
      </c>
      <c r="P173">
        <v>1000</v>
      </c>
      <c r="Q173">
        <v>1400</v>
      </c>
      <c r="R173">
        <v>200</v>
      </c>
      <c r="S173">
        <v>500</v>
      </c>
      <c r="T173">
        <v>1100</v>
      </c>
      <c r="U173">
        <v>800</v>
      </c>
      <c r="V173">
        <v>700</v>
      </c>
      <c r="W173">
        <v>1700</v>
      </c>
      <c r="X173">
        <v>3200</v>
      </c>
    </row>
    <row r="174" spans="1:24" x14ac:dyDescent="0.25">
      <c r="A174" t="str">
        <f t="shared" si="2"/>
        <v>HillegomTotaalHuurCorporatieTotaal</v>
      </c>
      <c r="B174">
        <v>2015</v>
      </c>
      <c r="C174" t="s">
        <v>15</v>
      </c>
      <c r="D174" t="s">
        <v>16</v>
      </c>
      <c r="E174" t="s">
        <v>0</v>
      </c>
      <c r="F174" t="s">
        <v>3</v>
      </c>
      <c r="G174" t="s">
        <v>4</v>
      </c>
      <c r="H174" t="s">
        <v>0</v>
      </c>
      <c r="I174">
        <v>1100</v>
      </c>
      <c r="J174">
        <v>500</v>
      </c>
      <c r="K174">
        <v>300</v>
      </c>
      <c r="L174">
        <v>300</v>
      </c>
      <c r="M174">
        <v>0</v>
      </c>
      <c r="N174">
        <v>400</v>
      </c>
      <c r="O174">
        <v>1000</v>
      </c>
      <c r="P174">
        <v>800</v>
      </c>
      <c r="Q174">
        <v>900</v>
      </c>
      <c r="R174">
        <v>100</v>
      </c>
      <c r="S174">
        <v>400</v>
      </c>
      <c r="T174">
        <v>800</v>
      </c>
      <c r="U174">
        <v>300</v>
      </c>
      <c r="V174">
        <v>500</v>
      </c>
      <c r="W174">
        <v>1300</v>
      </c>
      <c r="X174">
        <v>2100</v>
      </c>
    </row>
    <row r="175" spans="1:24" x14ac:dyDescent="0.25">
      <c r="A175" t="str">
        <f t="shared" si="2"/>
        <v>HillegomTotaalHuurCorporatieOnder liberalisatiegrens</v>
      </c>
      <c r="B175">
        <v>2015</v>
      </c>
      <c r="C175" t="s">
        <v>15</v>
      </c>
      <c r="D175" t="s">
        <v>16</v>
      </c>
      <c r="E175" t="s">
        <v>0</v>
      </c>
      <c r="F175" t="s">
        <v>3</v>
      </c>
      <c r="G175" t="s">
        <v>4</v>
      </c>
      <c r="H175" t="s">
        <v>5</v>
      </c>
      <c r="I175">
        <v>1000</v>
      </c>
      <c r="J175">
        <v>500</v>
      </c>
      <c r="K175">
        <v>300</v>
      </c>
      <c r="L175">
        <v>300</v>
      </c>
      <c r="M175">
        <v>0</v>
      </c>
      <c r="N175">
        <v>300</v>
      </c>
      <c r="O175">
        <v>1000</v>
      </c>
      <c r="P175">
        <v>700</v>
      </c>
      <c r="Q175">
        <v>900</v>
      </c>
      <c r="R175">
        <v>100</v>
      </c>
      <c r="S175">
        <v>400</v>
      </c>
      <c r="T175">
        <v>700</v>
      </c>
      <c r="U175">
        <v>300</v>
      </c>
      <c r="V175">
        <v>400</v>
      </c>
      <c r="W175">
        <v>1300</v>
      </c>
      <c r="X175">
        <v>2100</v>
      </c>
    </row>
    <row r="176" spans="1:24" x14ac:dyDescent="0.25">
      <c r="A176" t="str">
        <f t="shared" si="2"/>
        <v>HillegomTotaalHuurCorporatieOverig</v>
      </c>
      <c r="B176">
        <v>2015</v>
      </c>
      <c r="C176" t="s">
        <v>15</v>
      </c>
      <c r="D176" t="s">
        <v>16</v>
      </c>
      <c r="E176" t="s">
        <v>0</v>
      </c>
      <c r="F176" t="s">
        <v>3</v>
      </c>
      <c r="G176" t="s">
        <v>4</v>
      </c>
      <c r="H176" t="s">
        <v>6</v>
      </c>
      <c r="I176">
        <v>0</v>
      </c>
      <c r="J176">
        <v>0</v>
      </c>
      <c r="K176">
        <v>0</v>
      </c>
      <c r="L176">
        <v>0</v>
      </c>
      <c r="M176">
        <v>0</v>
      </c>
      <c r="N176">
        <v>0</v>
      </c>
      <c r="O176">
        <v>0</v>
      </c>
      <c r="P176">
        <v>0</v>
      </c>
      <c r="Q176">
        <v>0</v>
      </c>
      <c r="R176">
        <v>0</v>
      </c>
      <c r="S176">
        <v>0</v>
      </c>
      <c r="T176">
        <v>0</v>
      </c>
      <c r="U176">
        <v>0</v>
      </c>
      <c r="V176">
        <v>0</v>
      </c>
      <c r="W176">
        <v>0</v>
      </c>
      <c r="X176">
        <v>100</v>
      </c>
    </row>
    <row r="177" spans="1:24" x14ac:dyDescent="0.25">
      <c r="A177" t="str">
        <f t="shared" si="2"/>
        <v>HillegomTotaalHuurOverige verhuurderN.v.t.</v>
      </c>
      <c r="B177">
        <v>2015</v>
      </c>
      <c r="C177" t="s">
        <v>15</v>
      </c>
      <c r="D177" t="s">
        <v>16</v>
      </c>
      <c r="E177" t="s">
        <v>0</v>
      </c>
      <c r="F177" t="s">
        <v>3</v>
      </c>
      <c r="G177" t="s">
        <v>7</v>
      </c>
      <c r="H177" t="s">
        <v>1</v>
      </c>
      <c r="I177">
        <v>600</v>
      </c>
      <c r="J177">
        <v>200</v>
      </c>
      <c r="K177">
        <v>100</v>
      </c>
      <c r="L177">
        <v>100</v>
      </c>
      <c r="M177">
        <v>0</v>
      </c>
      <c r="N177">
        <v>300</v>
      </c>
      <c r="O177">
        <v>400</v>
      </c>
      <c r="P177">
        <v>300</v>
      </c>
      <c r="Q177">
        <v>500</v>
      </c>
      <c r="R177">
        <v>100</v>
      </c>
      <c r="S177">
        <v>100</v>
      </c>
      <c r="T177">
        <v>300</v>
      </c>
      <c r="U177">
        <v>400</v>
      </c>
      <c r="V177">
        <v>200</v>
      </c>
      <c r="W177">
        <v>400</v>
      </c>
      <c r="X177">
        <v>1000</v>
      </c>
    </row>
    <row r="178" spans="1:24" x14ac:dyDescent="0.25">
      <c r="A178" t="str">
        <f t="shared" si="2"/>
        <v>HillegomInkomensafh.huurbeleid tot 34229 euroTotaalN.v.t.N.v.t.</v>
      </c>
      <c r="B178">
        <v>2015</v>
      </c>
      <c r="C178" t="s">
        <v>15</v>
      </c>
      <c r="D178" t="s">
        <v>16</v>
      </c>
      <c r="E178" t="s">
        <v>8</v>
      </c>
      <c r="F178" t="s">
        <v>0</v>
      </c>
      <c r="G178" t="s">
        <v>1</v>
      </c>
      <c r="H178" t="s">
        <v>1</v>
      </c>
      <c r="I178">
        <v>2200</v>
      </c>
      <c r="J178">
        <v>900</v>
      </c>
      <c r="K178">
        <v>300</v>
      </c>
      <c r="L178">
        <v>400</v>
      </c>
      <c r="M178">
        <v>0</v>
      </c>
      <c r="N178">
        <v>600</v>
      </c>
      <c r="O178">
        <v>1600</v>
      </c>
      <c r="P178">
        <v>1600</v>
      </c>
      <c r="Q178">
        <v>1300</v>
      </c>
      <c r="R178">
        <v>300</v>
      </c>
      <c r="S178">
        <v>500</v>
      </c>
      <c r="T178">
        <v>1800</v>
      </c>
      <c r="U178">
        <v>700</v>
      </c>
      <c r="V178">
        <v>600</v>
      </c>
      <c r="W178">
        <v>2500</v>
      </c>
      <c r="X178">
        <v>3800</v>
      </c>
    </row>
    <row r="179" spans="1:24" x14ac:dyDescent="0.25">
      <c r="A179" t="str">
        <f t="shared" si="2"/>
        <v>HillegomInkomensafh.huurbeleid tot 34229 euroEigenaarN.v.t.N.v.t.</v>
      </c>
      <c r="B179">
        <v>2015</v>
      </c>
      <c r="C179" t="s">
        <v>15</v>
      </c>
      <c r="D179" t="s">
        <v>16</v>
      </c>
      <c r="E179" t="s">
        <v>8</v>
      </c>
      <c r="F179" t="s">
        <v>2</v>
      </c>
      <c r="G179" t="s">
        <v>1</v>
      </c>
      <c r="H179" t="s">
        <v>1</v>
      </c>
      <c r="I179">
        <v>800</v>
      </c>
      <c r="J179">
        <v>500</v>
      </c>
      <c r="K179">
        <v>200</v>
      </c>
      <c r="L179">
        <v>100</v>
      </c>
      <c r="M179">
        <v>0</v>
      </c>
      <c r="N179">
        <v>200</v>
      </c>
      <c r="O179">
        <v>700</v>
      </c>
      <c r="P179">
        <v>700</v>
      </c>
      <c r="Q179">
        <v>500</v>
      </c>
      <c r="R179">
        <v>100</v>
      </c>
      <c r="S179">
        <v>100</v>
      </c>
      <c r="T179">
        <v>800</v>
      </c>
      <c r="U179">
        <v>100</v>
      </c>
      <c r="V179">
        <v>200</v>
      </c>
      <c r="W179">
        <v>1300</v>
      </c>
      <c r="X179">
        <v>1600</v>
      </c>
    </row>
    <row r="180" spans="1:24" x14ac:dyDescent="0.25">
      <c r="A180" t="str">
        <f t="shared" si="2"/>
        <v>HillegomInkomensafh.huurbeleid tot 34229 euroHuurTotaalN.v.t.</v>
      </c>
      <c r="B180">
        <v>2015</v>
      </c>
      <c r="C180" t="s">
        <v>15</v>
      </c>
      <c r="D180" t="s">
        <v>16</v>
      </c>
      <c r="E180" t="s">
        <v>8</v>
      </c>
      <c r="F180" t="s">
        <v>3</v>
      </c>
      <c r="G180" t="s">
        <v>0</v>
      </c>
      <c r="H180" t="s">
        <v>1</v>
      </c>
      <c r="I180">
        <v>1500</v>
      </c>
      <c r="J180">
        <v>400</v>
      </c>
      <c r="K180">
        <v>100</v>
      </c>
      <c r="L180">
        <v>200</v>
      </c>
      <c r="M180">
        <v>0</v>
      </c>
      <c r="N180">
        <v>500</v>
      </c>
      <c r="O180">
        <v>900</v>
      </c>
      <c r="P180">
        <v>900</v>
      </c>
      <c r="Q180">
        <v>700</v>
      </c>
      <c r="R180">
        <v>100</v>
      </c>
      <c r="S180">
        <v>400</v>
      </c>
      <c r="T180">
        <v>1000</v>
      </c>
      <c r="U180">
        <v>500</v>
      </c>
      <c r="V180">
        <v>500</v>
      </c>
      <c r="W180">
        <v>1200</v>
      </c>
      <c r="X180">
        <v>2200</v>
      </c>
    </row>
    <row r="181" spans="1:24" x14ac:dyDescent="0.25">
      <c r="A181" t="str">
        <f t="shared" si="2"/>
        <v>HillegomInkomensafh.huurbeleid tot 34229 euroHuurCorporatieTotaal</v>
      </c>
      <c r="B181">
        <v>2015</v>
      </c>
      <c r="C181" t="s">
        <v>15</v>
      </c>
      <c r="D181" t="s">
        <v>16</v>
      </c>
      <c r="E181" t="s">
        <v>8</v>
      </c>
      <c r="F181" t="s">
        <v>3</v>
      </c>
      <c r="G181" t="s">
        <v>4</v>
      </c>
      <c r="H181" t="s">
        <v>0</v>
      </c>
      <c r="I181">
        <v>1000</v>
      </c>
      <c r="J181">
        <v>300</v>
      </c>
      <c r="K181">
        <v>100</v>
      </c>
      <c r="L181">
        <v>200</v>
      </c>
      <c r="M181">
        <v>0</v>
      </c>
      <c r="N181">
        <v>200</v>
      </c>
      <c r="O181">
        <v>600</v>
      </c>
      <c r="P181">
        <v>700</v>
      </c>
      <c r="Q181">
        <v>500</v>
      </c>
      <c r="R181">
        <v>100</v>
      </c>
      <c r="S181">
        <v>300</v>
      </c>
      <c r="T181">
        <v>700</v>
      </c>
      <c r="U181">
        <v>300</v>
      </c>
      <c r="V181">
        <v>300</v>
      </c>
      <c r="W181">
        <v>900</v>
      </c>
      <c r="X181">
        <v>1500</v>
      </c>
    </row>
    <row r="182" spans="1:24" x14ac:dyDescent="0.25">
      <c r="A182" t="str">
        <f t="shared" si="2"/>
        <v>HillegomInkomensafh.huurbeleid tot 34229 euroHuurCorporatieOnder liberalisatiegrens</v>
      </c>
      <c r="B182">
        <v>2015</v>
      </c>
      <c r="C182" t="s">
        <v>15</v>
      </c>
      <c r="D182" t="s">
        <v>16</v>
      </c>
      <c r="E182" t="s">
        <v>8</v>
      </c>
      <c r="F182" t="s">
        <v>3</v>
      </c>
      <c r="G182" t="s">
        <v>4</v>
      </c>
      <c r="H182" t="s">
        <v>5</v>
      </c>
      <c r="I182">
        <v>900</v>
      </c>
      <c r="J182">
        <v>300</v>
      </c>
      <c r="K182">
        <v>100</v>
      </c>
      <c r="L182">
        <v>200</v>
      </c>
      <c r="M182">
        <v>0</v>
      </c>
      <c r="N182">
        <v>200</v>
      </c>
      <c r="O182">
        <v>600</v>
      </c>
      <c r="P182">
        <v>700</v>
      </c>
      <c r="Q182">
        <v>400</v>
      </c>
      <c r="R182">
        <v>100</v>
      </c>
      <c r="S182">
        <v>300</v>
      </c>
      <c r="T182">
        <v>700</v>
      </c>
      <c r="U182">
        <v>300</v>
      </c>
      <c r="V182">
        <v>300</v>
      </c>
      <c r="W182">
        <v>900</v>
      </c>
      <c r="X182">
        <v>1500</v>
      </c>
    </row>
    <row r="183" spans="1:24" x14ac:dyDescent="0.25">
      <c r="A183" t="str">
        <f t="shared" si="2"/>
        <v>HillegomInkomensafh.huurbeleid tot 34229 euroHuurCorporatieOverig</v>
      </c>
      <c r="B183">
        <v>2015</v>
      </c>
      <c r="C183" t="s">
        <v>15</v>
      </c>
      <c r="D183" t="s">
        <v>16</v>
      </c>
      <c r="E183" t="s">
        <v>8</v>
      </c>
      <c r="F183" t="s">
        <v>3</v>
      </c>
      <c r="G183" t="s">
        <v>4</v>
      </c>
      <c r="H183" t="s">
        <v>6</v>
      </c>
      <c r="I183">
        <v>0</v>
      </c>
      <c r="J183">
        <v>0</v>
      </c>
      <c r="K183">
        <v>0</v>
      </c>
      <c r="L183">
        <v>0</v>
      </c>
      <c r="M183">
        <v>0</v>
      </c>
      <c r="N183">
        <v>0</v>
      </c>
      <c r="O183">
        <v>0</v>
      </c>
      <c r="P183">
        <v>0</v>
      </c>
      <c r="Q183">
        <v>0</v>
      </c>
      <c r="R183">
        <v>0</v>
      </c>
      <c r="S183">
        <v>0</v>
      </c>
      <c r="T183">
        <v>0</v>
      </c>
      <c r="U183">
        <v>0</v>
      </c>
      <c r="V183">
        <v>0</v>
      </c>
      <c r="W183">
        <v>0</v>
      </c>
      <c r="X183">
        <v>0</v>
      </c>
    </row>
    <row r="184" spans="1:24" x14ac:dyDescent="0.25">
      <c r="A184" t="str">
        <f t="shared" si="2"/>
        <v>HillegomInkomensafh.huurbeleid tot 34229 euroHuurOverige verhuurderN.v.t.</v>
      </c>
      <c r="B184">
        <v>2015</v>
      </c>
      <c r="C184" t="s">
        <v>15</v>
      </c>
      <c r="D184" t="s">
        <v>16</v>
      </c>
      <c r="E184" t="s">
        <v>8</v>
      </c>
      <c r="F184" t="s">
        <v>3</v>
      </c>
      <c r="G184" t="s">
        <v>7</v>
      </c>
      <c r="H184" t="s">
        <v>1</v>
      </c>
      <c r="I184">
        <v>500</v>
      </c>
      <c r="J184">
        <v>100</v>
      </c>
      <c r="K184">
        <v>0</v>
      </c>
      <c r="L184">
        <v>100</v>
      </c>
      <c r="M184">
        <v>0</v>
      </c>
      <c r="N184">
        <v>200</v>
      </c>
      <c r="O184">
        <v>200</v>
      </c>
      <c r="P184">
        <v>200</v>
      </c>
      <c r="Q184">
        <v>300</v>
      </c>
      <c r="R184">
        <v>100</v>
      </c>
      <c r="S184">
        <v>100</v>
      </c>
      <c r="T184">
        <v>300</v>
      </c>
      <c r="U184">
        <v>300</v>
      </c>
      <c r="V184">
        <v>100</v>
      </c>
      <c r="W184">
        <v>300</v>
      </c>
      <c r="X184">
        <v>700</v>
      </c>
    </row>
    <row r="185" spans="1:24" x14ac:dyDescent="0.25">
      <c r="A185" t="str">
        <f t="shared" si="2"/>
        <v>HillegomInkomensafh.huurbeleid 34229 t/m 43786 euroTotaalN.v.t.N.v.t.</v>
      </c>
      <c r="B185">
        <v>2015</v>
      </c>
      <c r="C185" t="s">
        <v>15</v>
      </c>
      <c r="D185" t="s">
        <v>16</v>
      </c>
      <c r="E185" t="s">
        <v>9</v>
      </c>
      <c r="F185" t="s">
        <v>0</v>
      </c>
      <c r="G185" t="s">
        <v>1</v>
      </c>
      <c r="H185" t="s">
        <v>1</v>
      </c>
      <c r="I185">
        <v>400</v>
      </c>
      <c r="J185">
        <v>500</v>
      </c>
      <c r="K185">
        <v>300</v>
      </c>
      <c r="L185">
        <v>100</v>
      </c>
      <c r="M185">
        <v>0</v>
      </c>
      <c r="N185">
        <v>200</v>
      </c>
      <c r="O185">
        <v>700</v>
      </c>
      <c r="P185">
        <v>300</v>
      </c>
      <c r="Q185">
        <v>700</v>
      </c>
      <c r="R185">
        <v>100</v>
      </c>
      <c r="S185">
        <v>100</v>
      </c>
      <c r="T185">
        <v>300</v>
      </c>
      <c r="U185">
        <v>200</v>
      </c>
      <c r="V185">
        <v>200</v>
      </c>
      <c r="W185">
        <v>800</v>
      </c>
      <c r="X185">
        <v>1200</v>
      </c>
    </row>
    <row r="186" spans="1:24" x14ac:dyDescent="0.25">
      <c r="A186" t="str">
        <f t="shared" si="2"/>
        <v>HillegomInkomensafh.huurbeleid 34229 t/m 43786 euroEigenaarN.v.t.N.v.t.</v>
      </c>
      <c r="B186">
        <v>2015</v>
      </c>
      <c r="C186" t="s">
        <v>15</v>
      </c>
      <c r="D186" t="s">
        <v>16</v>
      </c>
      <c r="E186" t="s">
        <v>9</v>
      </c>
      <c r="F186" t="s">
        <v>2</v>
      </c>
      <c r="G186" t="s">
        <v>1</v>
      </c>
      <c r="H186" t="s">
        <v>1</v>
      </c>
      <c r="I186">
        <v>200</v>
      </c>
      <c r="J186">
        <v>300</v>
      </c>
      <c r="K186">
        <v>200</v>
      </c>
      <c r="L186">
        <v>100</v>
      </c>
      <c r="M186">
        <v>0</v>
      </c>
      <c r="N186">
        <v>100</v>
      </c>
      <c r="O186">
        <v>500</v>
      </c>
      <c r="P186">
        <v>300</v>
      </c>
      <c r="Q186">
        <v>500</v>
      </c>
      <c r="R186">
        <v>100</v>
      </c>
      <c r="S186">
        <v>0</v>
      </c>
      <c r="T186">
        <v>300</v>
      </c>
      <c r="U186">
        <v>100</v>
      </c>
      <c r="V186">
        <v>100</v>
      </c>
      <c r="W186">
        <v>600</v>
      </c>
      <c r="X186">
        <v>800</v>
      </c>
    </row>
    <row r="187" spans="1:24" x14ac:dyDescent="0.25">
      <c r="A187" t="str">
        <f t="shared" si="2"/>
        <v>HillegomInkomensafh.huurbeleid 34229 t/m 43786 euroHuurTotaalN.v.t.</v>
      </c>
      <c r="B187">
        <v>2015</v>
      </c>
      <c r="C187" t="s">
        <v>15</v>
      </c>
      <c r="D187" t="s">
        <v>16</v>
      </c>
      <c r="E187" t="s">
        <v>9</v>
      </c>
      <c r="F187" t="s">
        <v>3</v>
      </c>
      <c r="G187" t="s">
        <v>0</v>
      </c>
      <c r="H187" t="s">
        <v>1</v>
      </c>
      <c r="I187">
        <v>100</v>
      </c>
      <c r="J187">
        <v>100</v>
      </c>
      <c r="K187">
        <v>100</v>
      </c>
      <c r="L187">
        <v>0</v>
      </c>
      <c r="M187">
        <v>0</v>
      </c>
      <c r="N187">
        <v>100</v>
      </c>
      <c r="O187">
        <v>200</v>
      </c>
      <c r="P187">
        <v>100</v>
      </c>
      <c r="Q187">
        <v>300</v>
      </c>
      <c r="R187">
        <v>0</v>
      </c>
      <c r="S187">
        <v>0</v>
      </c>
      <c r="T187">
        <v>100</v>
      </c>
      <c r="U187">
        <v>100</v>
      </c>
      <c r="V187">
        <v>100</v>
      </c>
      <c r="W187">
        <v>200</v>
      </c>
      <c r="X187">
        <v>400</v>
      </c>
    </row>
    <row r="188" spans="1:24" x14ac:dyDescent="0.25">
      <c r="A188" t="str">
        <f t="shared" si="2"/>
        <v>HillegomInkomensafh.huurbeleid 34229 t/m 43786 euroHuurCorporatieTotaal</v>
      </c>
      <c r="B188">
        <v>2015</v>
      </c>
      <c r="C188" t="s">
        <v>15</v>
      </c>
      <c r="D188" t="s">
        <v>16</v>
      </c>
      <c r="E188" t="s">
        <v>9</v>
      </c>
      <c r="F188" t="s">
        <v>3</v>
      </c>
      <c r="G188" t="s">
        <v>4</v>
      </c>
      <c r="H188" t="s">
        <v>0</v>
      </c>
      <c r="I188">
        <v>100</v>
      </c>
      <c r="J188">
        <v>100</v>
      </c>
      <c r="K188">
        <v>100</v>
      </c>
      <c r="L188">
        <v>0</v>
      </c>
      <c r="M188">
        <v>0</v>
      </c>
      <c r="N188">
        <v>100</v>
      </c>
      <c r="O188">
        <v>100</v>
      </c>
      <c r="P188">
        <v>0</v>
      </c>
      <c r="Q188">
        <v>200</v>
      </c>
      <c r="R188">
        <v>0</v>
      </c>
      <c r="S188">
        <v>0</v>
      </c>
      <c r="T188">
        <v>0</v>
      </c>
      <c r="U188">
        <v>0</v>
      </c>
      <c r="V188">
        <v>0</v>
      </c>
      <c r="W188">
        <v>200</v>
      </c>
      <c r="X188">
        <v>300</v>
      </c>
    </row>
    <row r="189" spans="1:24" x14ac:dyDescent="0.25">
      <c r="A189" t="str">
        <f t="shared" si="2"/>
        <v>HillegomInkomensafh.huurbeleid 34229 t/m 43786 euroHuurCorporatieOnder liberalisatiegrens</v>
      </c>
      <c r="B189">
        <v>2015</v>
      </c>
      <c r="C189" t="s">
        <v>15</v>
      </c>
      <c r="D189" t="s">
        <v>16</v>
      </c>
      <c r="E189" t="s">
        <v>9</v>
      </c>
      <c r="F189" t="s">
        <v>3</v>
      </c>
      <c r="G189" t="s">
        <v>4</v>
      </c>
      <c r="H189" t="s">
        <v>5</v>
      </c>
      <c r="I189">
        <v>100</v>
      </c>
      <c r="J189">
        <v>100</v>
      </c>
      <c r="K189">
        <v>100</v>
      </c>
      <c r="L189">
        <v>0</v>
      </c>
      <c r="M189">
        <v>0</v>
      </c>
      <c r="N189">
        <v>100</v>
      </c>
      <c r="O189">
        <v>100</v>
      </c>
      <c r="P189">
        <v>0</v>
      </c>
      <c r="Q189">
        <v>200</v>
      </c>
      <c r="R189">
        <v>0</v>
      </c>
      <c r="S189">
        <v>0</v>
      </c>
      <c r="T189">
        <v>0</v>
      </c>
      <c r="U189">
        <v>0</v>
      </c>
      <c r="V189">
        <v>0</v>
      </c>
      <c r="W189">
        <v>200</v>
      </c>
      <c r="X189">
        <v>200</v>
      </c>
    </row>
    <row r="190" spans="1:24" x14ac:dyDescent="0.25">
      <c r="A190" t="str">
        <f t="shared" si="2"/>
        <v>HillegomInkomensafh.huurbeleid 34229 t/m 43786 euroHuurCorporatieOverig</v>
      </c>
      <c r="B190">
        <v>2015</v>
      </c>
      <c r="C190" t="s">
        <v>15</v>
      </c>
      <c r="D190" t="s">
        <v>16</v>
      </c>
      <c r="E190" t="s">
        <v>9</v>
      </c>
      <c r="F190" t="s">
        <v>3</v>
      </c>
      <c r="G190" t="s">
        <v>4</v>
      </c>
      <c r="H190" t="s">
        <v>6</v>
      </c>
      <c r="I190">
        <v>0</v>
      </c>
      <c r="J190">
        <v>0</v>
      </c>
      <c r="K190">
        <v>0</v>
      </c>
      <c r="L190">
        <v>0</v>
      </c>
      <c r="M190">
        <v>0</v>
      </c>
      <c r="N190">
        <v>0</v>
      </c>
      <c r="O190">
        <v>0</v>
      </c>
      <c r="P190">
        <v>0</v>
      </c>
      <c r="Q190">
        <v>0</v>
      </c>
      <c r="R190">
        <v>0</v>
      </c>
      <c r="S190">
        <v>0</v>
      </c>
      <c r="T190">
        <v>0</v>
      </c>
      <c r="U190">
        <v>0</v>
      </c>
      <c r="V190">
        <v>0</v>
      </c>
      <c r="W190">
        <v>0</v>
      </c>
      <c r="X190">
        <v>0</v>
      </c>
    </row>
    <row r="191" spans="1:24" x14ac:dyDescent="0.25">
      <c r="A191" t="str">
        <f t="shared" si="2"/>
        <v>HillegomInkomensafh.huurbeleid 34229 t/m 43786 euroHuurOverige verhuurderN.v.t.</v>
      </c>
      <c r="B191">
        <v>2015</v>
      </c>
      <c r="C191" t="s">
        <v>15</v>
      </c>
      <c r="D191" t="s">
        <v>16</v>
      </c>
      <c r="E191" t="s">
        <v>9</v>
      </c>
      <c r="F191" t="s">
        <v>3</v>
      </c>
      <c r="G191" t="s">
        <v>7</v>
      </c>
      <c r="H191" t="s">
        <v>1</v>
      </c>
      <c r="I191">
        <v>0</v>
      </c>
      <c r="J191">
        <v>0</v>
      </c>
      <c r="K191">
        <v>0</v>
      </c>
      <c r="L191">
        <v>0</v>
      </c>
      <c r="M191">
        <v>0</v>
      </c>
      <c r="N191">
        <v>0</v>
      </c>
      <c r="O191">
        <v>100</v>
      </c>
      <c r="P191">
        <v>0</v>
      </c>
      <c r="Q191">
        <v>100</v>
      </c>
      <c r="R191">
        <v>0</v>
      </c>
      <c r="S191">
        <v>0</v>
      </c>
      <c r="T191">
        <v>0</v>
      </c>
      <c r="U191">
        <v>100</v>
      </c>
      <c r="V191">
        <v>0</v>
      </c>
      <c r="W191">
        <v>0</v>
      </c>
      <c r="X191">
        <v>100</v>
      </c>
    </row>
    <row r="192" spans="1:24" x14ac:dyDescent="0.25">
      <c r="A192" t="str">
        <f t="shared" si="2"/>
        <v>HillegomInkomensafh.huurbeleid meer dan 43786 euroTotaalN.v.t.N.v.t.</v>
      </c>
      <c r="B192">
        <v>2015</v>
      </c>
      <c r="C192" t="s">
        <v>15</v>
      </c>
      <c r="D192" t="s">
        <v>16</v>
      </c>
      <c r="E192" t="s">
        <v>10</v>
      </c>
      <c r="F192" t="s">
        <v>0</v>
      </c>
      <c r="G192" t="s">
        <v>1</v>
      </c>
      <c r="H192" t="s">
        <v>1</v>
      </c>
      <c r="I192">
        <v>400</v>
      </c>
      <c r="J192">
        <v>1600</v>
      </c>
      <c r="K192">
        <v>2000</v>
      </c>
      <c r="L192">
        <v>200</v>
      </c>
      <c r="M192">
        <v>100</v>
      </c>
      <c r="N192">
        <v>500</v>
      </c>
      <c r="O192">
        <v>3000</v>
      </c>
      <c r="P192">
        <v>600</v>
      </c>
      <c r="Q192">
        <v>3000</v>
      </c>
      <c r="R192">
        <v>500</v>
      </c>
      <c r="S192">
        <v>100</v>
      </c>
      <c r="T192">
        <v>700</v>
      </c>
      <c r="U192">
        <v>400</v>
      </c>
      <c r="V192">
        <v>500</v>
      </c>
      <c r="W192">
        <v>3200</v>
      </c>
      <c r="X192">
        <v>4200</v>
      </c>
    </row>
    <row r="193" spans="1:24" x14ac:dyDescent="0.25">
      <c r="A193" t="str">
        <f t="shared" si="2"/>
        <v>HillegomInkomensafh.huurbeleid meer dan 43786 euroEigenaarN.v.t.N.v.t.</v>
      </c>
      <c r="B193">
        <v>2015</v>
      </c>
      <c r="C193" t="s">
        <v>15</v>
      </c>
      <c r="D193" t="s">
        <v>16</v>
      </c>
      <c r="E193" t="s">
        <v>10</v>
      </c>
      <c r="F193" t="s">
        <v>2</v>
      </c>
      <c r="G193" t="s">
        <v>1</v>
      </c>
      <c r="H193" t="s">
        <v>1</v>
      </c>
      <c r="I193">
        <v>300</v>
      </c>
      <c r="J193">
        <v>1300</v>
      </c>
      <c r="K193">
        <v>1800</v>
      </c>
      <c r="L193">
        <v>100</v>
      </c>
      <c r="M193">
        <v>100</v>
      </c>
      <c r="N193">
        <v>400</v>
      </c>
      <c r="O193">
        <v>2700</v>
      </c>
      <c r="P193">
        <v>600</v>
      </c>
      <c r="Q193">
        <v>2500</v>
      </c>
      <c r="R193">
        <v>400</v>
      </c>
      <c r="S193">
        <v>100</v>
      </c>
      <c r="T193">
        <v>600</v>
      </c>
      <c r="U193">
        <v>300</v>
      </c>
      <c r="V193">
        <v>400</v>
      </c>
      <c r="W193">
        <v>2900</v>
      </c>
      <c r="X193">
        <v>3600</v>
      </c>
    </row>
    <row r="194" spans="1:24" x14ac:dyDescent="0.25">
      <c r="A194" t="str">
        <f t="shared" si="2"/>
        <v>HillegomInkomensafh.huurbeleid meer dan 43786 euroHuurTotaalN.v.t.</v>
      </c>
      <c r="B194">
        <v>2015</v>
      </c>
      <c r="C194" t="s">
        <v>15</v>
      </c>
      <c r="D194" t="s">
        <v>16</v>
      </c>
      <c r="E194" t="s">
        <v>10</v>
      </c>
      <c r="F194" t="s">
        <v>3</v>
      </c>
      <c r="G194" t="s">
        <v>0</v>
      </c>
      <c r="H194" t="s">
        <v>1</v>
      </c>
      <c r="I194">
        <v>100</v>
      </c>
      <c r="J194">
        <v>200</v>
      </c>
      <c r="K194">
        <v>200</v>
      </c>
      <c r="L194">
        <v>100</v>
      </c>
      <c r="M194">
        <v>0</v>
      </c>
      <c r="N194">
        <v>100</v>
      </c>
      <c r="O194">
        <v>400</v>
      </c>
      <c r="P194">
        <v>100</v>
      </c>
      <c r="Q194">
        <v>400</v>
      </c>
      <c r="R194">
        <v>0</v>
      </c>
      <c r="S194">
        <v>0</v>
      </c>
      <c r="T194">
        <v>100</v>
      </c>
      <c r="U194">
        <v>100</v>
      </c>
      <c r="V194">
        <v>100</v>
      </c>
      <c r="W194">
        <v>300</v>
      </c>
      <c r="X194">
        <v>500</v>
      </c>
    </row>
    <row r="195" spans="1:24" x14ac:dyDescent="0.25">
      <c r="A195" t="str">
        <f t="shared" si="2"/>
        <v>HillegomInkomensafh.huurbeleid meer dan 43786 euroHuurCorporatieTotaal</v>
      </c>
      <c r="B195">
        <v>2015</v>
      </c>
      <c r="C195" t="s">
        <v>15</v>
      </c>
      <c r="D195" t="s">
        <v>16</v>
      </c>
      <c r="E195" t="s">
        <v>10</v>
      </c>
      <c r="F195" t="s">
        <v>3</v>
      </c>
      <c r="G195" t="s">
        <v>4</v>
      </c>
      <c r="H195" t="s">
        <v>0</v>
      </c>
      <c r="I195">
        <v>0</v>
      </c>
      <c r="J195">
        <v>100</v>
      </c>
      <c r="K195">
        <v>100</v>
      </c>
      <c r="L195">
        <v>0</v>
      </c>
      <c r="M195">
        <v>0</v>
      </c>
      <c r="N195">
        <v>100</v>
      </c>
      <c r="O195">
        <v>300</v>
      </c>
      <c r="P195">
        <v>0</v>
      </c>
      <c r="Q195">
        <v>300</v>
      </c>
      <c r="R195">
        <v>0</v>
      </c>
      <c r="S195">
        <v>0</v>
      </c>
      <c r="T195">
        <v>0</v>
      </c>
      <c r="U195">
        <v>0</v>
      </c>
      <c r="V195">
        <v>100</v>
      </c>
      <c r="W195">
        <v>200</v>
      </c>
      <c r="X195">
        <v>300</v>
      </c>
    </row>
    <row r="196" spans="1:24" x14ac:dyDescent="0.25">
      <c r="A196" t="str">
        <f t="shared" ref="A196:A259" si="3">CONCATENATE(D196,E196,F196,G196,H196)</f>
        <v>HillegomInkomensafh.huurbeleid meer dan 43786 euroHuurCorporatieOnder liberalisatiegrens</v>
      </c>
      <c r="B196">
        <v>2015</v>
      </c>
      <c r="C196" t="s">
        <v>15</v>
      </c>
      <c r="D196" t="s">
        <v>16</v>
      </c>
      <c r="E196" t="s">
        <v>10</v>
      </c>
      <c r="F196" t="s">
        <v>3</v>
      </c>
      <c r="G196" t="s">
        <v>4</v>
      </c>
      <c r="H196" t="s">
        <v>5</v>
      </c>
      <c r="I196">
        <v>0</v>
      </c>
      <c r="J196">
        <v>100</v>
      </c>
      <c r="K196">
        <v>100</v>
      </c>
      <c r="L196">
        <v>0</v>
      </c>
      <c r="M196">
        <v>0</v>
      </c>
      <c r="N196">
        <v>0</v>
      </c>
      <c r="O196">
        <v>200</v>
      </c>
      <c r="P196">
        <v>0</v>
      </c>
      <c r="Q196">
        <v>300</v>
      </c>
      <c r="R196">
        <v>0</v>
      </c>
      <c r="S196">
        <v>0</v>
      </c>
      <c r="T196">
        <v>0</v>
      </c>
      <c r="U196">
        <v>0</v>
      </c>
      <c r="V196">
        <v>100</v>
      </c>
      <c r="W196">
        <v>200</v>
      </c>
      <c r="X196">
        <v>300</v>
      </c>
    </row>
    <row r="197" spans="1:24" x14ac:dyDescent="0.25">
      <c r="A197" t="str">
        <f t="shared" si="3"/>
        <v>HillegomInkomensafh.huurbeleid meer dan 43786 euroHuurCorporatieOverig</v>
      </c>
      <c r="B197">
        <v>2015</v>
      </c>
      <c r="C197" t="s">
        <v>15</v>
      </c>
      <c r="D197" t="s">
        <v>16</v>
      </c>
      <c r="E197" t="s">
        <v>10</v>
      </c>
      <c r="F197" t="s">
        <v>3</v>
      </c>
      <c r="G197" t="s">
        <v>4</v>
      </c>
      <c r="H197" t="s">
        <v>6</v>
      </c>
      <c r="I197">
        <v>0</v>
      </c>
      <c r="J197">
        <v>0</v>
      </c>
      <c r="K197">
        <v>0</v>
      </c>
      <c r="L197">
        <v>0</v>
      </c>
      <c r="M197">
        <v>0</v>
      </c>
      <c r="N197">
        <v>0</v>
      </c>
      <c r="O197">
        <v>0</v>
      </c>
      <c r="P197">
        <v>0</v>
      </c>
      <c r="Q197">
        <v>0</v>
      </c>
      <c r="R197">
        <v>0</v>
      </c>
      <c r="S197">
        <v>0</v>
      </c>
      <c r="T197">
        <v>0</v>
      </c>
      <c r="U197">
        <v>0</v>
      </c>
      <c r="V197">
        <v>0</v>
      </c>
      <c r="W197">
        <v>0</v>
      </c>
      <c r="X197">
        <v>0</v>
      </c>
    </row>
    <row r="198" spans="1:24" x14ac:dyDescent="0.25">
      <c r="A198" t="str">
        <f t="shared" si="3"/>
        <v>HillegomInkomensafh.huurbeleid meer dan 43786 euroHuurOverige verhuurderN.v.t.</v>
      </c>
      <c r="B198">
        <v>2015</v>
      </c>
      <c r="C198" t="s">
        <v>15</v>
      </c>
      <c r="D198" t="s">
        <v>16</v>
      </c>
      <c r="E198" t="s">
        <v>10</v>
      </c>
      <c r="F198" t="s">
        <v>3</v>
      </c>
      <c r="G198" t="s">
        <v>7</v>
      </c>
      <c r="H198" t="s">
        <v>1</v>
      </c>
      <c r="I198">
        <v>0</v>
      </c>
      <c r="J198">
        <v>100</v>
      </c>
      <c r="K198">
        <v>100</v>
      </c>
      <c r="L198">
        <v>0</v>
      </c>
      <c r="M198">
        <v>0</v>
      </c>
      <c r="N198">
        <v>100</v>
      </c>
      <c r="O198">
        <v>100</v>
      </c>
      <c r="P198">
        <v>0</v>
      </c>
      <c r="Q198">
        <v>100</v>
      </c>
      <c r="R198">
        <v>0</v>
      </c>
      <c r="S198">
        <v>0</v>
      </c>
      <c r="T198">
        <v>0</v>
      </c>
      <c r="U198">
        <v>100</v>
      </c>
      <c r="V198">
        <v>0</v>
      </c>
      <c r="W198">
        <v>100</v>
      </c>
      <c r="X198">
        <v>200</v>
      </c>
    </row>
    <row r="199" spans="1:24" x14ac:dyDescent="0.25">
      <c r="A199" t="str">
        <f t="shared" si="3"/>
        <v>LisseTotaalTotaalN.v.t.N.v.t.</v>
      </c>
      <c r="B199">
        <v>2015</v>
      </c>
      <c r="C199" t="s">
        <v>15</v>
      </c>
      <c r="D199" t="s">
        <v>17</v>
      </c>
      <c r="E199" t="s">
        <v>0</v>
      </c>
      <c r="F199" t="s">
        <v>0</v>
      </c>
      <c r="G199" t="s">
        <v>1</v>
      </c>
      <c r="H199" t="s">
        <v>1</v>
      </c>
      <c r="I199">
        <v>3100</v>
      </c>
      <c r="J199">
        <v>3200</v>
      </c>
      <c r="K199">
        <v>2800</v>
      </c>
      <c r="L199">
        <v>600</v>
      </c>
      <c r="M199">
        <v>100</v>
      </c>
      <c r="N199">
        <v>1300</v>
      </c>
      <c r="O199">
        <v>5500</v>
      </c>
      <c r="P199">
        <v>3000</v>
      </c>
      <c r="Q199">
        <v>5200</v>
      </c>
      <c r="R199">
        <v>800</v>
      </c>
      <c r="S199">
        <v>600</v>
      </c>
      <c r="T199">
        <v>3200</v>
      </c>
      <c r="U199">
        <v>1200</v>
      </c>
      <c r="V199">
        <v>1300</v>
      </c>
      <c r="W199">
        <v>7400</v>
      </c>
      <c r="X199">
        <v>9800</v>
      </c>
    </row>
    <row r="200" spans="1:24" x14ac:dyDescent="0.25">
      <c r="A200" t="str">
        <f t="shared" si="3"/>
        <v>LisseTotaalEigenaarN.v.t.N.v.t.</v>
      </c>
      <c r="B200">
        <v>2015</v>
      </c>
      <c r="C200" t="s">
        <v>15</v>
      </c>
      <c r="D200" t="s">
        <v>17</v>
      </c>
      <c r="E200" t="s">
        <v>0</v>
      </c>
      <c r="F200" t="s">
        <v>2</v>
      </c>
      <c r="G200" t="s">
        <v>1</v>
      </c>
      <c r="H200" t="s">
        <v>1</v>
      </c>
      <c r="I200">
        <v>1200</v>
      </c>
      <c r="J200">
        <v>2200</v>
      </c>
      <c r="K200">
        <v>2500</v>
      </c>
      <c r="L200">
        <v>300</v>
      </c>
      <c r="M200">
        <v>100</v>
      </c>
      <c r="N200">
        <v>700</v>
      </c>
      <c r="O200">
        <v>3900</v>
      </c>
      <c r="P200">
        <v>1600</v>
      </c>
      <c r="Q200">
        <v>3700</v>
      </c>
      <c r="R200">
        <v>700</v>
      </c>
      <c r="S200">
        <v>100</v>
      </c>
      <c r="T200">
        <v>1800</v>
      </c>
      <c r="U200">
        <v>600</v>
      </c>
      <c r="V200">
        <v>600</v>
      </c>
      <c r="W200">
        <v>5100</v>
      </c>
      <c r="X200">
        <v>6300</v>
      </c>
    </row>
    <row r="201" spans="1:24" x14ac:dyDescent="0.25">
      <c r="A201" t="str">
        <f t="shared" si="3"/>
        <v>LisseTotaalHuurTotaalN.v.t.</v>
      </c>
      <c r="B201">
        <v>2015</v>
      </c>
      <c r="C201" t="s">
        <v>15</v>
      </c>
      <c r="D201" t="s">
        <v>17</v>
      </c>
      <c r="E201" t="s">
        <v>0</v>
      </c>
      <c r="F201" t="s">
        <v>3</v>
      </c>
      <c r="G201" t="s">
        <v>0</v>
      </c>
      <c r="H201" t="s">
        <v>1</v>
      </c>
      <c r="I201">
        <v>1900</v>
      </c>
      <c r="J201">
        <v>900</v>
      </c>
      <c r="K201">
        <v>400</v>
      </c>
      <c r="L201">
        <v>300</v>
      </c>
      <c r="M201">
        <v>0</v>
      </c>
      <c r="N201">
        <v>600</v>
      </c>
      <c r="O201">
        <v>1600</v>
      </c>
      <c r="P201">
        <v>1400</v>
      </c>
      <c r="Q201">
        <v>1500</v>
      </c>
      <c r="R201">
        <v>200</v>
      </c>
      <c r="S201">
        <v>400</v>
      </c>
      <c r="T201">
        <v>1400</v>
      </c>
      <c r="U201">
        <v>600</v>
      </c>
      <c r="V201">
        <v>600</v>
      </c>
      <c r="W201">
        <v>2300</v>
      </c>
      <c r="X201">
        <v>3600</v>
      </c>
    </row>
    <row r="202" spans="1:24" x14ac:dyDescent="0.25">
      <c r="A202" t="str">
        <f t="shared" si="3"/>
        <v>LisseTotaalHuurCorporatieTotaal</v>
      </c>
      <c r="B202">
        <v>2015</v>
      </c>
      <c r="C202" t="s">
        <v>15</v>
      </c>
      <c r="D202" t="s">
        <v>17</v>
      </c>
      <c r="E202" t="s">
        <v>0</v>
      </c>
      <c r="F202" t="s">
        <v>3</v>
      </c>
      <c r="G202" t="s">
        <v>4</v>
      </c>
      <c r="H202" t="s">
        <v>0</v>
      </c>
      <c r="I202">
        <v>1400</v>
      </c>
      <c r="J202">
        <v>800</v>
      </c>
      <c r="K202">
        <v>300</v>
      </c>
      <c r="L202">
        <v>300</v>
      </c>
      <c r="M202">
        <v>0</v>
      </c>
      <c r="N202">
        <v>300</v>
      </c>
      <c r="O202">
        <v>1400</v>
      </c>
      <c r="P202">
        <v>1100</v>
      </c>
      <c r="Q202">
        <v>1100</v>
      </c>
      <c r="R202">
        <v>100</v>
      </c>
      <c r="S202">
        <v>400</v>
      </c>
      <c r="T202">
        <v>1100</v>
      </c>
      <c r="U202">
        <v>300</v>
      </c>
      <c r="V202">
        <v>400</v>
      </c>
      <c r="W202">
        <v>2000</v>
      </c>
      <c r="X202">
        <v>2700</v>
      </c>
    </row>
    <row r="203" spans="1:24" x14ac:dyDescent="0.25">
      <c r="A203" t="str">
        <f t="shared" si="3"/>
        <v>LisseTotaalHuurCorporatieOnder liberalisatiegrens</v>
      </c>
      <c r="B203">
        <v>2015</v>
      </c>
      <c r="C203" t="s">
        <v>15</v>
      </c>
      <c r="D203" t="s">
        <v>17</v>
      </c>
      <c r="E203" t="s">
        <v>0</v>
      </c>
      <c r="F203" t="s">
        <v>3</v>
      </c>
      <c r="G203" t="s">
        <v>4</v>
      </c>
      <c r="H203" t="s">
        <v>5</v>
      </c>
      <c r="I203">
        <v>1300</v>
      </c>
      <c r="J203">
        <v>700</v>
      </c>
      <c r="K203">
        <v>300</v>
      </c>
      <c r="L203">
        <v>300</v>
      </c>
      <c r="M203">
        <v>0</v>
      </c>
      <c r="N203">
        <v>300</v>
      </c>
      <c r="O203">
        <v>1300</v>
      </c>
      <c r="P203">
        <v>1000</v>
      </c>
      <c r="Q203">
        <v>1100</v>
      </c>
      <c r="R203">
        <v>100</v>
      </c>
      <c r="S203">
        <v>400</v>
      </c>
      <c r="T203">
        <v>1100</v>
      </c>
      <c r="U203">
        <v>300</v>
      </c>
      <c r="V203">
        <v>400</v>
      </c>
      <c r="W203">
        <v>1900</v>
      </c>
      <c r="X203">
        <v>2700</v>
      </c>
    </row>
    <row r="204" spans="1:24" x14ac:dyDescent="0.25">
      <c r="A204" t="str">
        <f t="shared" si="3"/>
        <v>LisseTotaalHuurCorporatieOverig</v>
      </c>
      <c r="B204">
        <v>2015</v>
      </c>
      <c r="C204" t="s">
        <v>15</v>
      </c>
      <c r="D204" t="s">
        <v>17</v>
      </c>
      <c r="E204" t="s">
        <v>0</v>
      </c>
      <c r="F204" t="s">
        <v>3</v>
      </c>
      <c r="G204" t="s">
        <v>4</v>
      </c>
      <c r="H204" t="s">
        <v>6</v>
      </c>
      <c r="I204">
        <v>100</v>
      </c>
      <c r="J204">
        <v>0</v>
      </c>
      <c r="K204">
        <v>0</v>
      </c>
      <c r="L204">
        <v>0</v>
      </c>
      <c r="M204">
        <v>0</v>
      </c>
      <c r="N204">
        <v>0</v>
      </c>
      <c r="O204">
        <v>0</v>
      </c>
      <c r="P204">
        <v>0</v>
      </c>
      <c r="Q204">
        <v>0</v>
      </c>
      <c r="R204">
        <v>0</v>
      </c>
      <c r="S204">
        <v>0</v>
      </c>
      <c r="T204">
        <v>100</v>
      </c>
      <c r="U204">
        <v>0</v>
      </c>
      <c r="V204">
        <v>0</v>
      </c>
      <c r="W204">
        <v>0</v>
      </c>
      <c r="X204">
        <v>100</v>
      </c>
    </row>
    <row r="205" spans="1:24" x14ac:dyDescent="0.25">
      <c r="A205" t="str">
        <f t="shared" si="3"/>
        <v>LisseTotaalHuurOverige verhuurderN.v.t.</v>
      </c>
      <c r="B205">
        <v>2015</v>
      </c>
      <c r="C205" t="s">
        <v>15</v>
      </c>
      <c r="D205" t="s">
        <v>17</v>
      </c>
      <c r="E205" t="s">
        <v>0</v>
      </c>
      <c r="F205" t="s">
        <v>3</v>
      </c>
      <c r="G205" t="s">
        <v>7</v>
      </c>
      <c r="H205" t="s">
        <v>1</v>
      </c>
      <c r="I205">
        <v>500</v>
      </c>
      <c r="J205">
        <v>200</v>
      </c>
      <c r="K205">
        <v>0</v>
      </c>
      <c r="L205">
        <v>0</v>
      </c>
      <c r="M205">
        <v>0</v>
      </c>
      <c r="N205">
        <v>300</v>
      </c>
      <c r="O205">
        <v>300</v>
      </c>
      <c r="P205">
        <v>300</v>
      </c>
      <c r="Q205">
        <v>400</v>
      </c>
      <c r="R205">
        <v>100</v>
      </c>
      <c r="S205">
        <v>0</v>
      </c>
      <c r="T205">
        <v>300</v>
      </c>
      <c r="U205">
        <v>300</v>
      </c>
      <c r="V205">
        <v>200</v>
      </c>
      <c r="W205">
        <v>300</v>
      </c>
      <c r="X205">
        <v>800</v>
      </c>
    </row>
    <row r="206" spans="1:24" x14ac:dyDescent="0.25">
      <c r="A206" t="str">
        <f t="shared" si="3"/>
        <v>LisseInkomensafh.huurbeleid tot 34229 euroTotaalN.v.t.N.v.t.</v>
      </c>
      <c r="B206">
        <v>2015</v>
      </c>
      <c r="C206" t="s">
        <v>15</v>
      </c>
      <c r="D206" t="s">
        <v>17</v>
      </c>
      <c r="E206" t="s">
        <v>8</v>
      </c>
      <c r="F206" t="s">
        <v>0</v>
      </c>
      <c r="G206" t="s">
        <v>1</v>
      </c>
      <c r="H206" t="s">
        <v>1</v>
      </c>
      <c r="I206">
        <v>2300</v>
      </c>
      <c r="J206">
        <v>900</v>
      </c>
      <c r="K206">
        <v>400</v>
      </c>
      <c r="L206">
        <v>400</v>
      </c>
      <c r="M206">
        <v>0</v>
      </c>
      <c r="N206">
        <v>600</v>
      </c>
      <c r="O206">
        <v>1600</v>
      </c>
      <c r="P206">
        <v>1800</v>
      </c>
      <c r="Q206">
        <v>1300</v>
      </c>
      <c r="R206">
        <v>300</v>
      </c>
      <c r="S206">
        <v>500</v>
      </c>
      <c r="T206">
        <v>1900</v>
      </c>
      <c r="U206">
        <v>600</v>
      </c>
      <c r="V206">
        <v>600</v>
      </c>
      <c r="W206">
        <v>2700</v>
      </c>
      <c r="X206">
        <v>3900</v>
      </c>
    </row>
    <row r="207" spans="1:24" x14ac:dyDescent="0.25">
      <c r="A207" t="str">
        <f t="shared" si="3"/>
        <v>LisseInkomensafh.huurbeleid tot 34229 euroEigenaarN.v.t.N.v.t.</v>
      </c>
      <c r="B207">
        <v>2015</v>
      </c>
      <c r="C207" t="s">
        <v>15</v>
      </c>
      <c r="D207" t="s">
        <v>17</v>
      </c>
      <c r="E207" t="s">
        <v>8</v>
      </c>
      <c r="F207" t="s">
        <v>2</v>
      </c>
      <c r="G207" t="s">
        <v>1</v>
      </c>
      <c r="H207" t="s">
        <v>1</v>
      </c>
      <c r="I207">
        <v>700</v>
      </c>
      <c r="J207">
        <v>400</v>
      </c>
      <c r="K207">
        <v>200</v>
      </c>
      <c r="L207">
        <v>100</v>
      </c>
      <c r="M207">
        <v>0</v>
      </c>
      <c r="N207">
        <v>200</v>
      </c>
      <c r="O207">
        <v>600</v>
      </c>
      <c r="P207">
        <v>700</v>
      </c>
      <c r="Q207">
        <v>500</v>
      </c>
      <c r="R207">
        <v>200</v>
      </c>
      <c r="S207">
        <v>100</v>
      </c>
      <c r="T207">
        <v>700</v>
      </c>
      <c r="U207">
        <v>100</v>
      </c>
      <c r="V207">
        <v>100</v>
      </c>
      <c r="W207">
        <v>1200</v>
      </c>
      <c r="X207">
        <v>1500</v>
      </c>
    </row>
    <row r="208" spans="1:24" x14ac:dyDescent="0.25">
      <c r="A208" t="str">
        <f t="shared" si="3"/>
        <v>LisseInkomensafh.huurbeleid tot 34229 euroHuurTotaalN.v.t.</v>
      </c>
      <c r="B208">
        <v>2015</v>
      </c>
      <c r="C208" t="s">
        <v>15</v>
      </c>
      <c r="D208" t="s">
        <v>17</v>
      </c>
      <c r="E208" t="s">
        <v>8</v>
      </c>
      <c r="F208" t="s">
        <v>3</v>
      </c>
      <c r="G208" t="s">
        <v>0</v>
      </c>
      <c r="H208" t="s">
        <v>1</v>
      </c>
      <c r="I208">
        <v>1600</v>
      </c>
      <c r="J208">
        <v>500</v>
      </c>
      <c r="K208">
        <v>100</v>
      </c>
      <c r="L208">
        <v>200</v>
      </c>
      <c r="M208">
        <v>0</v>
      </c>
      <c r="N208">
        <v>400</v>
      </c>
      <c r="O208">
        <v>900</v>
      </c>
      <c r="P208">
        <v>1100</v>
      </c>
      <c r="Q208">
        <v>800</v>
      </c>
      <c r="R208">
        <v>100</v>
      </c>
      <c r="S208">
        <v>400</v>
      </c>
      <c r="T208">
        <v>1200</v>
      </c>
      <c r="U208">
        <v>500</v>
      </c>
      <c r="V208">
        <v>500</v>
      </c>
      <c r="W208">
        <v>1500</v>
      </c>
      <c r="X208">
        <v>2500</v>
      </c>
    </row>
    <row r="209" spans="1:24" x14ac:dyDescent="0.25">
      <c r="A209" t="str">
        <f t="shared" si="3"/>
        <v>LisseInkomensafh.huurbeleid tot 34229 euroHuurCorporatieTotaal</v>
      </c>
      <c r="B209">
        <v>2015</v>
      </c>
      <c r="C209" t="s">
        <v>15</v>
      </c>
      <c r="D209" t="s">
        <v>17</v>
      </c>
      <c r="E209" t="s">
        <v>8</v>
      </c>
      <c r="F209" t="s">
        <v>3</v>
      </c>
      <c r="G209" t="s">
        <v>4</v>
      </c>
      <c r="H209" t="s">
        <v>0</v>
      </c>
      <c r="I209">
        <v>1200</v>
      </c>
      <c r="J209">
        <v>400</v>
      </c>
      <c r="K209">
        <v>100</v>
      </c>
      <c r="L209">
        <v>200</v>
      </c>
      <c r="M209">
        <v>0</v>
      </c>
      <c r="N209">
        <v>200</v>
      </c>
      <c r="O209">
        <v>800</v>
      </c>
      <c r="P209">
        <v>900</v>
      </c>
      <c r="Q209">
        <v>500</v>
      </c>
      <c r="R209">
        <v>100</v>
      </c>
      <c r="S209">
        <v>400</v>
      </c>
      <c r="T209">
        <v>900</v>
      </c>
      <c r="U209">
        <v>200</v>
      </c>
      <c r="V209">
        <v>300</v>
      </c>
      <c r="W209">
        <v>1300</v>
      </c>
      <c r="X209">
        <v>1900</v>
      </c>
    </row>
    <row r="210" spans="1:24" x14ac:dyDescent="0.25">
      <c r="A210" t="str">
        <f t="shared" si="3"/>
        <v>LisseInkomensafh.huurbeleid tot 34229 euroHuurCorporatieOnder liberalisatiegrens</v>
      </c>
      <c r="B210">
        <v>2015</v>
      </c>
      <c r="C210" t="s">
        <v>15</v>
      </c>
      <c r="D210" t="s">
        <v>17</v>
      </c>
      <c r="E210" t="s">
        <v>8</v>
      </c>
      <c r="F210" t="s">
        <v>3</v>
      </c>
      <c r="G210" t="s">
        <v>4</v>
      </c>
      <c r="H210" t="s">
        <v>5</v>
      </c>
      <c r="I210">
        <v>1100</v>
      </c>
      <c r="J210">
        <v>400</v>
      </c>
      <c r="K210">
        <v>100</v>
      </c>
      <c r="L210">
        <v>200</v>
      </c>
      <c r="M210">
        <v>0</v>
      </c>
      <c r="N210">
        <v>200</v>
      </c>
      <c r="O210">
        <v>700</v>
      </c>
      <c r="P210">
        <v>900</v>
      </c>
      <c r="Q210">
        <v>500</v>
      </c>
      <c r="R210">
        <v>100</v>
      </c>
      <c r="S210">
        <v>300</v>
      </c>
      <c r="T210">
        <v>900</v>
      </c>
      <c r="U210">
        <v>200</v>
      </c>
      <c r="V210">
        <v>300</v>
      </c>
      <c r="W210">
        <v>1300</v>
      </c>
      <c r="X210">
        <v>1800</v>
      </c>
    </row>
    <row r="211" spans="1:24" x14ac:dyDescent="0.25">
      <c r="A211" t="str">
        <f t="shared" si="3"/>
        <v>LisseInkomensafh.huurbeleid tot 34229 euroHuurCorporatieOverig</v>
      </c>
      <c r="B211">
        <v>2015</v>
      </c>
      <c r="C211" t="s">
        <v>15</v>
      </c>
      <c r="D211" t="s">
        <v>17</v>
      </c>
      <c r="E211" t="s">
        <v>8</v>
      </c>
      <c r="F211" t="s">
        <v>3</v>
      </c>
      <c r="G211" t="s">
        <v>4</v>
      </c>
      <c r="H211" t="s">
        <v>6</v>
      </c>
      <c r="I211">
        <v>0</v>
      </c>
      <c r="J211">
        <v>0</v>
      </c>
      <c r="K211">
        <v>0</v>
      </c>
      <c r="L211">
        <v>0</v>
      </c>
      <c r="M211">
        <v>0</v>
      </c>
      <c r="N211">
        <v>0</v>
      </c>
      <c r="O211">
        <v>0</v>
      </c>
      <c r="P211">
        <v>0</v>
      </c>
      <c r="Q211">
        <v>0</v>
      </c>
      <c r="R211">
        <v>0</v>
      </c>
      <c r="S211">
        <v>0</v>
      </c>
      <c r="T211">
        <v>0</v>
      </c>
      <c r="U211">
        <v>0</v>
      </c>
      <c r="V211">
        <v>0</v>
      </c>
      <c r="W211">
        <v>0</v>
      </c>
      <c r="X211">
        <v>100</v>
      </c>
    </row>
    <row r="212" spans="1:24" x14ac:dyDescent="0.25">
      <c r="A212" t="str">
        <f t="shared" si="3"/>
        <v>LisseInkomensafh.huurbeleid tot 34229 euroHuurOverige verhuurderN.v.t.</v>
      </c>
      <c r="B212">
        <v>2015</v>
      </c>
      <c r="C212" t="s">
        <v>15</v>
      </c>
      <c r="D212" t="s">
        <v>17</v>
      </c>
      <c r="E212" t="s">
        <v>8</v>
      </c>
      <c r="F212" t="s">
        <v>3</v>
      </c>
      <c r="G212" t="s">
        <v>7</v>
      </c>
      <c r="H212" t="s">
        <v>1</v>
      </c>
      <c r="I212">
        <v>500</v>
      </c>
      <c r="J212">
        <v>100</v>
      </c>
      <c r="K212">
        <v>0</v>
      </c>
      <c r="L212">
        <v>0</v>
      </c>
      <c r="M212">
        <v>0</v>
      </c>
      <c r="N212">
        <v>200</v>
      </c>
      <c r="O212">
        <v>200</v>
      </c>
      <c r="P212">
        <v>300</v>
      </c>
      <c r="Q212">
        <v>200</v>
      </c>
      <c r="R212">
        <v>100</v>
      </c>
      <c r="S212">
        <v>0</v>
      </c>
      <c r="T212">
        <v>300</v>
      </c>
      <c r="U212">
        <v>200</v>
      </c>
      <c r="V212">
        <v>200</v>
      </c>
      <c r="W212">
        <v>200</v>
      </c>
      <c r="X212">
        <v>600</v>
      </c>
    </row>
    <row r="213" spans="1:24" x14ac:dyDescent="0.25">
      <c r="A213" t="str">
        <f t="shared" si="3"/>
        <v>LisseInkomensafh.huurbeleid 34229 t/m 43786 euroTotaalN.v.t.N.v.t.</v>
      </c>
      <c r="B213">
        <v>2015</v>
      </c>
      <c r="C213" t="s">
        <v>15</v>
      </c>
      <c r="D213" t="s">
        <v>17</v>
      </c>
      <c r="E213" t="s">
        <v>9</v>
      </c>
      <c r="F213" t="s">
        <v>0</v>
      </c>
      <c r="G213" t="s">
        <v>1</v>
      </c>
      <c r="H213" t="s">
        <v>1</v>
      </c>
      <c r="I213">
        <v>400</v>
      </c>
      <c r="J213">
        <v>500</v>
      </c>
      <c r="K213">
        <v>300</v>
      </c>
      <c r="L213">
        <v>100</v>
      </c>
      <c r="M213">
        <v>0</v>
      </c>
      <c r="N213">
        <v>200</v>
      </c>
      <c r="O213">
        <v>700</v>
      </c>
      <c r="P213">
        <v>400</v>
      </c>
      <c r="Q213">
        <v>700</v>
      </c>
      <c r="R213">
        <v>100</v>
      </c>
      <c r="S213">
        <v>0</v>
      </c>
      <c r="T213">
        <v>500</v>
      </c>
      <c r="U213">
        <v>200</v>
      </c>
      <c r="V213">
        <v>200</v>
      </c>
      <c r="W213">
        <v>1000</v>
      </c>
      <c r="X213">
        <v>1300</v>
      </c>
    </row>
    <row r="214" spans="1:24" x14ac:dyDescent="0.25">
      <c r="A214" t="str">
        <f t="shared" si="3"/>
        <v>LisseInkomensafh.huurbeleid 34229 t/m 43786 euroEigenaarN.v.t.N.v.t.</v>
      </c>
      <c r="B214">
        <v>2015</v>
      </c>
      <c r="C214" t="s">
        <v>15</v>
      </c>
      <c r="D214" t="s">
        <v>17</v>
      </c>
      <c r="E214" t="s">
        <v>9</v>
      </c>
      <c r="F214" t="s">
        <v>2</v>
      </c>
      <c r="G214" t="s">
        <v>1</v>
      </c>
      <c r="H214" t="s">
        <v>1</v>
      </c>
      <c r="I214">
        <v>200</v>
      </c>
      <c r="J214">
        <v>300</v>
      </c>
      <c r="K214">
        <v>300</v>
      </c>
      <c r="L214">
        <v>0</v>
      </c>
      <c r="M214">
        <v>0</v>
      </c>
      <c r="N214">
        <v>100</v>
      </c>
      <c r="O214">
        <v>400</v>
      </c>
      <c r="P214">
        <v>300</v>
      </c>
      <c r="Q214">
        <v>400</v>
      </c>
      <c r="R214">
        <v>100</v>
      </c>
      <c r="S214">
        <v>0</v>
      </c>
      <c r="T214">
        <v>300</v>
      </c>
      <c r="U214">
        <v>100</v>
      </c>
      <c r="V214">
        <v>100</v>
      </c>
      <c r="W214">
        <v>700</v>
      </c>
      <c r="X214">
        <v>800</v>
      </c>
    </row>
    <row r="215" spans="1:24" x14ac:dyDescent="0.25">
      <c r="A215" t="str">
        <f t="shared" si="3"/>
        <v>LisseInkomensafh.huurbeleid 34229 t/m 43786 euroHuurTotaalN.v.t.</v>
      </c>
      <c r="B215">
        <v>2015</v>
      </c>
      <c r="C215" t="s">
        <v>15</v>
      </c>
      <c r="D215" t="s">
        <v>17</v>
      </c>
      <c r="E215" t="s">
        <v>9</v>
      </c>
      <c r="F215" t="s">
        <v>3</v>
      </c>
      <c r="G215" t="s">
        <v>0</v>
      </c>
      <c r="H215" t="s">
        <v>1</v>
      </c>
      <c r="I215">
        <v>200</v>
      </c>
      <c r="J215">
        <v>200</v>
      </c>
      <c r="K215">
        <v>100</v>
      </c>
      <c r="L215">
        <v>0</v>
      </c>
      <c r="M215">
        <v>0</v>
      </c>
      <c r="N215">
        <v>100</v>
      </c>
      <c r="O215">
        <v>300</v>
      </c>
      <c r="P215">
        <v>100</v>
      </c>
      <c r="Q215">
        <v>300</v>
      </c>
      <c r="R215">
        <v>0</v>
      </c>
      <c r="S215">
        <v>0</v>
      </c>
      <c r="T215">
        <v>100</v>
      </c>
      <c r="U215">
        <v>100</v>
      </c>
      <c r="V215">
        <v>100</v>
      </c>
      <c r="W215">
        <v>300</v>
      </c>
      <c r="X215">
        <v>500</v>
      </c>
    </row>
    <row r="216" spans="1:24" x14ac:dyDescent="0.25">
      <c r="A216" t="str">
        <f t="shared" si="3"/>
        <v>LisseInkomensafh.huurbeleid 34229 t/m 43786 euroHuurCorporatieTotaal</v>
      </c>
      <c r="B216">
        <v>2015</v>
      </c>
      <c r="C216" t="s">
        <v>15</v>
      </c>
      <c r="D216" t="s">
        <v>17</v>
      </c>
      <c r="E216" t="s">
        <v>9</v>
      </c>
      <c r="F216" t="s">
        <v>3</v>
      </c>
      <c r="G216" t="s">
        <v>4</v>
      </c>
      <c r="H216" t="s">
        <v>0</v>
      </c>
      <c r="I216">
        <v>100</v>
      </c>
      <c r="J216">
        <v>100</v>
      </c>
      <c r="K216">
        <v>100</v>
      </c>
      <c r="L216">
        <v>0</v>
      </c>
      <c r="M216">
        <v>0</v>
      </c>
      <c r="N216">
        <v>0</v>
      </c>
      <c r="O216">
        <v>200</v>
      </c>
      <c r="P216">
        <v>100</v>
      </c>
      <c r="Q216">
        <v>200</v>
      </c>
      <c r="R216">
        <v>0</v>
      </c>
      <c r="S216">
        <v>0</v>
      </c>
      <c r="T216">
        <v>100</v>
      </c>
      <c r="U216">
        <v>0</v>
      </c>
      <c r="V216">
        <v>100</v>
      </c>
      <c r="W216">
        <v>300</v>
      </c>
      <c r="X216">
        <v>400</v>
      </c>
    </row>
    <row r="217" spans="1:24" x14ac:dyDescent="0.25">
      <c r="A217" t="str">
        <f t="shared" si="3"/>
        <v>LisseInkomensafh.huurbeleid 34229 t/m 43786 euroHuurCorporatieOnder liberalisatiegrens</v>
      </c>
      <c r="B217">
        <v>2015</v>
      </c>
      <c r="C217" t="s">
        <v>15</v>
      </c>
      <c r="D217" t="s">
        <v>17</v>
      </c>
      <c r="E217" t="s">
        <v>9</v>
      </c>
      <c r="F217" t="s">
        <v>3</v>
      </c>
      <c r="G217" t="s">
        <v>4</v>
      </c>
      <c r="H217" t="s">
        <v>5</v>
      </c>
      <c r="I217">
        <v>100</v>
      </c>
      <c r="J217">
        <v>100</v>
      </c>
      <c r="K217">
        <v>100</v>
      </c>
      <c r="L217">
        <v>0</v>
      </c>
      <c r="M217">
        <v>0</v>
      </c>
      <c r="N217">
        <v>0</v>
      </c>
      <c r="O217">
        <v>200</v>
      </c>
      <c r="P217">
        <v>100</v>
      </c>
      <c r="Q217">
        <v>200</v>
      </c>
      <c r="R217">
        <v>0</v>
      </c>
      <c r="S217">
        <v>0</v>
      </c>
      <c r="T217">
        <v>100</v>
      </c>
      <c r="U217">
        <v>0</v>
      </c>
      <c r="V217">
        <v>100</v>
      </c>
      <c r="W217">
        <v>300</v>
      </c>
      <c r="X217">
        <v>400</v>
      </c>
    </row>
    <row r="218" spans="1:24" x14ac:dyDescent="0.25">
      <c r="A218" t="str">
        <f t="shared" si="3"/>
        <v>LisseInkomensafh.huurbeleid 34229 t/m 43786 euroHuurCorporatieOverig</v>
      </c>
      <c r="B218">
        <v>2015</v>
      </c>
      <c r="C218" t="s">
        <v>15</v>
      </c>
      <c r="D218" t="s">
        <v>17</v>
      </c>
      <c r="E218" t="s">
        <v>9</v>
      </c>
      <c r="F218" t="s">
        <v>3</v>
      </c>
      <c r="G218" t="s">
        <v>4</v>
      </c>
      <c r="H218" t="s">
        <v>6</v>
      </c>
      <c r="I218">
        <v>0</v>
      </c>
      <c r="J218">
        <v>0</v>
      </c>
      <c r="K218">
        <v>0</v>
      </c>
      <c r="L218">
        <v>0</v>
      </c>
      <c r="M218">
        <v>0</v>
      </c>
      <c r="N218">
        <v>0</v>
      </c>
      <c r="O218">
        <v>0</v>
      </c>
      <c r="P218">
        <v>0</v>
      </c>
      <c r="Q218">
        <v>0</v>
      </c>
      <c r="R218">
        <v>0</v>
      </c>
      <c r="S218">
        <v>0</v>
      </c>
      <c r="T218">
        <v>0</v>
      </c>
      <c r="U218">
        <v>0</v>
      </c>
      <c r="V218">
        <v>0</v>
      </c>
      <c r="W218">
        <v>0</v>
      </c>
      <c r="X218">
        <v>0</v>
      </c>
    </row>
    <row r="219" spans="1:24" x14ac:dyDescent="0.25">
      <c r="A219" t="str">
        <f t="shared" si="3"/>
        <v>LisseInkomensafh.huurbeleid 34229 t/m 43786 euroHuurOverige verhuurderN.v.t.</v>
      </c>
      <c r="B219">
        <v>2015</v>
      </c>
      <c r="C219" t="s">
        <v>15</v>
      </c>
      <c r="D219" t="s">
        <v>17</v>
      </c>
      <c r="E219" t="s">
        <v>9</v>
      </c>
      <c r="F219" t="s">
        <v>3</v>
      </c>
      <c r="G219" t="s">
        <v>7</v>
      </c>
      <c r="H219" t="s">
        <v>1</v>
      </c>
      <c r="I219">
        <v>100</v>
      </c>
      <c r="J219">
        <v>0</v>
      </c>
      <c r="K219">
        <v>0</v>
      </c>
      <c r="L219">
        <v>0</v>
      </c>
      <c r="M219">
        <v>0</v>
      </c>
      <c r="N219">
        <v>0</v>
      </c>
      <c r="O219">
        <v>0</v>
      </c>
      <c r="P219">
        <v>0</v>
      </c>
      <c r="Q219">
        <v>100</v>
      </c>
      <c r="R219">
        <v>0</v>
      </c>
      <c r="S219">
        <v>0</v>
      </c>
      <c r="T219">
        <v>0</v>
      </c>
      <c r="U219">
        <v>0</v>
      </c>
      <c r="V219">
        <v>0</v>
      </c>
      <c r="W219">
        <v>0</v>
      </c>
      <c r="X219">
        <v>100</v>
      </c>
    </row>
    <row r="220" spans="1:24" x14ac:dyDescent="0.25">
      <c r="A220" t="str">
        <f t="shared" si="3"/>
        <v>LisseInkomensafh.huurbeleid meer dan 43786 euroTotaalN.v.t.N.v.t.</v>
      </c>
      <c r="B220">
        <v>2015</v>
      </c>
      <c r="C220" t="s">
        <v>15</v>
      </c>
      <c r="D220" t="s">
        <v>17</v>
      </c>
      <c r="E220" t="s">
        <v>10</v>
      </c>
      <c r="F220" t="s">
        <v>0</v>
      </c>
      <c r="G220" t="s">
        <v>1</v>
      </c>
      <c r="H220" t="s">
        <v>1</v>
      </c>
      <c r="I220">
        <v>400</v>
      </c>
      <c r="J220">
        <v>1700</v>
      </c>
      <c r="K220">
        <v>2100</v>
      </c>
      <c r="L220">
        <v>200</v>
      </c>
      <c r="M220">
        <v>100</v>
      </c>
      <c r="N220">
        <v>500</v>
      </c>
      <c r="O220">
        <v>3300</v>
      </c>
      <c r="P220">
        <v>800</v>
      </c>
      <c r="Q220">
        <v>3200</v>
      </c>
      <c r="R220">
        <v>500</v>
      </c>
      <c r="S220">
        <v>100</v>
      </c>
      <c r="T220">
        <v>800</v>
      </c>
      <c r="U220">
        <v>400</v>
      </c>
      <c r="V220">
        <v>500</v>
      </c>
      <c r="W220">
        <v>3600</v>
      </c>
      <c r="X220">
        <v>4500</v>
      </c>
    </row>
    <row r="221" spans="1:24" x14ac:dyDescent="0.25">
      <c r="A221" t="str">
        <f t="shared" si="3"/>
        <v>LisseInkomensafh.huurbeleid meer dan 43786 euroEigenaarN.v.t.N.v.t.</v>
      </c>
      <c r="B221">
        <v>2015</v>
      </c>
      <c r="C221" t="s">
        <v>15</v>
      </c>
      <c r="D221" t="s">
        <v>17</v>
      </c>
      <c r="E221" t="s">
        <v>10</v>
      </c>
      <c r="F221" t="s">
        <v>2</v>
      </c>
      <c r="G221" t="s">
        <v>1</v>
      </c>
      <c r="H221" t="s">
        <v>1</v>
      </c>
      <c r="I221">
        <v>300</v>
      </c>
      <c r="J221">
        <v>1500</v>
      </c>
      <c r="K221">
        <v>1900</v>
      </c>
      <c r="L221">
        <v>100</v>
      </c>
      <c r="M221">
        <v>100</v>
      </c>
      <c r="N221">
        <v>400</v>
      </c>
      <c r="O221">
        <v>2800</v>
      </c>
      <c r="P221">
        <v>700</v>
      </c>
      <c r="Q221">
        <v>2700</v>
      </c>
      <c r="R221">
        <v>400</v>
      </c>
      <c r="S221">
        <v>0</v>
      </c>
      <c r="T221">
        <v>700</v>
      </c>
      <c r="U221">
        <v>300</v>
      </c>
      <c r="V221">
        <v>400</v>
      </c>
      <c r="W221">
        <v>3200</v>
      </c>
      <c r="X221">
        <v>3900</v>
      </c>
    </row>
    <row r="222" spans="1:24" x14ac:dyDescent="0.25">
      <c r="A222" t="str">
        <f t="shared" si="3"/>
        <v>LisseInkomensafh.huurbeleid meer dan 43786 euroHuurTotaalN.v.t.</v>
      </c>
      <c r="B222">
        <v>2015</v>
      </c>
      <c r="C222" t="s">
        <v>15</v>
      </c>
      <c r="D222" t="s">
        <v>17</v>
      </c>
      <c r="E222" t="s">
        <v>10</v>
      </c>
      <c r="F222" t="s">
        <v>3</v>
      </c>
      <c r="G222" t="s">
        <v>0</v>
      </c>
      <c r="H222" t="s">
        <v>1</v>
      </c>
      <c r="I222">
        <v>100</v>
      </c>
      <c r="J222">
        <v>300</v>
      </c>
      <c r="K222">
        <v>200</v>
      </c>
      <c r="L222">
        <v>100</v>
      </c>
      <c r="M222">
        <v>0</v>
      </c>
      <c r="N222">
        <v>100</v>
      </c>
      <c r="O222">
        <v>400</v>
      </c>
      <c r="P222">
        <v>100</v>
      </c>
      <c r="Q222">
        <v>500</v>
      </c>
      <c r="R222">
        <v>0</v>
      </c>
      <c r="S222">
        <v>0</v>
      </c>
      <c r="T222">
        <v>100</v>
      </c>
      <c r="U222">
        <v>100</v>
      </c>
      <c r="V222">
        <v>100</v>
      </c>
      <c r="W222">
        <v>400</v>
      </c>
      <c r="X222">
        <v>600</v>
      </c>
    </row>
    <row r="223" spans="1:24" x14ac:dyDescent="0.25">
      <c r="A223" t="str">
        <f t="shared" si="3"/>
        <v>LisseInkomensafh.huurbeleid meer dan 43786 euroHuurCorporatieTotaal</v>
      </c>
      <c r="B223">
        <v>2015</v>
      </c>
      <c r="C223" t="s">
        <v>15</v>
      </c>
      <c r="D223" t="s">
        <v>17</v>
      </c>
      <c r="E223" t="s">
        <v>10</v>
      </c>
      <c r="F223" t="s">
        <v>3</v>
      </c>
      <c r="G223" t="s">
        <v>4</v>
      </c>
      <c r="H223" t="s">
        <v>0</v>
      </c>
      <c r="I223">
        <v>100</v>
      </c>
      <c r="J223">
        <v>200</v>
      </c>
      <c r="K223">
        <v>200</v>
      </c>
      <c r="L223">
        <v>100</v>
      </c>
      <c r="M223">
        <v>0</v>
      </c>
      <c r="N223">
        <v>0</v>
      </c>
      <c r="O223">
        <v>400</v>
      </c>
      <c r="P223">
        <v>100</v>
      </c>
      <c r="Q223">
        <v>400</v>
      </c>
      <c r="R223">
        <v>0</v>
      </c>
      <c r="S223">
        <v>0</v>
      </c>
      <c r="T223">
        <v>100</v>
      </c>
      <c r="U223">
        <v>0</v>
      </c>
      <c r="V223">
        <v>100</v>
      </c>
      <c r="W223">
        <v>400</v>
      </c>
      <c r="X223">
        <v>500</v>
      </c>
    </row>
    <row r="224" spans="1:24" x14ac:dyDescent="0.25">
      <c r="A224" t="str">
        <f t="shared" si="3"/>
        <v>LisseInkomensafh.huurbeleid meer dan 43786 euroHuurCorporatieOnder liberalisatiegrens</v>
      </c>
      <c r="B224">
        <v>2015</v>
      </c>
      <c r="C224" t="s">
        <v>15</v>
      </c>
      <c r="D224" t="s">
        <v>17</v>
      </c>
      <c r="E224" t="s">
        <v>10</v>
      </c>
      <c r="F224" t="s">
        <v>3</v>
      </c>
      <c r="G224" t="s">
        <v>4</v>
      </c>
      <c r="H224" t="s">
        <v>5</v>
      </c>
      <c r="I224">
        <v>0</v>
      </c>
      <c r="J224">
        <v>200</v>
      </c>
      <c r="K224">
        <v>200</v>
      </c>
      <c r="L224">
        <v>100</v>
      </c>
      <c r="M224">
        <v>0</v>
      </c>
      <c r="N224">
        <v>0</v>
      </c>
      <c r="O224">
        <v>400</v>
      </c>
      <c r="P224">
        <v>100</v>
      </c>
      <c r="Q224">
        <v>400</v>
      </c>
      <c r="R224">
        <v>0</v>
      </c>
      <c r="S224">
        <v>0</v>
      </c>
      <c r="T224">
        <v>100</v>
      </c>
      <c r="U224">
        <v>0</v>
      </c>
      <c r="V224">
        <v>100</v>
      </c>
      <c r="W224">
        <v>400</v>
      </c>
      <c r="X224">
        <v>500</v>
      </c>
    </row>
    <row r="225" spans="1:24" x14ac:dyDescent="0.25">
      <c r="A225" t="str">
        <f t="shared" si="3"/>
        <v>LisseInkomensafh.huurbeleid meer dan 43786 euroHuurCorporatieOverig</v>
      </c>
      <c r="B225">
        <v>2015</v>
      </c>
      <c r="C225" t="s">
        <v>15</v>
      </c>
      <c r="D225" t="s">
        <v>17</v>
      </c>
      <c r="E225" t="s">
        <v>10</v>
      </c>
      <c r="F225" t="s">
        <v>3</v>
      </c>
      <c r="G225" t="s">
        <v>4</v>
      </c>
      <c r="H225" t="s">
        <v>6</v>
      </c>
      <c r="I225">
        <v>0</v>
      </c>
      <c r="J225">
        <v>0</v>
      </c>
      <c r="K225">
        <v>0</v>
      </c>
      <c r="L225">
        <v>0</v>
      </c>
      <c r="M225">
        <v>0</v>
      </c>
      <c r="N225">
        <v>0</v>
      </c>
      <c r="O225">
        <v>0</v>
      </c>
      <c r="P225">
        <v>0</v>
      </c>
      <c r="Q225">
        <v>0</v>
      </c>
      <c r="R225">
        <v>0</v>
      </c>
      <c r="S225">
        <v>0</v>
      </c>
      <c r="T225">
        <v>0</v>
      </c>
      <c r="U225">
        <v>0</v>
      </c>
      <c r="V225">
        <v>0</v>
      </c>
      <c r="W225">
        <v>0</v>
      </c>
      <c r="X225">
        <v>0</v>
      </c>
    </row>
    <row r="226" spans="1:24" x14ac:dyDescent="0.25">
      <c r="A226" t="str">
        <f t="shared" si="3"/>
        <v>LisseInkomensafh.huurbeleid meer dan 43786 euroHuurOverige verhuurderN.v.t.</v>
      </c>
      <c r="B226">
        <v>2015</v>
      </c>
      <c r="C226" t="s">
        <v>15</v>
      </c>
      <c r="D226" t="s">
        <v>17</v>
      </c>
      <c r="E226" t="s">
        <v>10</v>
      </c>
      <c r="F226" t="s">
        <v>3</v>
      </c>
      <c r="G226" t="s">
        <v>7</v>
      </c>
      <c r="H226" t="s">
        <v>1</v>
      </c>
      <c r="I226">
        <v>0</v>
      </c>
      <c r="J226">
        <v>100</v>
      </c>
      <c r="K226">
        <v>0</v>
      </c>
      <c r="L226">
        <v>0</v>
      </c>
      <c r="M226">
        <v>0</v>
      </c>
      <c r="N226">
        <v>0</v>
      </c>
      <c r="O226">
        <v>100</v>
      </c>
      <c r="P226">
        <v>0</v>
      </c>
      <c r="Q226">
        <v>100</v>
      </c>
      <c r="R226">
        <v>0</v>
      </c>
      <c r="S226">
        <v>0</v>
      </c>
      <c r="T226">
        <v>0</v>
      </c>
      <c r="U226">
        <v>100</v>
      </c>
      <c r="V226">
        <v>0</v>
      </c>
      <c r="W226">
        <v>0</v>
      </c>
      <c r="X226">
        <v>100</v>
      </c>
    </row>
    <row r="227" spans="1:24" x14ac:dyDescent="0.25">
      <c r="A227" t="str">
        <f t="shared" si="3"/>
        <v>NoordwijkTotaalTotaalN.v.t.N.v.t.</v>
      </c>
      <c r="B227">
        <v>2015</v>
      </c>
      <c r="C227" t="s">
        <v>15</v>
      </c>
      <c r="D227" t="s">
        <v>18</v>
      </c>
      <c r="E227" t="s">
        <v>0</v>
      </c>
      <c r="F227" t="s">
        <v>0</v>
      </c>
      <c r="G227" t="s">
        <v>1</v>
      </c>
      <c r="H227" t="s">
        <v>1</v>
      </c>
      <c r="I227">
        <v>4100</v>
      </c>
      <c r="J227">
        <v>3400</v>
      </c>
      <c r="K227">
        <v>3000</v>
      </c>
      <c r="L227">
        <v>700</v>
      </c>
      <c r="M227">
        <v>200</v>
      </c>
      <c r="N227">
        <v>1600</v>
      </c>
      <c r="O227">
        <v>6500</v>
      </c>
      <c r="P227">
        <v>3300</v>
      </c>
      <c r="Q227">
        <v>5800</v>
      </c>
      <c r="R227">
        <v>1200</v>
      </c>
      <c r="S227">
        <v>700</v>
      </c>
      <c r="T227">
        <v>3600</v>
      </c>
      <c r="U227">
        <v>1700</v>
      </c>
      <c r="V227">
        <v>1600</v>
      </c>
      <c r="W227">
        <v>8000</v>
      </c>
      <c r="X227">
        <v>11300</v>
      </c>
    </row>
    <row r="228" spans="1:24" x14ac:dyDescent="0.25">
      <c r="A228" t="str">
        <f t="shared" si="3"/>
        <v>NoordwijkTotaalEigenaarN.v.t.N.v.t.</v>
      </c>
      <c r="B228">
        <v>2015</v>
      </c>
      <c r="C228" t="s">
        <v>15</v>
      </c>
      <c r="D228" t="s">
        <v>18</v>
      </c>
      <c r="E228" t="s">
        <v>0</v>
      </c>
      <c r="F228" t="s">
        <v>2</v>
      </c>
      <c r="G228" t="s">
        <v>1</v>
      </c>
      <c r="H228" t="s">
        <v>1</v>
      </c>
      <c r="I228">
        <v>1800</v>
      </c>
      <c r="J228">
        <v>2400</v>
      </c>
      <c r="K228">
        <v>2500</v>
      </c>
      <c r="L228">
        <v>400</v>
      </c>
      <c r="M228">
        <v>100</v>
      </c>
      <c r="N228">
        <v>700</v>
      </c>
      <c r="O228">
        <v>4500</v>
      </c>
      <c r="P228">
        <v>2100</v>
      </c>
      <c r="Q228">
        <v>3900</v>
      </c>
      <c r="R228">
        <v>900</v>
      </c>
      <c r="S228">
        <v>200</v>
      </c>
      <c r="T228">
        <v>2300</v>
      </c>
      <c r="U228">
        <v>600</v>
      </c>
      <c r="V228">
        <v>900</v>
      </c>
      <c r="W228">
        <v>5800</v>
      </c>
      <c r="X228">
        <v>7300</v>
      </c>
    </row>
    <row r="229" spans="1:24" x14ac:dyDescent="0.25">
      <c r="A229" t="str">
        <f t="shared" si="3"/>
        <v>NoordwijkTotaalHuurTotaalN.v.t.</v>
      </c>
      <c r="B229">
        <v>2015</v>
      </c>
      <c r="C229" t="s">
        <v>15</v>
      </c>
      <c r="D229" t="s">
        <v>18</v>
      </c>
      <c r="E229" t="s">
        <v>0</v>
      </c>
      <c r="F229" t="s">
        <v>3</v>
      </c>
      <c r="G229" t="s">
        <v>0</v>
      </c>
      <c r="H229" t="s">
        <v>1</v>
      </c>
      <c r="I229">
        <v>2200</v>
      </c>
      <c r="J229">
        <v>900</v>
      </c>
      <c r="K229">
        <v>400</v>
      </c>
      <c r="L229">
        <v>300</v>
      </c>
      <c r="M229">
        <v>0</v>
      </c>
      <c r="N229">
        <v>900</v>
      </c>
      <c r="O229">
        <v>1900</v>
      </c>
      <c r="P229">
        <v>1200</v>
      </c>
      <c r="Q229">
        <v>1900</v>
      </c>
      <c r="R229">
        <v>300</v>
      </c>
      <c r="S229">
        <v>500</v>
      </c>
      <c r="T229">
        <v>1300</v>
      </c>
      <c r="U229">
        <v>1100</v>
      </c>
      <c r="V229">
        <v>700</v>
      </c>
      <c r="W229">
        <v>2200</v>
      </c>
      <c r="X229">
        <v>4000</v>
      </c>
    </row>
    <row r="230" spans="1:24" x14ac:dyDescent="0.25">
      <c r="A230" t="str">
        <f t="shared" si="3"/>
        <v>NoordwijkTotaalHuurCorporatieTotaal</v>
      </c>
      <c r="B230">
        <v>2015</v>
      </c>
      <c r="C230" t="s">
        <v>15</v>
      </c>
      <c r="D230" t="s">
        <v>18</v>
      </c>
      <c r="E230" t="s">
        <v>0</v>
      </c>
      <c r="F230" t="s">
        <v>3</v>
      </c>
      <c r="G230" t="s">
        <v>4</v>
      </c>
      <c r="H230" t="s">
        <v>0</v>
      </c>
      <c r="I230">
        <v>1100</v>
      </c>
      <c r="J230">
        <v>600</v>
      </c>
      <c r="K230">
        <v>300</v>
      </c>
      <c r="L230">
        <v>200</v>
      </c>
      <c r="M230">
        <v>0</v>
      </c>
      <c r="N230">
        <v>200</v>
      </c>
      <c r="O230">
        <v>1200</v>
      </c>
      <c r="P230">
        <v>800</v>
      </c>
      <c r="Q230">
        <v>900</v>
      </c>
      <c r="R230">
        <v>100</v>
      </c>
      <c r="S230">
        <v>400</v>
      </c>
      <c r="T230">
        <v>900</v>
      </c>
      <c r="U230">
        <v>300</v>
      </c>
      <c r="V230">
        <v>400</v>
      </c>
      <c r="W230">
        <v>1600</v>
      </c>
      <c r="X230">
        <v>2200</v>
      </c>
    </row>
    <row r="231" spans="1:24" x14ac:dyDescent="0.25">
      <c r="A231" t="str">
        <f t="shared" si="3"/>
        <v>NoordwijkTotaalHuurCorporatieOnder liberalisatiegrens</v>
      </c>
      <c r="B231">
        <v>2015</v>
      </c>
      <c r="C231" t="s">
        <v>15</v>
      </c>
      <c r="D231" t="s">
        <v>18</v>
      </c>
      <c r="E231" t="s">
        <v>0</v>
      </c>
      <c r="F231" t="s">
        <v>3</v>
      </c>
      <c r="G231" t="s">
        <v>4</v>
      </c>
      <c r="H231" t="s">
        <v>5</v>
      </c>
      <c r="I231">
        <v>1100</v>
      </c>
      <c r="J231">
        <v>500</v>
      </c>
      <c r="K231">
        <v>200</v>
      </c>
      <c r="L231">
        <v>200</v>
      </c>
      <c r="M231">
        <v>0</v>
      </c>
      <c r="N231">
        <v>200</v>
      </c>
      <c r="O231">
        <v>1100</v>
      </c>
      <c r="P231">
        <v>800</v>
      </c>
      <c r="Q231">
        <v>800</v>
      </c>
      <c r="R231">
        <v>100</v>
      </c>
      <c r="S231">
        <v>300</v>
      </c>
      <c r="T231">
        <v>900</v>
      </c>
      <c r="U231">
        <v>200</v>
      </c>
      <c r="V231">
        <v>300</v>
      </c>
      <c r="W231">
        <v>1500</v>
      </c>
      <c r="X231">
        <v>2100</v>
      </c>
    </row>
    <row r="232" spans="1:24" x14ac:dyDescent="0.25">
      <c r="A232" t="str">
        <f t="shared" si="3"/>
        <v>NoordwijkTotaalHuurCorporatieOverig</v>
      </c>
      <c r="B232">
        <v>2015</v>
      </c>
      <c r="C232" t="s">
        <v>15</v>
      </c>
      <c r="D232" t="s">
        <v>18</v>
      </c>
      <c r="E232" t="s">
        <v>0</v>
      </c>
      <c r="F232" t="s">
        <v>3</v>
      </c>
      <c r="G232" t="s">
        <v>4</v>
      </c>
      <c r="H232" t="s">
        <v>6</v>
      </c>
      <c r="I232">
        <v>0</v>
      </c>
      <c r="J232">
        <v>0</v>
      </c>
      <c r="K232">
        <v>100</v>
      </c>
      <c r="L232">
        <v>0</v>
      </c>
      <c r="M232">
        <v>0</v>
      </c>
      <c r="N232">
        <v>0</v>
      </c>
      <c r="O232">
        <v>100</v>
      </c>
      <c r="P232">
        <v>0</v>
      </c>
      <c r="Q232">
        <v>100</v>
      </c>
      <c r="R232">
        <v>0</v>
      </c>
      <c r="S232">
        <v>0</v>
      </c>
      <c r="T232">
        <v>0</v>
      </c>
      <c r="U232">
        <v>0</v>
      </c>
      <c r="V232">
        <v>100</v>
      </c>
      <c r="W232">
        <v>100</v>
      </c>
      <c r="X232">
        <v>100</v>
      </c>
    </row>
    <row r="233" spans="1:24" x14ac:dyDescent="0.25">
      <c r="A233" t="str">
        <f t="shared" si="3"/>
        <v>NoordwijkTotaalHuurOverige verhuurderN.v.t.</v>
      </c>
      <c r="B233">
        <v>2015</v>
      </c>
      <c r="C233" t="s">
        <v>15</v>
      </c>
      <c r="D233" t="s">
        <v>18</v>
      </c>
      <c r="E233" t="s">
        <v>0</v>
      </c>
      <c r="F233" t="s">
        <v>3</v>
      </c>
      <c r="G233" t="s">
        <v>7</v>
      </c>
      <c r="H233" t="s">
        <v>1</v>
      </c>
      <c r="I233">
        <v>1100</v>
      </c>
      <c r="J233">
        <v>400</v>
      </c>
      <c r="K233">
        <v>100</v>
      </c>
      <c r="L233">
        <v>100</v>
      </c>
      <c r="M233">
        <v>0</v>
      </c>
      <c r="N233">
        <v>700</v>
      </c>
      <c r="O233">
        <v>800</v>
      </c>
      <c r="P233">
        <v>300</v>
      </c>
      <c r="Q233">
        <v>1100</v>
      </c>
      <c r="R233">
        <v>200</v>
      </c>
      <c r="S233">
        <v>200</v>
      </c>
      <c r="T233">
        <v>400</v>
      </c>
      <c r="U233">
        <v>800</v>
      </c>
      <c r="V233">
        <v>400</v>
      </c>
      <c r="W233">
        <v>600</v>
      </c>
      <c r="X233">
        <v>1800</v>
      </c>
    </row>
    <row r="234" spans="1:24" x14ac:dyDescent="0.25">
      <c r="A234" t="str">
        <f t="shared" si="3"/>
        <v>NoordwijkInkomensafh.huurbeleid tot 34229 euroTotaalN.v.t.N.v.t.</v>
      </c>
      <c r="B234">
        <v>2015</v>
      </c>
      <c r="C234" t="s">
        <v>15</v>
      </c>
      <c r="D234" t="s">
        <v>18</v>
      </c>
      <c r="E234" t="s">
        <v>8</v>
      </c>
      <c r="F234" t="s">
        <v>0</v>
      </c>
      <c r="G234" t="s">
        <v>1</v>
      </c>
      <c r="H234" t="s">
        <v>1</v>
      </c>
      <c r="I234">
        <v>2800</v>
      </c>
      <c r="J234">
        <v>1000</v>
      </c>
      <c r="K234">
        <v>400</v>
      </c>
      <c r="L234">
        <v>400</v>
      </c>
      <c r="M234">
        <v>0</v>
      </c>
      <c r="N234">
        <v>800</v>
      </c>
      <c r="O234">
        <v>2000</v>
      </c>
      <c r="P234">
        <v>1900</v>
      </c>
      <c r="Q234">
        <v>1600</v>
      </c>
      <c r="R234">
        <v>400</v>
      </c>
      <c r="S234">
        <v>600</v>
      </c>
      <c r="T234">
        <v>2000</v>
      </c>
      <c r="U234">
        <v>1000</v>
      </c>
      <c r="V234">
        <v>700</v>
      </c>
      <c r="W234">
        <v>2900</v>
      </c>
      <c r="X234">
        <v>4600</v>
      </c>
    </row>
    <row r="235" spans="1:24" x14ac:dyDescent="0.25">
      <c r="A235" t="str">
        <f t="shared" si="3"/>
        <v>NoordwijkInkomensafh.huurbeleid tot 34229 euroEigenaarN.v.t.N.v.t.</v>
      </c>
      <c r="B235">
        <v>2015</v>
      </c>
      <c r="C235" t="s">
        <v>15</v>
      </c>
      <c r="D235" t="s">
        <v>18</v>
      </c>
      <c r="E235" t="s">
        <v>8</v>
      </c>
      <c r="F235" t="s">
        <v>2</v>
      </c>
      <c r="G235" t="s">
        <v>1</v>
      </c>
      <c r="H235" t="s">
        <v>1</v>
      </c>
      <c r="I235">
        <v>1000</v>
      </c>
      <c r="J235">
        <v>500</v>
      </c>
      <c r="K235">
        <v>200</v>
      </c>
      <c r="L235">
        <v>200</v>
      </c>
      <c r="M235">
        <v>0</v>
      </c>
      <c r="N235">
        <v>200</v>
      </c>
      <c r="O235">
        <v>800</v>
      </c>
      <c r="P235">
        <v>900</v>
      </c>
      <c r="Q235">
        <v>600</v>
      </c>
      <c r="R235">
        <v>200</v>
      </c>
      <c r="S235">
        <v>100</v>
      </c>
      <c r="T235">
        <v>1000</v>
      </c>
      <c r="U235">
        <v>200</v>
      </c>
      <c r="V235">
        <v>200</v>
      </c>
      <c r="W235">
        <v>1500</v>
      </c>
      <c r="X235">
        <v>1900</v>
      </c>
    </row>
    <row r="236" spans="1:24" x14ac:dyDescent="0.25">
      <c r="A236" t="str">
        <f t="shared" si="3"/>
        <v>NoordwijkInkomensafh.huurbeleid tot 34229 euroHuurTotaalN.v.t.</v>
      </c>
      <c r="B236">
        <v>2015</v>
      </c>
      <c r="C236" t="s">
        <v>15</v>
      </c>
      <c r="D236" t="s">
        <v>18</v>
      </c>
      <c r="E236" t="s">
        <v>8</v>
      </c>
      <c r="F236" t="s">
        <v>3</v>
      </c>
      <c r="G236" t="s">
        <v>0</v>
      </c>
      <c r="H236" t="s">
        <v>1</v>
      </c>
      <c r="I236">
        <v>1900</v>
      </c>
      <c r="J236">
        <v>400</v>
      </c>
      <c r="K236">
        <v>100</v>
      </c>
      <c r="L236">
        <v>200</v>
      </c>
      <c r="M236">
        <v>0</v>
      </c>
      <c r="N236">
        <v>600</v>
      </c>
      <c r="O236">
        <v>1100</v>
      </c>
      <c r="P236">
        <v>1000</v>
      </c>
      <c r="Q236">
        <v>1000</v>
      </c>
      <c r="R236">
        <v>200</v>
      </c>
      <c r="S236">
        <v>500</v>
      </c>
      <c r="T236">
        <v>1000</v>
      </c>
      <c r="U236">
        <v>800</v>
      </c>
      <c r="V236">
        <v>500</v>
      </c>
      <c r="W236">
        <v>1500</v>
      </c>
      <c r="X236">
        <v>2700</v>
      </c>
    </row>
    <row r="237" spans="1:24" x14ac:dyDescent="0.25">
      <c r="A237" t="str">
        <f t="shared" si="3"/>
        <v>NoordwijkInkomensafh.huurbeleid tot 34229 euroHuurCorporatieTotaal</v>
      </c>
      <c r="B237">
        <v>2015</v>
      </c>
      <c r="C237" t="s">
        <v>15</v>
      </c>
      <c r="D237" t="s">
        <v>18</v>
      </c>
      <c r="E237" t="s">
        <v>8</v>
      </c>
      <c r="F237" t="s">
        <v>3</v>
      </c>
      <c r="G237" t="s">
        <v>4</v>
      </c>
      <c r="H237" t="s">
        <v>0</v>
      </c>
      <c r="I237">
        <v>1000</v>
      </c>
      <c r="J237">
        <v>300</v>
      </c>
      <c r="K237">
        <v>100</v>
      </c>
      <c r="L237">
        <v>200</v>
      </c>
      <c r="M237">
        <v>0</v>
      </c>
      <c r="N237">
        <v>100</v>
      </c>
      <c r="O237">
        <v>700</v>
      </c>
      <c r="P237">
        <v>700</v>
      </c>
      <c r="Q237">
        <v>400</v>
      </c>
      <c r="R237">
        <v>100</v>
      </c>
      <c r="S237">
        <v>300</v>
      </c>
      <c r="T237">
        <v>800</v>
      </c>
      <c r="U237">
        <v>200</v>
      </c>
      <c r="V237">
        <v>300</v>
      </c>
      <c r="W237">
        <v>1100</v>
      </c>
      <c r="X237">
        <v>1600</v>
      </c>
    </row>
    <row r="238" spans="1:24" x14ac:dyDescent="0.25">
      <c r="A238" t="str">
        <f t="shared" si="3"/>
        <v>NoordwijkInkomensafh.huurbeleid tot 34229 euroHuurCorporatieOnder liberalisatiegrens</v>
      </c>
      <c r="B238">
        <v>2015</v>
      </c>
      <c r="C238" t="s">
        <v>15</v>
      </c>
      <c r="D238" t="s">
        <v>18</v>
      </c>
      <c r="E238" t="s">
        <v>8</v>
      </c>
      <c r="F238" t="s">
        <v>3</v>
      </c>
      <c r="G238" t="s">
        <v>4</v>
      </c>
      <c r="H238" t="s">
        <v>5</v>
      </c>
      <c r="I238">
        <v>1000</v>
      </c>
      <c r="J238">
        <v>300</v>
      </c>
      <c r="K238">
        <v>100</v>
      </c>
      <c r="L238">
        <v>200</v>
      </c>
      <c r="M238">
        <v>0</v>
      </c>
      <c r="N238">
        <v>100</v>
      </c>
      <c r="O238">
        <v>700</v>
      </c>
      <c r="P238">
        <v>700</v>
      </c>
      <c r="Q238">
        <v>400</v>
      </c>
      <c r="R238">
        <v>100</v>
      </c>
      <c r="S238">
        <v>300</v>
      </c>
      <c r="T238">
        <v>800</v>
      </c>
      <c r="U238">
        <v>200</v>
      </c>
      <c r="V238">
        <v>200</v>
      </c>
      <c r="W238">
        <v>1100</v>
      </c>
      <c r="X238">
        <v>1500</v>
      </c>
    </row>
    <row r="239" spans="1:24" x14ac:dyDescent="0.25">
      <c r="A239" t="str">
        <f t="shared" si="3"/>
        <v>NoordwijkInkomensafh.huurbeleid tot 34229 euroHuurCorporatieOverig</v>
      </c>
      <c r="B239">
        <v>2015</v>
      </c>
      <c r="C239" t="s">
        <v>15</v>
      </c>
      <c r="D239" t="s">
        <v>18</v>
      </c>
      <c r="E239" t="s">
        <v>8</v>
      </c>
      <c r="F239" t="s">
        <v>3</v>
      </c>
      <c r="G239" t="s">
        <v>4</v>
      </c>
      <c r="H239" t="s">
        <v>6</v>
      </c>
      <c r="I239">
        <v>0</v>
      </c>
      <c r="J239">
        <v>0</v>
      </c>
      <c r="K239">
        <v>0</v>
      </c>
      <c r="L239">
        <v>0</v>
      </c>
      <c r="M239">
        <v>0</v>
      </c>
      <c r="N239">
        <v>0</v>
      </c>
      <c r="O239">
        <v>0</v>
      </c>
      <c r="P239">
        <v>0</v>
      </c>
      <c r="Q239">
        <v>0</v>
      </c>
      <c r="R239">
        <v>0</v>
      </c>
      <c r="S239">
        <v>0</v>
      </c>
      <c r="T239">
        <v>0</v>
      </c>
      <c r="U239">
        <v>0</v>
      </c>
      <c r="V239">
        <v>0</v>
      </c>
      <c r="W239">
        <v>0</v>
      </c>
      <c r="X239">
        <v>100</v>
      </c>
    </row>
    <row r="240" spans="1:24" x14ac:dyDescent="0.25">
      <c r="A240" t="str">
        <f t="shared" si="3"/>
        <v>NoordwijkInkomensafh.huurbeleid tot 34229 euroHuurOverige verhuurderN.v.t.</v>
      </c>
      <c r="B240">
        <v>2015</v>
      </c>
      <c r="C240" t="s">
        <v>15</v>
      </c>
      <c r="D240" t="s">
        <v>18</v>
      </c>
      <c r="E240" t="s">
        <v>8</v>
      </c>
      <c r="F240" t="s">
        <v>3</v>
      </c>
      <c r="G240" t="s">
        <v>7</v>
      </c>
      <c r="H240" t="s">
        <v>1</v>
      </c>
      <c r="I240">
        <v>900</v>
      </c>
      <c r="J240">
        <v>100</v>
      </c>
      <c r="K240">
        <v>0</v>
      </c>
      <c r="L240">
        <v>100</v>
      </c>
      <c r="M240">
        <v>0</v>
      </c>
      <c r="N240">
        <v>400</v>
      </c>
      <c r="O240">
        <v>400</v>
      </c>
      <c r="P240">
        <v>300</v>
      </c>
      <c r="Q240">
        <v>600</v>
      </c>
      <c r="R240">
        <v>200</v>
      </c>
      <c r="S240">
        <v>100</v>
      </c>
      <c r="T240">
        <v>300</v>
      </c>
      <c r="U240">
        <v>600</v>
      </c>
      <c r="V240">
        <v>200</v>
      </c>
      <c r="W240">
        <v>300</v>
      </c>
      <c r="X240">
        <v>1100</v>
      </c>
    </row>
    <row r="241" spans="1:24" x14ac:dyDescent="0.25">
      <c r="A241" t="str">
        <f t="shared" si="3"/>
        <v>NoordwijkInkomensafh.huurbeleid 34229 t/m 43786 euroTotaalN.v.t.N.v.t.</v>
      </c>
      <c r="B241">
        <v>2015</v>
      </c>
      <c r="C241" t="s">
        <v>15</v>
      </c>
      <c r="D241" t="s">
        <v>18</v>
      </c>
      <c r="E241" t="s">
        <v>9</v>
      </c>
      <c r="F241" t="s">
        <v>0</v>
      </c>
      <c r="G241" t="s">
        <v>1</v>
      </c>
      <c r="H241" t="s">
        <v>1</v>
      </c>
      <c r="I241">
        <v>500</v>
      </c>
      <c r="J241">
        <v>500</v>
      </c>
      <c r="K241">
        <v>300</v>
      </c>
      <c r="L241">
        <v>100</v>
      </c>
      <c r="M241">
        <v>0</v>
      </c>
      <c r="N241">
        <v>200</v>
      </c>
      <c r="O241">
        <v>700</v>
      </c>
      <c r="P241">
        <v>400</v>
      </c>
      <c r="Q241">
        <v>800</v>
      </c>
      <c r="R241">
        <v>100</v>
      </c>
      <c r="S241">
        <v>100</v>
      </c>
      <c r="T241">
        <v>500</v>
      </c>
      <c r="U241">
        <v>200</v>
      </c>
      <c r="V241">
        <v>200</v>
      </c>
      <c r="W241">
        <v>1000</v>
      </c>
      <c r="X241">
        <v>1400</v>
      </c>
    </row>
    <row r="242" spans="1:24" x14ac:dyDescent="0.25">
      <c r="A242" t="str">
        <f t="shared" si="3"/>
        <v>NoordwijkInkomensafh.huurbeleid 34229 t/m 43786 euroEigenaarN.v.t.N.v.t.</v>
      </c>
      <c r="B242">
        <v>2015</v>
      </c>
      <c r="C242" t="s">
        <v>15</v>
      </c>
      <c r="D242" t="s">
        <v>18</v>
      </c>
      <c r="E242" t="s">
        <v>9</v>
      </c>
      <c r="F242" t="s">
        <v>2</v>
      </c>
      <c r="G242" t="s">
        <v>1</v>
      </c>
      <c r="H242" t="s">
        <v>1</v>
      </c>
      <c r="I242">
        <v>300</v>
      </c>
      <c r="J242">
        <v>300</v>
      </c>
      <c r="K242">
        <v>200</v>
      </c>
      <c r="L242">
        <v>0</v>
      </c>
      <c r="M242">
        <v>0</v>
      </c>
      <c r="N242">
        <v>100</v>
      </c>
      <c r="O242">
        <v>500</v>
      </c>
      <c r="P242">
        <v>300</v>
      </c>
      <c r="Q242">
        <v>500</v>
      </c>
      <c r="R242">
        <v>100</v>
      </c>
      <c r="S242">
        <v>0</v>
      </c>
      <c r="T242">
        <v>400</v>
      </c>
      <c r="U242">
        <v>100</v>
      </c>
      <c r="V242">
        <v>100</v>
      </c>
      <c r="W242">
        <v>700</v>
      </c>
      <c r="X242">
        <v>900</v>
      </c>
    </row>
    <row r="243" spans="1:24" x14ac:dyDescent="0.25">
      <c r="A243" t="str">
        <f t="shared" si="3"/>
        <v>NoordwijkInkomensafh.huurbeleid 34229 t/m 43786 euroHuurTotaalN.v.t.</v>
      </c>
      <c r="B243">
        <v>2015</v>
      </c>
      <c r="C243" t="s">
        <v>15</v>
      </c>
      <c r="D243" t="s">
        <v>18</v>
      </c>
      <c r="E243" t="s">
        <v>9</v>
      </c>
      <c r="F243" t="s">
        <v>3</v>
      </c>
      <c r="G243" t="s">
        <v>0</v>
      </c>
      <c r="H243" t="s">
        <v>1</v>
      </c>
      <c r="I243">
        <v>200</v>
      </c>
      <c r="J243">
        <v>200</v>
      </c>
      <c r="K243">
        <v>100</v>
      </c>
      <c r="L243">
        <v>0</v>
      </c>
      <c r="M243">
        <v>0</v>
      </c>
      <c r="N243">
        <v>100</v>
      </c>
      <c r="O243">
        <v>300</v>
      </c>
      <c r="P243">
        <v>100</v>
      </c>
      <c r="Q243">
        <v>300</v>
      </c>
      <c r="R243">
        <v>0</v>
      </c>
      <c r="S243">
        <v>0</v>
      </c>
      <c r="T243">
        <v>100</v>
      </c>
      <c r="U243">
        <v>100</v>
      </c>
      <c r="V243">
        <v>100</v>
      </c>
      <c r="W243">
        <v>300</v>
      </c>
      <c r="X243">
        <v>500</v>
      </c>
    </row>
    <row r="244" spans="1:24" x14ac:dyDescent="0.25">
      <c r="A244" t="str">
        <f t="shared" si="3"/>
        <v>NoordwijkInkomensafh.huurbeleid 34229 t/m 43786 euroHuurCorporatieTotaal</v>
      </c>
      <c r="B244">
        <v>2015</v>
      </c>
      <c r="C244" t="s">
        <v>15</v>
      </c>
      <c r="D244" t="s">
        <v>18</v>
      </c>
      <c r="E244" t="s">
        <v>9</v>
      </c>
      <c r="F244" t="s">
        <v>3</v>
      </c>
      <c r="G244" t="s">
        <v>4</v>
      </c>
      <c r="H244" t="s">
        <v>0</v>
      </c>
      <c r="I244">
        <v>100</v>
      </c>
      <c r="J244">
        <v>100</v>
      </c>
      <c r="K244">
        <v>0</v>
      </c>
      <c r="L244">
        <v>0</v>
      </c>
      <c r="M244">
        <v>0</v>
      </c>
      <c r="N244">
        <v>0</v>
      </c>
      <c r="O244">
        <v>200</v>
      </c>
      <c r="P244">
        <v>100</v>
      </c>
      <c r="Q244">
        <v>200</v>
      </c>
      <c r="R244">
        <v>0</v>
      </c>
      <c r="S244">
        <v>0</v>
      </c>
      <c r="T244">
        <v>100</v>
      </c>
      <c r="U244">
        <v>0</v>
      </c>
      <c r="V244">
        <v>100</v>
      </c>
      <c r="W244">
        <v>200</v>
      </c>
      <c r="X244">
        <v>300</v>
      </c>
    </row>
    <row r="245" spans="1:24" x14ac:dyDescent="0.25">
      <c r="A245" t="str">
        <f t="shared" si="3"/>
        <v>NoordwijkInkomensafh.huurbeleid 34229 t/m 43786 euroHuurCorporatieOnder liberalisatiegrens</v>
      </c>
      <c r="B245">
        <v>2015</v>
      </c>
      <c r="C245" t="s">
        <v>15</v>
      </c>
      <c r="D245" t="s">
        <v>18</v>
      </c>
      <c r="E245" t="s">
        <v>9</v>
      </c>
      <c r="F245" t="s">
        <v>3</v>
      </c>
      <c r="G245" t="s">
        <v>4</v>
      </c>
      <c r="H245" t="s">
        <v>5</v>
      </c>
      <c r="I245">
        <v>100</v>
      </c>
      <c r="J245">
        <v>100</v>
      </c>
      <c r="K245">
        <v>0</v>
      </c>
      <c r="L245">
        <v>0</v>
      </c>
      <c r="M245">
        <v>0</v>
      </c>
      <c r="N245">
        <v>0</v>
      </c>
      <c r="O245">
        <v>100</v>
      </c>
      <c r="P245">
        <v>100</v>
      </c>
      <c r="Q245">
        <v>100</v>
      </c>
      <c r="R245">
        <v>0</v>
      </c>
      <c r="S245">
        <v>0</v>
      </c>
      <c r="T245">
        <v>100</v>
      </c>
      <c r="U245">
        <v>0</v>
      </c>
      <c r="V245">
        <v>0</v>
      </c>
      <c r="W245">
        <v>200</v>
      </c>
      <c r="X245">
        <v>200</v>
      </c>
    </row>
    <row r="246" spans="1:24" x14ac:dyDescent="0.25">
      <c r="A246" t="str">
        <f t="shared" si="3"/>
        <v>NoordwijkInkomensafh.huurbeleid 34229 t/m 43786 euroHuurCorporatieOverig</v>
      </c>
      <c r="B246">
        <v>2015</v>
      </c>
      <c r="C246" t="s">
        <v>15</v>
      </c>
      <c r="D246" t="s">
        <v>18</v>
      </c>
      <c r="E246" t="s">
        <v>9</v>
      </c>
      <c r="F246" t="s">
        <v>3</v>
      </c>
      <c r="G246" t="s">
        <v>4</v>
      </c>
      <c r="H246" t="s">
        <v>6</v>
      </c>
      <c r="I246">
        <v>0</v>
      </c>
      <c r="J246">
        <v>0</v>
      </c>
      <c r="K246">
        <v>0</v>
      </c>
      <c r="L246">
        <v>0</v>
      </c>
      <c r="M246">
        <v>0</v>
      </c>
      <c r="N246">
        <v>0</v>
      </c>
      <c r="O246">
        <v>0</v>
      </c>
      <c r="P246">
        <v>0</v>
      </c>
      <c r="Q246">
        <v>0</v>
      </c>
      <c r="R246">
        <v>0</v>
      </c>
      <c r="S246">
        <v>0</v>
      </c>
      <c r="T246">
        <v>0</v>
      </c>
      <c r="U246">
        <v>0</v>
      </c>
      <c r="V246">
        <v>0</v>
      </c>
      <c r="W246">
        <v>0</v>
      </c>
      <c r="X246">
        <v>0</v>
      </c>
    </row>
    <row r="247" spans="1:24" x14ac:dyDescent="0.25">
      <c r="A247" t="str">
        <f t="shared" si="3"/>
        <v>NoordwijkInkomensafh.huurbeleid 34229 t/m 43786 euroHuurOverige verhuurderN.v.t.</v>
      </c>
      <c r="B247">
        <v>2015</v>
      </c>
      <c r="C247" t="s">
        <v>15</v>
      </c>
      <c r="D247" t="s">
        <v>18</v>
      </c>
      <c r="E247" t="s">
        <v>9</v>
      </c>
      <c r="F247" t="s">
        <v>3</v>
      </c>
      <c r="G247" t="s">
        <v>7</v>
      </c>
      <c r="H247" t="s">
        <v>1</v>
      </c>
      <c r="I247">
        <v>100</v>
      </c>
      <c r="J247">
        <v>100</v>
      </c>
      <c r="K247">
        <v>0</v>
      </c>
      <c r="L247">
        <v>0</v>
      </c>
      <c r="M247">
        <v>0</v>
      </c>
      <c r="N247">
        <v>100</v>
      </c>
      <c r="O247">
        <v>100</v>
      </c>
      <c r="P247">
        <v>0</v>
      </c>
      <c r="Q247">
        <v>200</v>
      </c>
      <c r="R247">
        <v>0</v>
      </c>
      <c r="S247">
        <v>0</v>
      </c>
      <c r="T247">
        <v>0</v>
      </c>
      <c r="U247">
        <v>100</v>
      </c>
      <c r="V247">
        <v>0</v>
      </c>
      <c r="W247">
        <v>100</v>
      </c>
      <c r="X247">
        <v>200</v>
      </c>
    </row>
    <row r="248" spans="1:24" x14ac:dyDescent="0.25">
      <c r="A248" t="str">
        <f t="shared" si="3"/>
        <v>NoordwijkInkomensafh.huurbeleid meer dan 43786 euroTotaalN.v.t.N.v.t.</v>
      </c>
      <c r="B248">
        <v>2015</v>
      </c>
      <c r="C248" t="s">
        <v>15</v>
      </c>
      <c r="D248" t="s">
        <v>18</v>
      </c>
      <c r="E248" t="s">
        <v>10</v>
      </c>
      <c r="F248" t="s">
        <v>0</v>
      </c>
      <c r="G248" t="s">
        <v>1</v>
      </c>
      <c r="H248" t="s">
        <v>1</v>
      </c>
      <c r="I248">
        <v>700</v>
      </c>
      <c r="J248">
        <v>1900</v>
      </c>
      <c r="K248">
        <v>2300</v>
      </c>
      <c r="L248">
        <v>200</v>
      </c>
      <c r="M248">
        <v>100</v>
      </c>
      <c r="N248">
        <v>600</v>
      </c>
      <c r="O248">
        <v>3800</v>
      </c>
      <c r="P248">
        <v>1000</v>
      </c>
      <c r="Q248">
        <v>3500</v>
      </c>
      <c r="R248">
        <v>700</v>
      </c>
      <c r="S248">
        <v>100</v>
      </c>
      <c r="T248">
        <v>1100</v>
      </c>
      <c r="U248">
        <v>600</v>
      </c>
      <c r="V248">
        <v>700</v>
      </c>
      <c r="W248">
        <v>4000</v>
      </c>
      <c r="X248">
        <v>5300</v>
      </c>
    </row>
    <row r="249" spans="1:24" x14ac:dyDescent="0.25">
      <c r="A249" t="str">
        <f t="shared" si="3"/>
        <v>NoordwijkInkomensafh.huurbeleid meer dan 43786 euroEigenaarN.v.t.N.v.t.</v>
      </c>
      <c r="B249">
        <v>2015</v>
      </c>
      <c r="C249" t="s">
        <v>15</v>
      </c>
      <c r="D249" t="s">
        <v>18</v>
      </c>
      <c r="E249" t="s">
        <v>10</v>
      </c>
      <c r="F249" t="s">
        <v>2</v>
      </c>
      <c r="G249" t="s">
        <v>1</v>
      </c>
      <c r="H249" t="s">
        <v>1</v>
      </c>
      <c r="I249">
        <v>600</v>
      </c>
      <c r="J249">
        <v>1600</v>
      </c>
      <c r="K249">
        <v>2100</v>
      </c>
      <c r="L249">
        <v>200</v>
      </c>
      <c r="M249">
        <v>100</v>
      </c>
      <c r="N249">
        <v>400</v>
      </c>
      <c r="O249">
        <v>3200</v>
      </c>
      <c r="P249">
        <v>900</v>
      </c>
      <c r="Q249">
        <v>2800</v>
      </c>
      <c r="R249">
        <v>600</v>
      </c>
      <c r="S249">
        <v>100</v>
      </c>
      <c r="T249">
        <v>1000</v>
      </c>
      <c r="U249">
        <v>400</v>
      </c>
      <c r="V249">
        <v>500</v>
      </c>
      <c r="W249">
        <v>3600</v>
      </c>
      <c r="X249">
        <v>4500</v>
      </c>
    </row>
    <row r="250" spans="1:24" x14ac:dyDescent="0.25">
      <c r="A250" t="str">
        <f t="shared" si="3"/>
        <v>NoordwijkInkomensafh.huurbeleid meer dan 43786 euroHuurTotaalN.v.t.</v>
      </c>
      <c r="B250">
        <v>2015</v>
      </c>
      <c r="C250" t="s">
        <v>15</v>
      </c>
      <c r="D250" t="s">
        <v>18</v>
      </c>
      <c r="E250" t="s">
        <v>10</v>
      </c>
      <c r="F250" t="s">
        <v>3</v>
      </c>
      <c r="G250" t="s">
        <v>0</v>
      </c>
      <c r="H250" t="s">
        <v>1</v>
      </c>
      <c r="I250">
        <v>200</v>
      </c>
      <c r="J250">
        <v>300</v>
      </c>
      <c r="K250">
        <v>200</v>
      </c>
      <c r="L250">
        <v>100</v>
      </c>
      <c r="M250">
        <v>0</v>
      </c>
      <c r="N250">
        <v>200</v>
      </c>
      <c r="O250">
        <v>600</v>
      </c>
      <c r="P250">
        <v>100</v>
      </c>
      <c r="Q250">
        <v>700</v>
      </c>
      <c r="R250">
        <v>100</v>
      </c>
      <c r="S250">
        <v>0</v>
      </c>
      <c r="T250">
        <v>100</v>
      </c>
      <c r="U250">
        <v>200</v>
      </c>
      <c r="V250">
        <v>100</v>
      </c>
      <c r="W250">
        <v>500</v>
      </c>
      <c r="X250">
        <v>800</v>
      </c>
    </row>
    <row r="251" spans="1:24" x14ac:dyDescent="0.25">
      <c r="A251" t="str">
        <f t="shared" si="3"/>
        <v>NoordwijkInkomensafh.huurbeleid meer dan 43786 euroHuurCorporatieTotaal</v>
      </c>
      <c r="B251">
        <v>2015</v>
      </c>
      <c r="C251" t="s">
        <v>15</v>
      </c>
      <c r="D251" t="s">
        <v>18</v>
      </c>
      <c r="E251" t="s">
        <v>10</v>
      </c>
      <c r="F251" t="s">
        <v>3</v>
      </c>
      <c r="G251" t="s">
        <v>4</v>
      </c>
      <c r="H251" t="s">
        <v>0</v>
      </c>
      <c r="I251">
        <v>0</v>
      </c>
      <c r="J251">
        <v>200</v>
      </c>
      <c r="K251">
        <v>200</v>
      </c>
      <c r="L251">
        <v>0</v>
      </c>
      <c r="M251">
        <v>0</v>
      </c>
      <c r="N251">
        <v>0</v>
      </c>
      <c r="O251">
        <v>300</v>
      </c>
      <c r="P251">
        <v>0</v>
      </c>
      <c r="Q251">
        <v>300</v>
      </c>
      <c r="R251">
        <v>0</v>
      </c>
      <c r="S251">
        <v>0</v>
      </c>
      <c r="T251">
        <v>0</v>
      </c>
      <c r="U251">
        <v>0</v>
      </c>
      <c r="V251">
        <v>100</v>
      </c>
      <c r="W251">
        <v>300</v>
      </c>
      <c r="X251">
        <v>400</v>
      </c>
    </row>
    <row r="252" spans="1:24" x14ac:dyDescent="0.25">
      <c r="A252" t="str">
        <f t="shared" si="3"/>
        <v>NoordwijkInkomensafh.huurbeleid meer dan 43786 euroHuurCorporatieOnder liberalisatiegrens</v>
      </c>
      <c r="B252">
        <v>2015</v>
      </c>
      <c r="C252" t="s">
        <v>15</v>
      </c>
      <c r="D252" t="s">
        <v>18</v>
      </c>
      <c r="E252" t="s">
        <v>10</v>
      </c>
      <c r="F252" t="s">
        <v>3</v>
      </c>
      <c r="G252" t="s">
        <v>4</v>
      </c>
      <c r="H252" t="s">
        <v>5</v>
      </c>
      <c r="I252">
        <v>0</v>
      </c>
      <c r="J252">
        <v>100</v>
      </c>
      <c r="K252">
        <v>100</v>
      </c>
      <c r="L252">
        <v>0</v>
      </c>
      <c r="M252">
        <v>0</v>
      </c>
      <c r="N252">
        <v>0</v>
      </c>
      <c r="O252">
        <v>300</v>
      </c>
      <c r="P252">
        <v>0</v>
      </c>
      <c r="Q252">
        <v>300</v>
      </c>
      <c r="R252">
        <v>0</v>
      </c>
      <c r="S252">
        <v>0</v>
      </c>
      <c r="T252">
        <v>0</v>
      </c>
      <c r="U252">
        <v>0</v>
      </c>
      <c r="V252">
        <v>0</v>
      </c>
      <c r="W252">
        <v>300</v>
      </c>
      <c r="X252">
        <v>300</v>
      </c>
    </row>
    <row r="253" spans="1:24" x14ac:dyDescent="0.25">
      <c r="A253" t="str">
        <f t="shared" si="3"/>
        <v>NoordwijkInkomensafh.huurbeleid meer dan 43786 euroHuurCorporatieOverig</v>
      </c>
      <c r="B253">
        <v>2015</v>
      </c>
      <c r="C253" t="s">
        <v>15</v>
      </c>
      <c r="D253" t="s">
        <v>18</v>
      </c>
      <c r="E253" t="s">
        <v>10</v>
      </c>
      <c r="F253" t="s">
        <v>3</v>
      </c>
      <c r="G253" t="s">
        <v>4</v>
      </c>
      <c r="H253" t="s">
        <v>6</v>
      </c>
      <c r="I253">
        <v>0</v>
      </c>
      <c r="J253">
        <v>0</v>
      </c>
      <c r="K253">
        <v>0</v>
      </c>
      <c r="L253">
        <v>0</v>
      </c>
      <c r="M253">
        <v>0</v>
      </c>
      <c r="N253">
        <v>0</v>
      </c>
      <c r="O253">
        <v>0</v>
      </c>
      <c r="P253">
        <v>0</v>
      </c>
      <c r="Q253">
        <v>100</v>
      </c>
      <c r="R253">
        <v>0</v>
      </c>
      <c r="S253">
        <v>0</v>
      </c>
      <c r="T253">
        <v>0</v>
      </c>
      <c r="U253">
        <v>0</v>
      </c>
      <c r="V253">
        <v>0</v>
      </c>
      <c r="W253">
        <v>0</v>
      </c>
      <c r="X253">
        <v>100</v>
      </c>
    </row>
    <row r="254" spans="1:24" x14ac:dyDescent="0.25">
      <c r="A254" t="str">
        <f t="shared" si="3"/>
        <v>NoordwijkInkomensafh.huurbeleid meer dan 43786 euroHuurOverige verhuurderN.v.t.</v>
      </c>
      <c r="B254">
        <v>2015</v>
      </c>
      <c r="C254" t="s">
        <v>15</v>
      </c>
      <c r="D254" t="s">
        <v>18</v>
      </c>
      <c r="E254" t="s">
        <v>10</v>
      </c>
      <c r="F254" t="s">
        <v>3</v>
      </c>
      <c r="G254" t="s">
        <v>7</v>
      </c>
      <c r="H254" t="s">
        <v>1</v>
      </c>
      <c r="I254">
        <v>100</v>
      </c>
      <c r="J254">
        <v>200</v>
      </c>
      <c r="K254">
        <v>100</v>
      </c>
      <c r="L254">
        <v>0</v>
      </c>
      <c r="M254">
        <v>0</v>
      </c>
      <c r="N254">
        <v>100</v>
      </c>
      <c r="O254">
        <v>300</v>
      </c>
      <c r="P254">
        <v>100</v>
      </c>
      <c r="Q254">
        <v>300</v>
      </c>
      <c r="R254">
        <v>0</v>
      </c>
      <c r="S254">
        <v>0</v>
      </c>
      <c r="T254">
        <v>100</v>
      </c>
      <c r="U254">
        <v>200</v>
      </c>
      <c r="V254">
        <v>100</v>
      </c>
      <c r="W254">
        <v>200</v>
      </c>
      <c r="X254">
        <v>400</v>
      </c>
    </row>
    <row r="255" spans="1:24" x14ac:dyDescent="0.25">
      <c r="A255" t="str">
        <f t="shared" si="3"/>
        <v>NoordwijkerhoutTotaalTotaalN.v.t.N.v.t.</v>
      </c>
      <c r="B255">
        <v>2015</v>
      </c>
      <c r="C255" t="s">
        <v>15</v>
      </c>
      <c r="D255" t="s">
        <v>19</v>
      </c>
      <c r="E255" t="s">
        <v>0</v>
      </c>
      <c r="F255" t="s">
        <v>0</v>
      </c>
      <c r="G255" t="s">
        <v>1</v>
      </c>
      <c r="H255" t="s">
        <v>1</v>
      </c>
      <c r="I255">
        <v>2100</v>
      </c>
      <c r="J255">
        <v>2100</v>
      </c>
      <c r="K255">
        <v>2000</v>
      </c>
      <c r="L255">
        <v>400</v>
      </c>
      <c r="M255">
        <v>100</v>
      </c>
      <c r="N255">
        <v>900</v>
      </c>
      <c r="O255">
        <v>3800</v>
      </c>
      <c r="P255">
        <v>2000</v>
      </c>
      <c r="Q255">
        <v>3400</v>
      </c>
      <c r="R255">
        <v>800</v>
      </c>
      <c r="S255">
        <v>400</v>
      </c>
      <c r="T255">
        <v>2100</v>
      </c>
      <c r="U255">
        <v>1000</v>
      </c>
      <c r="V255">
        <v>900</v>
      </c>
      <c r="W255">
        <v>4900</v>
      </c>
      <c r="X255">
        <v>6700</v>
      </c>
    </row>
    <row r="256" spans="1:24" x14ac:dyDescent="0.25">
      <c r="A256" t="str">
        <f t="shared" si="3"/>
        <v>NoordwijkerhoutTotaalEigenaarN.v.t.N.v.t.</v>
      </c>
      <c r="B256">
        <v>2015</v>
      </c>
      <c r="C256" t="s">
        <v>15</v>
      </c>
      <c r="D256" t="s">
        <v>19</v>
      </c>
      <c r="E256" t="s">
        <v>0</v>
      </c>
      <c r="F256" t="s">
        <v>2</v>
      </c>
      <c r="G256" t="s">
        <v>1</v>
      </c>
      <c r="H256" t="s">
        <v>1</v>
      </c>
      <c r="I256">
        <v>900</v>
      </c>
      <c r="J256">
        <v>1500</v>
      </c>
      <c r="K256">
        <v>1700</v>
      </c>
      <c r="L256">
        <v>200</v>
      </c>
      <c r="M256">
        <v>100</v>
      </c>
      <c r="N256">
        <v>500</v>
      </c>
      <c r="O256">
        <v>2600</v>
      </c>
      <c r="P256">
        <v>1200</v>
      </c>
      <c r="Q256">
        <v>2300</v>
      </c>
      <c r="R256">
        <v>600</v>
      </c>
      <c r="S256">
        <v>100</v>
      </c>
      <c r="T256">
        <v>1200</v>
      </c>
      <c r="U256">
        <v>400</v>
      </c>
      <c r="V256">
        <v>400</v>
      </c>
      <c r="W256">
        <v>3400</v>
      </c>
      <c r="X256">
        <v>4200</v>
      </c>
    </row>
    <row r="257" spans="1:24" x14ac:dyDescent="0.25">
      <c r="A257" t="str">
        <f t="shared" si="3"/>
        <v>NoordwijkerhoutTotaalHuurTotaalN.v.t.</v>
      </c>
      <c r="B257">
        <v>2015</v>
      </c>
      <c r="C257" t="s">
        <v>15</v>
      </c>
      <c r="D257" t="s">
        <v>19</v>
      </c>
      <c r="E257" t="s">
        <v>0</v>
      </c>
      <c r="F257" t="s">
        <v>3</v>
      </c>
      <c r="G257" t="s">
        <v>0</v>
      </c>
      <c r="H257" t="s">
        <v>1</v>
      </c>
      <c r="I257">
        <v>1300</v>
      </c>
      <c r="J257">
        <v>600</v>
      </c>
      <c r="K257">
        <v>400</v>
      </c>
      <c r="L257">
        <v>300</v>
      </c>
      <c r="M257">
        <v>0</v>
      </c>
      <c r="N257">
        <v>400</v>
      </c>
      <c r="O257">
        <v>1200</v>
      </c>
      <c r="P257">
        <v>800</v>
      </c>
      <c r="Q257">
        <v>1100</v>
      </c>
      <c r="R257">
        <v>200</v>
      </c>
      <c r="S257">
        <v>300</v>
      </c>
      <c r="T257">
        <v>900</v>
      </c>
      <c r="U257">
        <v>600</v>
      </c>
      <c r="V257">
        <v>400</v>
      </c>
      <c r="W257">
        <v>1500</v>
      </c>
      <c r="X257">
        <v>2500</v>
      </c>
    </row>
    <row r="258" spans="1:24" x14ac:dyDescent="0.25">
      <c r="A258" t="str">
        <f t="shared" si="3"/>
        <v>NoordwijkerhoutTotaalHuurCorporatieTotaal</v>
      </c>
      <c r="B258">
        <v>2015</v>
      </c>
      <c r="C258" t="s">
        <v>15</v>
      </c>
      <c r="D258" t="s">
        <v>19</v>
      </c>
      <c r="E258" t="s">
        <v>0</v>
      </c>
      <c r="F258" t="s">
        <v>3</v>
      </c>
      <c r="G258" t="s">
        <v>4</v>
      </c>
      <c r="H258" t="s">
        <v>0</v>
      </c>
      <c r="I258">
        <v>900</v>
      </c>
      <c r="J258">
        <v>400</v>
      </c>
      <c r="K258">
        <v>300</v>
      </c>
      <c r="L258">
        <v>200</v>
      </c>
      <c r="M258">
        <v>0</v>
      </c>
      <c r="N258">
        <v>200</v>
      </c>
      <c r="O258">
        <v>900</v>
      </c>
      <c r="P258">
        <v>700</v>
      </c>
      <c r="Q258">
        <v>800</v>
      </c>
      <c r="R258">
        <v>100</v>
      </c>
      <c r="S258">
        <v>300</v>
      </c>
      <c r="T258">
        <v>800</v>
      </c>
      <c r="U258">
        <v>300</v>
      </c>
      <c r="V258">
        <v>300</v>
      </c>
      <c r="W258">
        <v>1300</v>
      </c>
      <c r="X258">
        <v>1900</v>
      </c>
    </row>
    <row r="259" spans="1:24" x14ac:dyDescent="0.25">
      <c r="A259" t="str">
        <f t="shared" si="3"/>
        <v>NoordwijkerhoutTotaalHuurCorporatieOnder liberalisatiegrens</v>
      </c>
      <c r="B259">
        <v>2015</v>
      </c>
      <c r="C259" t="s">
        <v>15</v>
      </c>
      <c r="D259" t="s">
        <v>19</v>
      </c>
      <c r="E259" t="s">
        <v>0</v>
      </c>
      <c r="F259" t="s">
        <v>3</v>
      </c>
      <c r="G259" t="s">
        <v>4</v>
      </c>
      <c r="H259" t="s">
        <v>5</v>
      </c>
      <c r="I259">
        <v>800</v>
      </c>
      <c r="J259">
        <v>400</v>
      </c>
      <c r="K259">
        <v>300</v>
      </c>
      <c r="L259">
        <v>200</v>
      </c>
      <c r="M259">
        <v>0</v>
      </c>
      <c r="N259">
        <v>200</v>
      </c>
      <c r="O259">
        <v>900</v>
      </c>
      <c r="P259">
        <v>600</v>
      </c>
      <c r="Q259">
        <v>700</v>
      </c>
      <c r="R259">
        <v>100</v>
      </c>
      <c r="S259">
        <v>300</v>
      </c>
      <c r="T259">
        <v>700</v>
      </c>
      <c r="U259">
        <v>300</v>
      </c>
      <c r="V259">
        <v>300</v>
      </c>
      <c r="W259">
        <v>1200</v>
      </c>
      <c r="X259">
        <v>1700</v>
      </c>
    </row>
    <row r="260" spans="1:24" x14ac:dyDescent="0.25">
      <c r="A260" t="str">
        <f t="shared" ref="A260:A323" si="4">CONCATENATE(D260,E260,F260,G260,H260)</f>
        <v>NoordwijkerhoutTotaalHuurCorporatieOverig</v>
      </c>
      <c r="B260">
        <v>2015</v>
      </c>
      <c r="C260" t="s">
        <v>15</v>
      </c>
      <c r="D260" t="s">
        <v>19</v>
      </c>
      <c r="E260" t="s">
        <v>0</v>
      </c>
      <c r="F260" t="s">
        <v>3</v>
      </c>
      <c r="G260" t="s">
        <v>4</v>
      </c>
      <c r="H260" t="s">
        <v>6</v>
      </c>
      <c r="I260">
        <v>100</v>
      </c>
      <c r="J260">
        <v>0</v>
      </c>
      <c r="K260">
        <v>0</v>
      </c>
      <c r="L260">
        <v>0</v>
      </c>
      <c r="M260">
        <v>0</v>
      </c>
      <c r="N260">
        <v>0</v>
      </c>
      <c r="O260">
        <v>0</v>
      </c>
      <c r="P260">
        <v>100</v>
      </c>
      <c r="Q260">
        <v>0</v>
      </c>
      <c r="R260">
        <v>0</v>
      </c>
      <c r="S260">
        <v>0</v>
      </c>
      <c r="T260">
        <v>100</v>
      </c>
      <c r="U260">
        <v>0</v>
      </c>
      <c r="V260">
        <v>0</v>
      </c>
      <c r="W260">
        <v>100</v>
      </c>
      <c r="X260">
        <v>100</v>
      </c>
    </row>
    <row r="261" spans="1:24" x14ac:dyDescent="0.25">
      <c r="A261" t="str">
        <f t="shared" si="4"/>
        <v>NoordwijkerhoutTotaalHuurOverige verhuurderN.v.t.</v>
      </c>
      <c r="B261">
        <v>2015</v>
      </c>
      <c r="C261" t="s">
        <v>15</v>
      </c>
      <c r="D261" t="s">
        <v>19</v>
      </c>
      <c r="E261" t="s">
        <v>0</v>
      </c>
      <c r="F261" t="s">
        <v>3</v>
      </c>
      <c r="G261" t="s">
        <v>7</v>
      </c>
      <c r="H261" t="s">
        <v>1</v>
      </c>
      <c r="I261">
        <v>300</v>
      </c>
      <c r="J261">
        <v>100</v>
      </c>
      <c r="K261">
        <v>100</v>
      </c>
      <c r="L261">
        <v>0</v>
      </c>
      <c r="M261">
        <v>0</v>
      </c>
      <c r="N261">
        <v>200</v>
      </c>
      <c r="O261">
        <v>300</v>
      </c>
      <c r="P261">
        <v>100</v>
      </c>
      <c r="Q261">
        <v>400</v>
      </c>
      <c r="R261">
        <v>100</v>
      </c>
      <c r="S261">
        <v>0</v>
      </c>
      <c r="T261">
        <v>100</v>
      </c>
      <c r="U261">
        <v>300</v>
      </c>
      <c r="V261">
        <v>100</v>
      </c>
      <c r="W261">
        <v>200</v>
      </c>
      <c r="X261">
        <v>600</v>
      </c>
    </row>
    <row r="262" spans="1:24" x14ac:dyDescent="0.25">
      <c r="A262" t="str">
        <f t="shared" si="4"/>
        <v>NoordwijkerhoutInkomensafh.huurbeleid tot 34229 euroTotaalN.v.t.N.v.t.</v>
      </c>
      <c r="B262">
        <v>2015</v>
      </c>
      <c r="C262" t="s">
        <v>15</v>
      </c>
      <c r="D262" t="s">
        <v>19</v>
      </c>
      <c r="E262" t="s">
        <v>8</v>
      </c>
      <c r="F262" t="s">
        <v>0</v>
      </c>
      <c r="G262" t="s">
        <v>1</v>
      </c>
      <c r="H262" t="s">
        <v>1</v>
      </c>
      <c r="I262">
        <v>1600</v>
      </c>
      <c r="J262">
        <v>600</v>
      </c>
      <c r="K262">
        <v>300</v>
      </c>
      <c r="L262">
        <v>300</v>
      </c>
      <c r="M262">
        <v>0</v>
      </c>
      <c r="N262">
        <v>400</v>
      </c>
      <c r="O262">
        <v>1200</v>
      </c>
      <c r="P262">
        <v>1200</v>
      </c>
      <c r="Q262">
        <v>900</v>
      </c>
      <c r="R262">
        <v>300</v>
      </c>
      <c r="S262">
        <v>300</v>
      </c>
      <c r="T262">
        <v>1300</v>
      </c>
      <c r="U262">
        <v>500</v>
      </c>
      <c r="V262">
        <v>400</v>
      </c>
      <c r="W262">
        <v>1800</v>
      </c>
      <c r="X262">
        <v>2800</v>
      </c>
    </row>
    <row r="263" spans="1:24" x14ac:dyDescent="0.25">
      <c r="A263" t="str">
        <f t="shared" si="4"/>
        <v>NoordwijkerhoutInkomensafh.huurbeleid tot 34229 euroEigenaarN.v.t.N.v.t.</v>
      </c>
      <c r="B263">
        <v>2015</v>
      </c>
      <c r="C263" t="s">
        <v>15</v>
      </c>
      <c r="D263" t="s">
        <v>19</v>
      </c>
      <c r="E263" t="s">
        <v>8</v>
      </c>
      <c r="F263" t="s">
        <v>2</v>
      </c>
      <c r="G263" t="s">
        <v>1</v>
      </c>
      <c r="H263" t="s">
        <v>1</v>
      </c>
      <c r="I263">
        <v>500</v>
      </c>
      <c r="J263">
        <v>300</v>
      </c>
      <c r="K263">
        <v>200</v>
      </c>
      <c r="L263">
        <v>100</v>
      </c>
      <c r="M263">
        <v>0</v>
      </c>
      <c r="N263">
        <v>100</v>
      </c>
      <c r="O263">
        <v>500</v>
      </c>
      <c r="P263">
        <v>500</v>
      </c>
      <c r="Q263">
        <v>300</v>
      </c>
      <c r="R263">
        <v>200</v>
      </c>
      <c r="S263">
        <v>0</v>
      </c>
      <c r="T263">
        <v>600</v>
      </c>
      <c r="U263">
        <v>100</v>
      </c>
      <c r="V263">
        <v>100</v>
      </c>
      <c r="W263">
        <v>900</v>
      </c>
      <c r="X263">
        <v>1100</v>
      </c>
    </row>
    <row r="264" spans="1:24" x14ac:dyDescent="0.25">
      <c r="A264" t="str">
        <f t="shared" si="4"/>
        <v>NoordwijkerhoutInkomensafh.huurbeleid tot 34229 euroHuurTotaalN.v.t.</v>
      </c>
      <c r="B264">
        <v>2015</v>
      </c>
      <c r="C264" t="s">
        <v>15</v>
      </c>
      <c r="D264" t="s">
        <v>19</v>
      </c>
      <c r="E264" t="s">
        <v>8</v>
      </c>
      <c r="F264" t="s">
        <v>3</v>
      </c>
      <c r="G264" t="s">
        <v>0</v>
      </c>
      <c r="H264" t="s">
        <v>1</v>
      </c>
      <c r="I264">
        <v>1100</v>
      </c>
      <c r="J264">
        <v>300</v>
      </c>
      <c r="K264">
        <v>100</v>
      </c>
      <c r="L264">
        <v>200</v>
      </c>
      <c r="M264">
        <v>0</v>
      </c>
      <c r="N264">
        <v>300</v>
      </c>
      <c r="O264">
        <v>700</v>
      </c>
      <c r="P264">
        <v>700</v>
      </c>
      <c r="Q264">
        <v>500</v>
      </c>
      <c r="R264">
        <v>100</v>
      </c>
      <c r="S264">
        <v>300</v>
      </c>
      <c r="T264">
        <v>700</v>
      </c>
      <c r="U264">
        <v>400</v>
      </c>
      <c r="V264">
        <v>300</v>
      </c>
      <c r="W264">
        <v>1000</v>
      </c>
      <c r="X264">
        <v>1700</v>
      </c>
    </row>
    <row r="265" spans="1:24" x14ac:dyDescent="0.25">
      <c r="A265" t="str">
        <f t="shared" si="4"/>
        <v>NoordwijkerhoutInkomensafh.huurbeleid tot 34229 euroHuurCorporatieTotaal</v>
      </c>
      <c r="B265">
        <v>2015</v>
      </c>
      <c r="C265" t="s">
        <v>15</v>
      </c>
      <c r="D265" t="s">
        <v>19</v>
      </c>
      <c r="E265" t="s">
        <v>8</v>
      </c>
      <c r="F265" t="s">
        <v>3</v>
      </c>
      <c r="G265" t="s">
        <v>4</v>
      </c>
      <c r="H265" t="s">
        <v>0</v>
      </c>
      <c r="I265">
        <v>800</v>
      </c>
      <c r="J265">
        <v>200</v>
      </c>
      <c r="K265">
        <v>100</v>
      </c>
      <c r="L265">
        <v>200</v>
      </c>
      <c r="M265">
        <v>0</v>
      </c>
      <c r="N265">
        <v>100</v>
      </c>
      <c r="O265">
        <v>500</v>
      </c>
      <c r="P265">
        <v>600</v>
      </c>
      <c r="Q265">
        <v>300</v>
      </c>
      <c r="R265">
        <v>100</v>
      </c>
      <c r="S265">
        <v>300</v>
      </c>
      <c r="T265">
        <v>600</v>
      </c>
      <c r="U265">
        <v>200</v>
      </c>
      <c r="V265">
        <v>200</v>
      </c>
      <c r="W265">
        <v>800</v>
      </c>
      <c r="X265">
        <v>1300</v>
      </c>
    </row>
    <row r="266" spans="1:24" x14ac:dyDescent="0.25">
      <c r="A266" t="str">
        <f t="shared" si="4"/>
        <v>NoordwijkerhoutInkomensafh.huurbeleid tot 34229 euroHuurCorporatieOnder liberalisatiegrens</v>
      </c>
      <c r="B266">
        <v>2015</v>
      </c>
      <c r="C266" t="s">
        <v>15</v>
      </c>
      <c r="D266" t="s">
        <v>19</v>
      </c>
      <c r="E266" t="s">
        <v>8</v>
      </c>
      <c r="F266" t="s">
        <v>3</v>
      </c>
      <c r="G266" t="s">
        <v>4</v>
      </c>
      <c r="H266" t="s">
        <v>5</v>
      </c>
      <c r="I266">
        <v>700</v>
      </c>
      <c r="J266">
        <v>200</v>
      </c>
      <c r="K266">
        <v>100</v>
      </c>
      <c r="L266">
        <v>200</v>
      </c>
      <c r="M266">
        <v>0</v>
      </c>
      <c r="N266">
        <v>100</v>
      </c>
      <c r="O266">
        <v>500</v>
      </c>
      <c r="P266">
        <v>500</v>
      </c>
      <c r="Q266">
        <v>300</v>
      </c>
      <c r="R266">
        <v>100</v>
      </c>
      <c r="S266">
        <v>300</v>
      </c>
      <c r="T266">
        <v>600</v>
      </c>
      <c r="U266">
        <v>200</v>
      </c>
      <c r="V266">
        <v>200</v>
      </c>
      <c r="W266">
        <v>800</v>
      </c>
      <c r="X266">
        <v>1200</v>
      </c>
    </row>
    <row r="267" spans="1:24" x14ac:dyDescent="0.25">
      <c r="A267" t="str">
        <f t="shared" si="4"/>
        <v>NoordwijkerhoutInkomensafh.huurbeleid tot 34229 euroHuurCorporatieOverig</v>
      </c>
      <c r="B267">
        <v>2015</v>
      </c>
      <c r="C267" t="s">
        <v>15</v>
      </c>
      <c r="D267" t="s">
        <v>19</v>
      </c>
      <c r="E267" t="s">
        <v>8</v>
      </c>
      <c r="F267" t="s">
        <v>3</v>
      </c>
      <c r="G267" t="s">
        <v>4</v>
      </c>
      <c r="H267" t="s">
        <v>6</v>
      </c>
      <c r="I267">
        <v>100</v>
      </c>
      <c r="J267">
        <v>0</v>
      </c>
      <c r="K267">
        <v>0</v>
      </c>
      <c r="L267">
        <v>0</v>
      </c>
      <c r="M267">
        <v>0</v>
      </c>
      <c r="N267">
        <v>0</v>
      </c>
      <c r="O267">
        <v>0</v>
      </c>
      <c r="P267">
        <v>100</v>
      </c>
      <c r="Q267">
        <v>0</v>
      </c>
      <c r="R267">
        <v>0</v>
      </c>
      <c r="S267">
        <v>0</v>
      </c>
      <c r="T267">
        <v>100</v>
      </c>
      <c r="U267">
        <v>0</v>
      </c>
      <c r="V267">
        <v>0</v>
      </c>
      <c r="W267">
        <v>100</v>
      </c>
      <c r="X267">
        <v>100</v>
      </c>
    </row>
    <row r="268" spans="1:24" x14ac:dyDescent="0.25">
      <c r="A268" t="str">
        <f t="shared" si="4"/>
        <v>NoordwijkerhoutInkomensafh.huurbeleid tot 34229 euroHuurOverige verhuurderN.v.t.</v>
      </c>
      <c r="B268">
        <v>2015</v>
      </c>
      <c r="C268" t="s">
        <v>15</v>
      </c>
      <c r="D268" t="s">
        <v>19</v>
      </c>
      <c r="E268" t="s">
        <v>8</v>
      </c>
      <c r="F268" t="s">
        <v>3</v>
      </c>
      <c r="G268" t="s">
        <v>7</v>
      </c>
      <c r="H268" t="s">
        <v>1</v>
      </c>
      <c r="I268">
        <v>300</v>
      </c>
      <c r="J268">
        <v>100</v>
      </c>
      <c r="K268">
        <v>0</v>
      </c>
      <c r="L268">
        <v>0</v>
      </c>
      <c r="M268">
        <v>0</v>
      </c>
      <c r="N268">
        <v>200</v>
      </c>
      <c r="O268">
        <v>200</v>
      </c>
      <c r="P268">
        <v>100</v>
      </c>
      <c r="Q268">
        <v>200</v>
      </c>
      <c r="R268">
        <v>100</v>
      </c>
      <c r="S268">
        <v>0</v>
      </c>
      <c r="T268">
        <v>100</v>
      </c>
      <c r="U268">
        <v>200</v>
      </c>
      <c r="V268">
        <v>100</v>
      </c>
      <c r="W268">
        <v>100</v>
      </c>
      <c r="X268">
        <v>400</v>
      </c>
    </row>
    <row r="269" spans="1:24" x14ac:dyDescent="0.25">
      <c r="A269" t="str">
        <f t="shared" si="4"/>
        <v>NoordwijkerhoutInkomensafh.huurbeleid 34229 t/m 43786 euroTotaalN.v.t.N.v.t.</v>
      </c>
      <c r="B269">
        <v>2015</v>
      </c>
      <c r="C269" t="s">
        <v>15</v>
      </c>
      <c r="D269" t="s">
        <v>19</v>
      </c>
      <c r="E269" t="s">
        <v>9</v>
      </c>
      <c r="F269" t="s">
        <v>0</v>
      </c>
      <c r="G269" t="s">
        <v>1</v>
      </c>
      <c r="H269" t="s">
        <v>1</v>
      </c>
      <c r="I269">
        <v>300</v>
      </c>
      <c r="J269">
        <v>300</v>
      </c>
      <c r="K269">
        <v>200</v>
      </c>
      <c r="L269">
        <v>100</v>
      </c>
      <c r="M269">
        <v>0</v>
      </c>
      <c r="N269">
        <v>100</v>
      </c>
      <c r="O269">
        <v>400</v>
      </c>
      <c r="P269">
        <v>300</v>
      </c>
      <c r="Q269">
        <v>500</v>
      </c>
      <c r="R269">
        <v>100</v>
      </c>
      <c r="S269">
        <v>0</v>
      </c>
      <c r="T269">
        <v>300</v>
      </c>
      <c r="U269">
        <v>100</v>
      </c>
      <c r="V269">
        <v>100</v>
      </c>
      <c r="W269">
        <v>700</v>
      </c>
      <c r="X269">
        <v>900</v>
      </c>
    </row>
    <row r="270" spans="1:24" x14ac:dyDescent="0.25">
      <c r="A270" t="str">
        <f t="shared" si="4"/>
        <v>NoordwijkerhoutInkomensafh.huurbeleid 34229 t/m 43786 euroEigenaarN.v.t.N.v.t.</v>
      </c>
      <c r="B270">
        <v>2015</v>
      </c>
      <c r="C270" t="s">
        <v>15</v>
      </c>
      <c r="D270" t="s">
        <v>19</v>
      </c>
      <c r="E270" t="s">
        <v>9</v>
      </c>
      <c r="F270" t="s">
        <v>2</v>
      </c>
      <c r="G270" t="s">
        <v>1</v>
      </c>
      <c r="H270" t="s">
        <v>1</v>
      </c>
      <c r="I270">
        <v>100</v>
      </c>
      <c r="J270">
        <v>200</v>
      </c>
      <c r="K270">
        <v>200</v>
      </c>
      <c r="L270">
        <v>0</v>
      </c>
      <c r="M270">
        <v>0</v>
      </c>
      <c r="N270">
        <v>100</v>
      </c>
      <c r="O270">
        <v>300</v>
      </c>
      <c r="P270">
        <v>200</v>
      </c>
      <c r="Q270">
        <v>300</v>
      </c>
      <c r="R270">
        <v>100</v>
      </c>
      <c r="S270">
        <v>0</v>
      </c>
      <c r="T270">
        <v>200</v>
      </c>
      <c r="U270">
        <v>100</v>
      </c>
      <c r="V270">
        <v>100</v>
      </c>
      <c r="W270">
        <v>500</v>
      </c>
      <c r="X270">
        <v>600</v>
      </c>
    </row>
    <row r="271" spans="1:24" x14ac:dyDescent="0.25">
      <c r="A271" t="str">
        <f t="shared" si="4"/>
        <v>NoordwijkerhoutInkomensafh.huurbeleid 34229 t/m 43786 euroHuurTotaalN.v.t.</v>
      </c>
      <c r="B271">
        <v>2015</v>
      </c>
      <c r="C271" t="s">
        <v>15</v>
      </c>
      <c r="D271" t="s">
        <v>19</v>
      </c>
      <c r="E271" t="s">
        <v>9</v>
      </c>
      <c r="F271" t="s">
        <v>3</v>
      </c>
      <c r="G271" t="s">
        <v>0</v>
      </c>
      <c r="H271" t="s">
        <v>1</v>
      </c>
      <c r="I271">
        <v>100</v>
      </c>
      <c r="J271">
        <v>100</v>
      </c>
      <c r="K271">
        <v>100</v>
      </c>
      <c r="L271">
        <v>0</v>
      </c>
      <c r="M271">
        <v>0</v>
      </c>
      <c r="N271">
        <v>100</v>
      </c>
      <c r="O271">
        <v>200</v>
      </c>
      <c r="P271">
        <v>100</v>
      </c>
      <c r="Q271">
        <v>200</v>
      </c>
      <c r="R271">
        <v>0</v>
      </c>
      <c r="S271">
        <v>0</v>
      </c>
      <c r="T271">
        <v>100</v>
      </c>
      <c r="U271">
        <v>100</v>
      </c>
      <c r="V271">
        <v>0</v>
      </c>
      <c r="W271">
        <v>200</v>
      </c>
      <c r="X271">
        <v>300</v>
      </c>
    </row>
    <row r="272" spans="1:24" x14ac:dyDescent="0.25">
      <c r="A272" t="str">
        <f t="shared" si="4"/>
        <v>NoordwijkerhoutInkomensafh.huurbeleid 34229 t/m 43786 euroHuurCorporatieTotaal</v>
      </c>
      <c r="B272">
        <v>2015</v>
      </c>
      <c r="C272" t="s">
        <v>15</v>
      </c>
      <c r="D272" t="s">
        <v>19</v>
      </c>
      <c r="E272" t="s">
        <v>9</v>
      </c>
      <c r="F272" t="s">
        <v>3</v>
      </c>
      <c r="G272" t="s">
        <v>4</v>
      </c>
      <c r="H272" t="s">
        <v>0</v>
      </c>
      <c r="I272">
        <v>100</v>
      </c>
      <c r="J272">
        <v>100</v>
      </c>
      <c r="K272">
        <v>0</v>
      </c>
      <c r="L272">
        <v>0</v>
      </c>
      <c r="M272">
        <v>0</v>
      </c>
      <c r="N272">
        <v>0</v>
      </c>
      <c r="O272">
        <v>100</v>
      </c>
      <c r="P272">
        <v>100</v>
      </c>
      <c r="Q272">
        <v>100</v>
      </c>
      <c r="R272">
        <v>0</v>
      </c>
      <c r="S272">
        <v>0</v>
      </c>
      <c r="T272">
        <v>100</v>
      </c>
      <c r="U272">
        <v>0</v>
      </c>
      <c r="V272">
        <v>0</v>
      </c>
      <c r="W272">
        <v>200</v>
      </c>
      <c r="X272">
        <v>200</v>
      </c>
    </row>
    <row r="273" spans="1:24" x14ac:dyDescent="0.25">
      <c r="A273" t="str">
        <f t="shared" si="4"/>
        <v>NoordwijkerhoutInkomensafh.huurbeleid 34229 t/m 43786 euroHuurCorporatieOnder liberalisatiegrens</v>
      </c>
      <c r="B273">
        <v>2015</v>
      </c>
      <c r="C273" t="s">
        <v>15</v>
      </c>
      <c r="D273" t="s">
        <v>19</v>
      </c>
      <c r="E273" t="s">
        <v>9</v>
      </c>
      <c r="F273" t="s">
        <v>3</v>
      </c>
      <c r="G273" t="s">
        <v>4</v>
      </c>
      <c r="H273" t="s">
        <v>5</v>
      </c>
      <c r="I273">
        <v>100</v>
      </c>
      <c r="J273">
        <v>100</v>
      </c>
      <c r="K273">
        <v>0</v>
      </c>
      <c r="L273">
        <v>0</v>
      </c>
      <c r="M273">
        <v>0</v>
      </c>
      <c r="N273">
        <v>0</v>
      </c>
      <c r="O273">
        <v>100</v>
      </c>
      <c r="P273">
        <v>100</v>
      </c>
      <c r="Q273">
        <v>100</v>
      </c>
      <c r="R273">
        <v>0</v>
      </c>
      <c r="S273">
        <v>0</v>
      </c>
      <c r="T273">
        <v>100</v>
      </c>
      <c r="U273">
        <v>0</v>
      </c>
      <c r="V273">
        <v>0</v>
      </c>
      <c r="W273">
        <v>200</v>
      </c>
      <c r="X273">
        <v>200</v>
      </c>
    </row>
    <row r="274" spans="1:24" x14ac:dyDescent="0.25">
      <c r="A274" t="str">
        <f t="shared" si="4"/>
        <v>NoordwijkerhoutInkomensafh.huurbeleid 34229 t/m 43786 euroHuurCorporatieOverig</v>
      </c>
      <c r="B274">
        <v>2015</v>
      </c>
      <c r="C274" t="s">
        <v>15</v>
      </c>
      <c r="D274" t="s">
        <v>19</v>
      </c>
      <c r="E274" t="s">
        <v>9</v>
      </c>
      <c r="F274" t="s">
        <v>3</v>
      </c>
      <c r="G274" t="s">
        <v>4</v>
      </c>
      <c r="H274" t="s">
        <v>6</v>
      </c>
      <c r="I274">
        <v>0</v>
      </c>
      <c r="J274">
        <v>0</v>
      </c>
      <c r="K274">
        <v>0</v>
      </c>
      <c r="L274">
        <v>0</v>
      </c>
      <c r="M274">
        <v>0</v>
      </c>
      <c r="N274">
        <v>0</v>
      </c>
      <c r="O274">
        <v>0</v>
      </c>
      <c r="P274">
        <v>0</v>
      </c>
      <c r="Q274">
        <v>0</v>
      </c>
      <c r="R274">
        <v>0</v>
      </c>
      <c r="S274">
        <v>0</v>
      </c>
      <c r="T274">
        <v>0</v>
      </c>
      <c r="U274">
        <v>0</v>
      </c>
      <c r="V274">
        <v>0</v>
      </c>
      <c r="W274">
        <v>0</v>
      </c>
      <c r="X274">
        <v>0</v>
      </c>
    </row>
    <row r="275" spans="1:24" x14ac:dyDescent="0.25">
      <c r="A275" t="str">
        <f t="shared" si="4"/>
        <v>NoordwijkerhoutInkomensafh.huurbeleid 34229 t/m 43786 euroHuurOverige verhuurderN.v.t.</v>
      </c>
      <c r="B275">
        <v>2015</v>
      </c>
      <c r="C275" t="s">
        <v>15</v>
      </c>
      <c r="D275" t="s">
        <v>19</v>
      </c>
      <c r="E275" t="s">
        <v>9</v>
      </c>
      <c r="F275" t="s">
        <v>3</v>
      </c>
      <c r="G275" t="s">
        <v>7</v>
      </c>
      <c r="H275" t="s">
        <v>1</v>
      </c>
      <c r="I275">
        <v>0</v>
      </c>
      <c r="J275">
        <v>0</v>
      </c>
      <c r="K275">
        <v>0</v>
      </c>
      <c r="L275">
        <v>0</v>
      </c>
      <c r="M275">
        <v>0</v>
      </c>
      <c r="N275">
        <v>0</v>
      </c>
      <c r="O275">
        <v>0</v>
      </c>
      <c r="P275">
        <v>0</v>
      </c>
      <c r="Q275">
        <v>100</v>
      </c>
      <c r="R275">
        <v>0</v>
      </c>
      <c r="S275">
        <v>0</v>
      </c>
      <c r="T275">
        <v>0</v>
      </c>
      <c r="U275">
        <v>0</v>
      </c>
      <c r="V275">
        <v>0</v>
      </c>
      <c r="W275">
        <v>0</v>
      </c>
      <c r="X275">
        <v>100</v>
      </c>
    </row>
    <row r="276" spans="1:24" x14ac:dyDescent="0.25">
      <c r="A276" t="str">
        <f t="shared" si="4"/>
        <v>NoordwijkerhoutInkomensafh.huurbeleid meer dan 43786 euroTotaalN.v.t.N.v.t.</v>
      </c>
      <c r="B276">
        <v>2015</v>
      </c>
      <c r="C276" t="s">
        <v>15</v>
      </c>
      <c r="D276" t="s">
        <v>19</v>
      </c>
      <c r="E276" t="s">
        <v>10</v>
      </c>
      <c r="F276" t="s">
        <v>0</v>
      </c>
      <c r="G276" t="s">
        <v>1</v>
      </c>
      <c r="H276" t="s">
        <v>1</v>
      </c>
      <c r="I276">
        <v>300</v>
      </c>
      <c r="J276">
        <v>1100</v>
      </c>
      <c r="K276">
        <v>1500</v>
      </c>
      <c r="L276">
        <v>100</v>
      </c>
      <c r="M276">
        <v>100</v>
      </c>
      <c r="N276">
        <v>300</v>
      </c>
      <c r="O276">
        <v>2200</v>
      </c>
      <c r="P276">
        <v>500</v>
      </c>
      <c r="Q276">
        <v>2100</v>
      </c>
      <c r="R276">
        <v>500</v>
      </c>
      <c r="S276">
        <v>0</v>
      </c>
      <c r="T276">
        <v>500</v>
      </c>
      <c r="U276">
        <v>400</v>
      </c>
      <c r="V276">
        <v>400</v>
      </c>
      <c r="W276">
        <v>2400</v>
      </c>
      <c r="X276">
        <v>3100</v>
      </c>
    </row>
    <row r="277" spans="1:24" x14ac:dyDescent="0.25">
      <c r="A277" t="str">
        <f t="shared" si="4"/>
        <v>NoordwijkerhoutInkomensafh.huurbeleid meer dan 43786 euroEigenaarN.v.t.N.v.t.</v>
      </c>
      <c r="B277">
        <v>2015</v>
      </c>
      <c r="C277" t="s">
        <v>15</v>
      </c>
      <c r="D277" t="s">
        <v>19</v>
      </c>
      <c r="E277" t="s">
        <v>10</v>
      </c>
      <c r="F277" t="s">
        <v>2</v>
      </c>
      <c r="G277" t="s">
        <v>1</v>
      </c>
      <c r="H277" t="s">
        <v>1</v>
      </c>
      <c r="I277">
        <v>200</v>
      </c>
      <c r="J277">
        <v>900</v>
      </c>
      <c r="K277">
        <v>1300</v>
      </c>
      <c r="L277">
        <v>100</v>
      </c>
      <c r="M277">
        <v>100</v>
      </c>
      <c r="N277">
        <v>300</v>
      </c>
      <c r="O277">
        <v>1900</v>
      </c>
      <c r="P277">
        <v>500</v>
      </c>
      <c r="Q277">
        <v>1700</v>
      </c>
      <c r="R277">
        <v>400</v>
      </c>
      <c r="S277">
        <v>0</v>
      </c>
      <c r="T277">
        <v>400</v>
      </c>
      <c r="U277">
        <v>300</v>
      </c>
      <c r="V277">
        <v>300</v>
      </c>
      <c r="W277">
        <v>2000</v>
      </c>
      <c r="X277">
        <v>2600</v>
      </c>
    </row>
    <row r="278" spans="1:24" x14ac:dyDescent="0.25">
      <c r="A278" t="str">
        <f t="shared" si="4"/>
        <v>NoordwijkerhoutInkomensafh.huurbeleid meer dan 43786 euroHuurTotaalN.v.t.</v>
      </c>
      <c r="B278">
        <v>2015</v>
      </c>
      <c r="C278" t="s">
        <v>15</v>
      </c>
      <c r="D278" t="s">
        <v>19</v>
      </c>
      <c r="E278" t="s">
        <v>10</v>
      </c>
      <c r="F278" t="s">
        <v>3</v>
      </c>
      <c r="G278" t="s">
        <v>0</v>
      </c>
      <c r="H278" t="s">
        <v>1</v>
      </c>
      <c r="I278">
        <v>100</v>
      </c>
      <c r="J278">
        <v>200</v>
      </c>
      <c r="K278">
        <v>200</v>
      </c>
      <c r="L278">
        <v>0</v>
      </c>
      <c r="M278">
        <v>0</v>
      </c>
      <c r="N278">
        <v>100</v>
      </c>
      <c r="O278">
        <v>400</v>
      </c>
      <c r="P278">
        <v>100</v>
      </c>
      <c r="Q278">
        <v>400</v>
      </c>
      <c r="R278">
        <v>0</v>
      </c>
      <c r="S278">
        <v>0</v>
      </c>
      <c r="T278">
        <v>100</v>
      </c>
      <c r="U278">
        <v>100</v>
      </c>
      <c r="V278">
        <v>100</v>
      </c>
      <c r="W278">
        <v>300</v>
      </c>
      <c r="X278">
        <v>500</v>
      </c>
    </row>
    <row r="279" spans="1:24" x14ac:dyDescent="0.25">
      <c r="A279" t="str">
        <f t="shared" si="4"/>
        <v>NoordwijkerhoutInkomensafh.huurbeleid meer dan 43786 euroHuurCorporatieTotaal</v>
      </c>
      <c r="B279">
        <v>2015</v>
      </c>
      <c r="C279" t="s">
        <v>15</v>
      </c>
      <c r="D279" t="s">
        <v>19</v>
      </c>
      <c r="E279" t="s">
        <v>10</v>
      </c>
      <c r="F279" t="s">
        <v>3</v>
      </c>
      <c r="G279" t="s">
        <v>4</v>
      </c>
      <c r="H279" t="s">
        <v>0</v>
      </c>
      <c r="I279">
        <v>0</v>
      </c>
      <c r="J279">
        <v>100</v>
      </c>
      <c r="K279">
        <v>100</v>
      </c>
      <c r="L279">
        <v>0</v>
      </c>
      <c r="M279">
        <v>0</v>
      </c>
      <c r="N279">
        <v>0</v>
      </c>
      <c r="O279">
        <v>300</v>
      </c>
      <c r="P279">
        <v>100</v>
      </c>
      <c r="Q279">
        <v>300</v>
      </c>
      <c r="R279">
        <v>0</v>
      </c>
      <c r="S279">
        <v>0</v>
      </c>
      <c r="T279">
        <v>100</v>
      </c>
      <c r="U279">
        <v>0</v>
      </c>
      <c r="V279">
        <v>0</v>
      </c>
      <c r="W279">
        <v>300</v>
      </c>
      <c r="X279">
        <v>400</v>
      </c>
    </row>
    <row r="280" spans="1:24" x14ac:dyDescent="0.25">
      <c r="A280" t="str">
        <f t="shared" si="4"/>
        <v>NoordwijkerhoutInkomensafh.huurbeleid meer dan 43786 euroHuurCorporatieOnder liberalisatiegrens</v>
      </c>
      <c r="B280">
        <v>2015</v>
      </c>
      <c r="C280" t="s">
        <v>15</v>
      </c>
      <c r="D280" t="s">
        <v>19</v>
      </c>
      <c r="E280" t="s">
        <v>10</v>
      </c>
      <c r="F280" t="s">
        <v>3</v>
      </c>
      <c r="G280" t="s">
        <v>4</v>
      </c>
      <c r="H280" t="s">
        <v>5</v>
      </c>
      <c r="I280">
        <v>0</v>
      </c>
      <c r="J280">
        <v>100</v>
      </c>
      <c r="K280">
        <v>100</v>
      </c>
      <c r="L280">
        <v>0</v>
      </c>
      <c r="M280">
        <v>0</v>
      </c>
      <c r="N280">
        <v>0</v>
      </c>
      <c r="O280">
        <v>300</v>
      </c>
      <c r="P280">
        <v>0</v>
      </c>
      <c r="Q280">
        <v>300</v>
      </c>
      <c r="R280">
        <v>0</v>
      </c>
      <c r="S280">
        <v>0</v>
      </c>
      <c r="T280">
        <v>0</v>
      </c>
      <c r="U280">
        <v>0</v>
      </c>
      <c r="V280">
        <v>0</v>
      </c>
      <c r="W280">
        <v>300</v>
      </c>
      <c r="X280">
        <v>300</v>
      </c>
    </row>
    <row r="281" spans="1:24" x14ac:dyDescent="0.25">
      <c r="A281" t="str">
        <f t="shared" si="4"/>
        <v>NoordwijkerhoutInkomensafh.huurbeleid meer dan 43786 euroHuurCorporatieOverig</v>
      </c>
      <c r="B281">
        <v>2015</v>
      </c>
      <c r="C281" t="s">
        <v>15</v>
      </c>
      <c r="D281" t="s">
        <v>19</v>
      </c>
      <c r="E281" t="s">
        <v>10</v>
      </c>
      <c r="F281" t="s">
        <v>3</v>
      </c>
      <c r="G281" t="s">
        <v>4</v>
      </c>
      <c r="H281" t="s">
        <v>6</v>
      </c>
      <c r="I281">
        <v>0</v>
      </c>
      <c r="J281">
        <v>0</v>
      </c>
      <c r="K281">
        <v>0</v>
      </c>
      <c r="L281">
        <v>0</v>
      </c>
      <c r="M281">
        <v>0</v>
      </c>
      <c r="N281">
        <v>0</v>
      </c>
      <c r="O281">
        <v>0</v>
      </c>
      <c r="P281">
        <v>0</v>
      </c>
      <c r="Q281">
        <v>0</v>
      </c>
      <c r="R281">
        <v>0</v>
      </c>
      <c r="S281">
        <v>0</v>
      </c>
      <c r="T281">
        <v>0</v>
      </c>
      <c r="U281">
        <v>0</v>
      </c>
      <c r="V281">
        <v>0</v>
      </c>
      <c r="W281">
        <v>0</v>
      </c>
      <c r="X281">
        <v>0</v>
      </c>
    </row>
    <row r="282" spans="1:24" x14ac:dyDescent="0.25">
      <c r="A282" t="str">
        <f t="shared" si="4"/>
        <v>NoordwijkerhoutInkomensafh.huurbeleid meer dan 43786 euroHuurOverige verhuurderN.v.t.</v>
      </c>
      <c r="B282">
        <v>2015</v>
      </c>
      <c r="C282" t="s">
        <v>15</v>
      </c>
      <c r="D282" t="s">
        <v>19</v>
      </c>
      <c r="E282" t="s">
        <v>10</v>
      </c>
      <c r="F282" t="s">
        <v>3</v>
      </c>
      <c r="G282" t="s">
        <v>7</v>
      </c>
      <c r="H282" t="s">
        <v>1</v>
      </c>
      <c r="I282">
        <v>0</v>
      </c>
      <c r="J282">
        <v>100</v>
      </c>
      <c r="K282">
        <v>0</v>
      </c>
      <c r="L282">
        <v>0</v>
      </c>
      <c r="M282">
        <v>0</v>
      </c>
      <c r="N282">
        <v>0</v>
      </c>
      <c r="O282">
        <v>100</v>
      </c>
      <c r="P282">
        <v>0</v>
      </c>
      <c r="Q282">
        <v>100</v>
      </c>
      <c r="R282">
        <v>0</v>
      </c>
      <c r="S282">
        <v>0</v>
      </c>
      <c r="T282">
        <v>0</v>
      </c>
      <c r="U282">
        <v>100</v>
      </c>
      <c r="V282">
        <v>0</v>
      </c>
      <c r="W282">
        <v>100</v>
      </c>
      <c r="X282">
        <v>200</v>
      </c>
    </row>
    <row r="283" spans="1:24" x14ac:dyDescent="0.25">
      <c r="A283" t="str">
        <f t="shared" si="4"/>
        <v>TeylingenTotaalTotaalN.v.t.N.v.t.</v>
      </c>
      <c r="B283">
        <v>2015</v>
      </c>
      <c r="C283" t="s">
        <v>15</v>
      </c>
      <c r="D283" t="s">
        <v>20</v>
      </c>
      <c r="E283" t="s">
        <v>0</v>
      </c>
      <c r="F283" t="s">
        <v>0</v>
      </c>
      <c r="G283" t="s">
        <v>1</v>
      </c>
      <c r="H283" t="s">
        <v>1</v>
      </c>
      <c r="I283">
        <v>4200</v>
      </c>
      <c r="J283">
        <v>4400</v>
      </c>
      <c r="K283">
        <v>4800</v>
      </c>
      <c r="L283">
        <v>900</v>
      </c>
      <c r="M283">
        <v>200</v>
      </c>
      <c r="N283">
        <v>1800</v>
      </c>
      <c r="O283">
        <v>8800</v>
      </c>
      <c r="P283">
        <v>3900</v>
      </c>
      <c r="Q283">
        <v>8100</v>
      </c>
      <c r="R283">
        <v>1500</v>
      </c>
      <c r="S283">
        <v>700</v>
      </c>
      <c r="T283">
        <v>4200</v>
      </c>
      <c r="U283">
        <v>1700</v>
      </c>
      <c r="V283">
        <v>2000</v>
      </c>
      <c r="W283">
        <v>10800</v>
      </c>
      <c r="X283">
        <v>14500</v>
      </c>
    </row>
    <row r="284" spans="1:24" x14ac:dyDescent="0.25">
      <c r="A284" t="str">
        <f t="shared" si="4"/>
        <v>TeylingenTotaalEigenaarN.v.t.N.v.t.</v>
      </c>
      <c r="B284">
        <v>2015</v>
      </c>
      <c r="C284" t="s">
        <v>15</v>
      </c>
      <c r="D284" t="s">
        <v>20</v>
      </c>
      <c r="E284" t="s">
        <v>0</v>
      </c>
      <c r="F284" t="s">
        <v>2</v>
      </c>
      <c r="G284" t="s">
        <v>1</v>
      </c>
      <c r="H284" t="s">
        <v>1</v>
      </c>
      <c r="I284">
        <v>1900</v>
      </c>
      <c r="J284">
        <v>3100</v>
      </c>
      <c r="K284">
        <v>4100</v>
      </c>
      <c r="L284">
        <v>500</v>
      </c>
      <c r="M284">
        <v>100</v>
      </c>
      <c r="N284">
        <v>900</v>
      </c>
      <c r="O284">
        <v>6400</v>
      </c>
      <c r="P284">
        <v>2400</v>
      </c>
      <c r="Q284">
        <v>5700</v>
      </c>
      <c r="R284">
        <v>1200</v>
      </c>
      <c r="S284">
        <v>200</v>
      </c>
      <c r="T284">
        <v>2600</v>
      </c>
      <c r="U284">
        <v>800</v>
      </c>
      <c r="V284">
        <v>1100</v>
      </c>
      <c r="W284">
        <v>7800</v>
      </c>
      <c r="X284">
        <v>9700</v>
      </c>
    </row>
    <row r="285" spans="1:24" x14ac:dyDescent="0.25">
      <c r="A285" t="str">
        <f t="shared" si="4"/>
        <v>TeylingenTotaalHuurTotaalN.v.t.</v>
      </c>
      <c r="B285">
        <v>2015</v>
      </c>
      <c r="C285" t="s">
        <v>15</v>
      </c>
      <c r="D285" t="s">
        <v>20</v>
      </c>
      <c r="E285" t="s">
        <v>0</v>
      </c>
      <c r="F285" t="s">
        <v>3</v>
      </c>
      <c r="G285" t="s">
        <v>0</v>
      </c>
      <c r="H285" t="s">
        <v>1</v>
      </c>
      <c r="I285">
        <v>2300</v>
      </c>
      <c r="J285">
        <v>1200</v>
      </c>
      <c r="K285">
        <v>700</v>
      </c>
      <c r="L285">
        <v>400</v>
      </c>
      <c r="M285">
        <v>100</v>
      </c>
      <c r="N285">
        <v>900</v>
      </c>
      <c r="O285">
        <v>2300</v>
      </c>
      <c r="P285">
        <v>1500</v>
      </c>
      <c r="Q285">
        <v>2400</v>
      </c>
      <c r="R285">
        <v>300</v>
      </c>
      <c r="S285">
        <v>500</v>
      </c>
      <c r="T285">
        <v>1600</v>
      </c>
      <c r="U285">
        <v>900</v>
      </c>
      <c r="V285">
        <v>800</v>
      </c>
      <c r="W285">
        <v>3000</v>
      </c>
      <c r="X285">
        <v>4800</v>
      </c>
    </row>
    <row r="286" spans="1:24" x14ac:dyDescent="0.25">
      <c r="A286" t="str">
        <f t="shared" si="4"/>
        <v>TeylingenTotaalHuurCorporatieTotaal</v>
      </c>
      <c r="B286">
        <v>2015</v>
      </c>
      <c r="C286" t="s">
        <v>15</v>
      </c>
      <c r="D286" t="s">
        <v>20</v>
      </c>
      <c r="E286" t="s">
        <v>0</v>
      </c>
      <c r="F286" t="s">
        <v>3</v>
      </c>
      <c r="G286" t="s">
        <v>4</v>
      </c>
      <c r="H286" t="s">
        <v>0</v>
      </c>
      <c r="I286">
        <v>1600</v>
      </c>
      <c r="J286">
        <v>900</v>
      </c>
      <c r="K286">
        <v>500</v>
      </c>
      <c r="L286">
        <v>300</v>
      </c>
      <c r="M286">
        <v>0</v>
      </c>
      <c r="N286">
        <v>500</v>
      </c>
      <c r="O286">
        <v>1700</v>
      </c>
      <c r="P286">
        <v>1200</v>
      </c>
      <c r="Q286">
        <v>1500</v>
      </c>
      <c r="R286">
        <v>100</v>
      </c>
      <c r="S286">
        <v>400</v>
      </c>
      <c r="T286">
        <v>1200</v>
      </c>
      <c r="U286">
        <v>400</v>
      </c>
      <c r="V286">
        <v>500</v>
      </c>
      <c r="W286">
        <v>2400</v>
      </c>
      <c r="X286">
        <v>3300</v>
      </c>
    </row>
    <row r="287" spans="1:24" x14ac:dyDescent="0.25">
      <c r="A287" t="str">
        <f t="shared" si="4"/>
        <v>TeylingenTotaalHuurCorporatieOnder liberalisatiegrens</v>
      </c>
      <c r="B287">
        <v>2015</v>
      </c>
      <c r="C287" t="s">
        <v>15</v>
      </c>
      <c r="D287" t="s">
        <v>20</v>
      </c>
      <c r="E287" t="s">
        <v>0</v>
      </c>
      <c r="F287" t="s">
        <v>3</v>
      </c>
      <c r="G287" t="s">
        <v>4</v>
      </c>
      <c r="H287" t="s">
        <v>5</v>
      </c>
      <c r="I287">
        <v>1500</v>
      </c>
      <c r="J287">
        <v>800</v>
      </c>
      <c r="K287">
        <v>400</v>
      </c>
      <c r="L287">
        <v>300</v>
      </c>
      <c r="M287">
        <v>0</v>
      </c>
      <c r="N287">
        <v>400</v>
      </c>
      <c r="O287">
        <v>1500</v>
      </c>
      <c r="P287">
        <v>1100</v>
      </c>
      <c r="Q287">
        <v>1400</v>
      </c>
      <c r="R287">
        <v>100</v>
      </c>
      <c r="S287">
        <v>400</v>
      </c>
      <c r="T287">
        <v>1200</v>
      </c>
      <c r="U287">
        <v>300</v>
      </c>
      <c r="V287">
        <v>500</v>
      </c>
      <c r="W287">
        <v>2200</v>
      </c>
      <c r="X287">
        <v>3100</v>
      </c>
    </row>
    <row r="288" spans="1:24" x14ac:dyDescent="0.25">
      <c r="A288" t="str">
        <f t="shared" si="4"/>
        <v>TeylingenTotaalHuurCorporatieOverig</v>
      </c>
      <c r="B288">
        <v>2015</v>
      </c>
      <c r="C288" t="s">
        <v>15</v>
      </c>
      <c r="D288" t="s">
        <v>20</v>
      </c>
      <c r="E288" t="s">
        <v>0</v>
      </c>
      <c r="F288" t="s">
        <v>3</v>
      </c>
      <c r="G288" t="s">
        <v>4</v>
      </c>
      <c r="H288" t="s">
        <v>6</v>
      </c>
      <c r="I288">
        <v>100</v>
      </c>
      <c r="J288">
        <v>100</v>
      </c>
      <c r="K288">
        <v>100</v>
      </c>
      <c r="L288">
        <v>0</v>
      </c>
      <c r="M288">
        <v>0</v>
      </c>
      <c r="N288">
        <v>0</v>
      </c>
      <c r="O288">
        <v>200</v>
      </c>
      <c r="P288">
        <v>100</v>
      </c>
      <c r="Q288">
        <v>200</v>
      </c>
      <c r="R288">
        <v>0</v>
      </c>
      <c r="S288">
        <v>0</v>
      </c>
      <c r="T288">
        <v>100</v>
      </c>
      <c r="U288">
        <v>100</v>
      </c>
      <c r="V288">
        <v>100</v>
      </c>
      <c r="W288">
        <v>100</v>
      </c>
      <c r="X288">
        <v>300</v>
      </c>
    </row>
    <row r="289" spans="1:24" x14ac:dyDescent="0.25">
      <c r="A289" t="str">
        <f t="shared" si="4"/>
        <v>TeylingenTotaalHuurOverige verhuurderN.v.t.</v>
      </c>
      <c r="B289">
        <v>2015</v>
      </c>
      <c r="C289" t="s">
        <v>15</v>
      </c>
      <c r="D289" t="s">
        <v>20</v>
      </c>
      <c r="E289" t="s">
        <v>0</v>
      </c>
      <c r="F289" t="s">
        <v>3</v>
      </c>
      <c r="G289" t="s">
        <v>7</v>
      </c>
      <c r="H289" t="s">
        <v>1</v>
      </c>
      <c r="I289">
        <v>700</v>
      </c>
      <c r="J289">
        <v>300</v>
      </c>
      <c r="K289">
        <v>200</v>
      </c>
      <c r="L289">
        <v>100</v>
      </c>
      <c r="M289">
        <v>0</v>
      </c>
      <c r="N289">
        <v>400</v>
      </c>
      <c r="O289">
        <v>700</v>
      </c>
      <c r="P289">
        <v>300</v>
      </c>
      <c r="Q289">
        <v>900</v>
      </c>
      <c r="R289">
        <v>200</v>
      </c>
      <c r="S289">
        <v>100</v>
      </c>
      <c r="T289">
        <v>300</v>
      </c>
      <c r="U289">
        <v>500</v>
      </c>
      <c r="V289">
        <v>300</v>
      </c>
      <c r="W289">
        <v>600</v>
      </c>
      <c r="X289">
        <v>1400</v>
      </c>
    </row>
    <row r="290" spans="1:24" x14ac:dyDescent="0.25">
      <c r="A290" t="str">
        <f t="shared" si="4"/>
        <v>TeylingenInkomensafh.huurbeleid tot 34229 euroTotaalN.v.t.N.v.t.</v>
      </c>
      <c r="B290">
        <v>2015</v>
      </c>
      <c r="C290" t="s">
        <v>15</v>
      </c>
      <c r="D290" t="s">
        <v>20</v>
      </c>
      <c r="E290" t="s">
        <v>8</v>
      </c>
      <c r="F290" t="s">
        <v>0</v>
      </c>
      <c r="G290" t="s">
        <v>1</v>
      </c>
      <c r="H290" t="s">
        <v>1</v>
      </c>
      <c r="I290">
        <v>2900</v>
      </c>
      <c r="J290">
        <v>1100</v>
      </c>
      <c r="K290">
        <v>500</v>
      </c>
      <c r="L290">
        <v>500</v>
      </c>
      <c r="M290">
        <v>0</v>
      </c>
      <c r="N290">
        <v>800</v>
      </c>
      <c r="O290">
        <v>2000</v>
      </c>
      <c r="P290">
        <v>2100</v>
      </c>
      <c r="Q290">
        <v>1600</v>
      </c>
      <c r="R290">
        <v>500</v>
      </c>
      <c r="S290">
        <v>600</v>
      </c>
      <c r="T290">
        <v>2300</v>
      </c>
      <c r="U290">
        <v>800</v>
      </c>
      <c r="V290">
        <v>800</v>
      </c>
      <c r="W290">
        <v>3400</v>
      </c>
      <c r="X290">
        <v>5000</v>
      </c>
    </row>
    <row r="291" spans="1:24" x14ac:dyDescent="0.25">
      <c r="A291" t="str">
        <f t="shared" si="4"/>
        <v>TeylingenInkomensafh.huurbeleid tot 34229 euroEigenaarN.v.t.N.v.t.</v>
      </c>
      <c r="B291">
        <v>2015</v>
      </c>
      <c r="C291" t="s">
        <v>15</v>
      </c>
      <c r="D291" t="s">
        <v>20</v>
      </c>
      <c r="E291" t="s">
        <v>8</v>
      </c>
      <c r="F291" t="s">
        <v>2</v>
      </c>
      <c r="G291" t="s">
        <v>1</v>
      </c>
      <c r="H291" t="s">
        <v>1</v>
      </c>
      <c r="I291">
        <v>1000</v>
      </c>
      <c r="J291">
        <v>600</v>
      </c>
      <c r="K291">
        <v>300</v>
      </c>
      <c r="L291">
        <v>200</v>
      </c>
      <c r="M291">
        <v>0</v>
      </c>
      <c r="N291">
        <v>200</v>
      </c>
      <c r="O291">
        <v>900</v>
      </c>
      <c r="P291">
        <v>900</v>
      </c>
      <c r="Q291">
        <v>700</v>
      </c>
      <c r="R291">
        <v>300</v>
      </c>
      <c r="S291">
        <v>100</v>
      </c>
      <c r="T291">
        <v>1000</v>
      </c>
      <c r="U291">
        <v>200</v>
      </c>
      <c r="V291">
        <v>200</v>
      </c>
      <c r="W291">
        <v>1700</v>
      </c>
      <c r="X291">
        <v>2100</v>
      </c>
    </row>
    <row r="292" spans="1:24" x14ac:dyDescent="0.25">
      <c r="A292" t="str">
        <f t="shared" si="4"/>
        <v>TeylingenInkomensafh.huurbeleid tot 34229 euroHuurTotaalN.v.t.</v>
      </c>
      <c r="B292">
        <v>2015</v>
      </c>
      <c r="C292" t="s">
        <v>15</v>
      </c>
      <c r="D292" t="s">
        <v>20</v>
      </c>
      <c r="E292" t="s">
        <v>8</v>
      </c>
      <c r="F292" t="s">
        <v>3</v>
      </c>
      <c r="G292" t="s">
        <v>0</v>
      </c>
      <c r="H292" t="s">
        <v>1</v>
      </c>
      <c r="I292">
        <v>1900</v>
      </c>
      <c r="J292">
        <v>500</v>
      </c>
      <c r="K292">
        <v>200</v>
      </c>
      <c r="L292">
        <v>300</v>
      </c>
      <c r="M292">
        <v>0</v>
      </c>
      <c r="N292">
        <v>600</v>
      </c>
      <c r="O292">
        <v>1100</v>
      </c>
      <c r="P292">
        <v>1200</v>
      </c>
      <c r="Q292">
        <v>1000</v>
      </c>
      <c r="R292">
        <v>200</v>
      </c>
      <c r="S292">
        <v>500</v>
      </c>
      <c r="T292">
        <v>1200</v>
      </c>
      <c r="U292">
        <v>600</v>
      </c>
      <c r="V292">
        <v>500</v>
      </c>
      <c r="W292">
        <v>1800</v>
      </c>
      <c r="X292">
        <v>2900</v>
      </c>
    </row>
    <row r="293" spans="1:24" x14ac:dyDescent="0.25">
      <c r="A293" t="str">
        <f t="shared" si="4"/>
        <v>TeylingenInkomensafh.huurbeleid tot 34229 euroHuurCorporatieTotaal</v>
      </c>
      <c r="B293">
        <v>2015</v>
      </c>
      <c r="C293" t="s">
        <v>15</v>
      </c>
      <c r="D293" t="s">
        <v>20</v>
      </c>
      <c r="E293" t="s">
        <v>8</v>
      </c>
      <c r="F293" t="s">
        <v>3</v>
      </c>
      <c r="G293" t="s">
        <v>4</v>
      </c>
      <c r="H293" t="s">
        <v>0</v>
      </c>
      <c r="I293">
        <v>1400</v>
      </c>
      <c r="J293">
        <v>400</v>
      </c>
      <c r="K293">
        <v>100</v>
      </c>
      <c r="L293">
        <v>200</v>
      </c>
      <c r="M293">
        <v>0</v>
      </c>
      <c r="N293">
        <v>300</v>
      </c>
      <c r="O293">
        <v>800</v>
      </c>
      <c r="P293">
        <v>1000</v>
      </c>
      <c r="Q293">
        <v>700</v>
      </c>
      <c r="R293">
        <v>100</v>
      </c>
      <c r="S293">
        <v>400</v>
      </c>
      <c r="T293">
        <v>1000</v>
      </c>
      <c r="U293">
        <v>300</v>
      </c>
      <c r="V293">
        <v>400</v>
      </c>
      <c r="W293">
        <v>1500</v>
      </c>
      <c r="X293">
        <v>2200</v>
      </c>
    </row>
    <row r="294" spans="1:24" x14ac:dyDescent="0.25">
      <c r="A294" t="str">
        <f t="shared" si="4"/>
        <v>TeylingenInkomensafh.huurbeleid tot 34229 euroHuurCorporatieOnder liberalisatiegrens</v>
      </c>
      <c r="B294">
        <v>2015</v>
      </c>
      <c r="C294" t="s">
        <v>15</v>
      </c>
      <c r="D294" t="s">
        <v>20</v>
      </c>
      <c r="E294" t="s">
        <v>8</v>
      </c>
      <c r="F294" t="s">
        <v>3</v>
      </c>
      <c r="G294" t="s">
        <v>4</v>
      </c>
      <c r="H294" t="s">
        <v>5</v>
      </c>
      <c r="I294">
        <v>1300</v>
      </c>
      <c r="J294">
        <v>400</v>
      </c>
      <c r="K294">
        <v>100</v>
      </c>
      <c r="L294">
        <v>200</v>
      </c>
      <c r="M294">
        <v>0</v>
      </c>
      <c r="N294">
        <v>300</v>
      </c>
      <c r="O294">
        <v>800</v>
      </c>
      <c r="P294">
        <v>1000</v>
      </c>
      <c r="Q294">
        <v>600</v>
      </c>
      <c r="R294">
        <v>100</v>
      </c>
      <c r="S294">
        <v>400</v>
      </c>
      <c r="T294">
        <v>1000</v>
      </c>
      <c r="U294">
        <v>300</v>
      </c>
      <c r="V294">
        <v>400</v>
      </c>
      <c r="W294">
        <v>1400</v>
      </c>
      <c r="X294">
        <v>2100</v>
      </c>
    </row>
    <row r="295" spans="1:24" x14ac:dyDescent="0.25">
      <c r="A295" t="str">
        <f t="shared" si="4"/>
        <v>TeylingenInkomensafh.huurbeleid tot 34229 euroHuurCorporatieOverig</v>
      </c>
      <c r="B295">
        <v>2015</v>
      </c>
      <c r="C295" t="s">
        <v>15</v>
      </c>
      <c r="D295" t="s">
        <v>20</v>
      </c>
      <c r="E295" t="s">
        <v>8</v>
      </c>
      <c r="F295" t="s">
        <v>3</v>
      </c>
      <c r="G295" t="s">
        <v>4</v>
      </c>
      <c r="H295" t="s">
        <v>6</v>
      </c>
      <c r="I295">
        <v>0</v>
      </c>
      <c r="J295">
        <v>0</v>
      </c>
      <c r="K295">
        <v>0</v>
      </c>
      <c r="L295">
        <v>0</v>
      </c>
      <c r="M295">
        <v>0</v>
      </c>
      <c r="N295">
        <v>0</v>
      </c>
      <c r="O295">
        <v>0</v>
      </c>
      <c r="P295">
        <v>0</v>
      </c>
      <c r="Q295">
        <v>0</v>
      </c>
      <c r="R295">
        <v>0</v>
      </c>
      <c r="S295">
        <v>0</v>
      </c>
      <c r="T295">
        <v>0</v>
      </c>
      <c r="U295">
        <v>0</v>
      </c>
      <c r="V295">
        <v>0</v>
      </c>
      <c r="W295">
        <v>0</v>
      </c>
      <c r="X295">
        <v>100</v>
      </c>
    </row>
    <row r="296" spans="1:24" x14ac:dyDescent="0.25">
      <c r="A296" t="str">
        <f t="shared" si="4"/>
        <v>TeylingenInkomensafh.huurbeleid tot 34229 euroHuurOverige verhuurderN.v.t.</v>
      </c>
      <c r="B296">
        <v>2015</v>
      </c>
      <c r="C296" t="s">
        <v>15</v>
      </c>
      <c r="D296" t="s">
        <v>20</v>
      </c>
      <c r="E296" t="s">
        <v>8</v>
      </c>
      <c r="F296" t="s">
        <v>3</v>
      </c>
      <c r="G296" t="s">
        <v>7</v>
      </c>
      <c r="H296" t="s">
        <v>1</v>
      </c>
      <c r="I296">
        <v>500</v>
      </c>
      <c r="J296">
        <v>100</v>
      </c>
      <c r="K296">
        <v>0</v>
      </c>
      <c r="L296">
        <v>100</v>
      </c>
      <c r="M296">
        <v>0</v>
      </c>
      <c r="N296">
        <v>300</v>
      </c>
      <c r="O296">
        <v>300</v>
      </c>
      <c r="P296">
        <v>200</v>
      </c>
      <c r="Q296">
        <v>300</v>
      </c>
      <c r="R296">
        <v>100</v>
      </c>
      <c r="S296">
        <v>100</v>
      </c>
      <c r="T296">
        <v>200</v>
      </c>
      <c r="U296">
        <v>300</v>
      </c>
      <c r="V296">
        <v>200</v>
      </c>
      <c r="W296">
        <v>300</v>
      </c>
      <c r="X296">
        <v>700</v>
      </c>
    </row>
    <row r="297" spans="1:24" x14ac:dyDescent="0.25">
      <c r="A297" t="str">
        <f t="shared" si="4"/>
        <v>TeylingenInkomensafh.huurbeleid 34229 t/m 43786 euroTotaalN.v.t.N.v.t.</v>
      </c>
      <c r="B297">
        <v>2015</v>
      </c>
      <c r="C297" t="s">
        <v>15</v>
      </c>
      <c r="D297" t="s">
        <v>20</v>
      </c>
      <c r="E297" t="s">
        <v>9</v>
      </c>
      <c r="F297" t="s">
        <v>0</v>
      </c>
      <c r="G297" t="s">
        <v>1</v>
      </c>
      <c r="H297" t="s">
        <v>1</v>
      </c>
      <c r="I297">
        <v>500</v>
      </c>
      <c r="J297">
        <v>600</v>
      </c>
      <c r="K297">
        <v>400</v>
      </c>
      <c r="L297">
        <v>100</v>
      </c>
      <c r="M297">
        <v>0</v>
      </c>
      <c r="N297">
        <v>300</v>
      </c>
      <c r="O297">
        <v>900</v>
      </c>
      <c r="P297">
        <v>500</v>
      </c>
      <c r="Q297">
        <v>1000</v>
      </c>
      <c r="R297">
        <v>100</v>
      </c>
      <c r="S297">
        <v>0</v>
      </c>
      <c r="T297">
        <v>600</v>
      </c>
      <c r="U297">
        <v>200</v>
      </c>
      <c r="V297">
        <v>200</v>
      </c>
      <c r="W297">
        <v>1200</v>
      </c>
      <c r="X297">
        <v>1700</v>
      </c>
    </row>
    <row r="298" spans="1:24" x14ac:dyDescent="0.25">
      <c r="A298" t="str">
        <f t="shared" si="4"/>
        <v>TeylingenInkomensafh.huurbeleid 34229 t/m 43786 euroEigenaarN.v.t.N.v.t.</v>
      </c>
      <c r="B298">
        <v>2015</v>
      </c>
      <c r="C298" t="s">
        <v>15</v>
      </c>
      <c r="D298" t="s">
        <v>20</v>
      </c>
      <c r="E298" t="s">
        <v>9</v>
      </c>
      <c r="F298" t="s">
        <v>2</v>
      </c>
      <c r="G298" t="s">
        <v>1</v>
      </c>
      <c r="H298" t="s">
        <v>1</v>
      </c>
      <c r="I298">
        <v>300</v>
      </c>
      <c r="J298">
        <v>400</v>
      </c>
      <c r="K298">
        <v>300</v>
      </c>
      <c r="L298">
        <v>100</v>
      </c>
      <c r="M298">
        <v>0</v>
      </c>
      <c r="N298">
        <v>200</v>
      </c>
      <c r="O298">
        <v>600</v>
      </c>
      <c r="P298">
        <v>400</v>
      </c>
      <c r="Q298">
        <v>600</v>
      </c>
      <c r="R298">
        <v>100</v>
      </c>
      <c r="S298">
        <v>0</v>
      </c>
      <c r="T298">
        <v>400</v>
      </c>
      <c r="U298">
        <v>100</v>
      </c>
      <c r="V298">
        <v>100</v>
      </c>
      <c r="W298">
        <v>800</v>
      </c>
      <c r="X298">
        <v>1100</v>
      </c>
    </row>
    <row r="299" spans="1:24" x14ac:dyDescent="0.25">
      <c r="A299" t="str">
        <f t="shared" si="4"/>
        <v>TeylingenInkomensafh.huurbeleid 34229 t/m 43786 euroHuurTotaalN.v.t.</v>
      </c>
      <c r="B299">
        <v>2015</v>
      </c>
      <c r="C299" t="s">
        <v>15</v>
      </c>
      <c r="D299" t="s">
        <v>20</v>
      </c>
      <c r="E299" t="s">
        <v>9</v>
      </c>
      <c r="F299" t="s">
        <v>3</v>
      </c>
      <c r="G299" t="s">
        <v>0</v>
      </c>
      <c r="H299" t="s">
        <v>1</v>
      </c>
      <c r="I299">
        <v>200</v>
      </c>
      <c r="J299">
        <v>200</v>
      </c>
      <c r="K299">
        <v>100</v>
      </c>
      <c r="L299">
        <v>100</v>
      </c>
      <c r="M299">
        <v>0</v>
      </c>
      <c r="N299">
        <v>100</v>
      </c>
      <c r="O299">
        <v>300</v>
      </c>
      <c r="P299">
        <v>200</v>
      </c>
      <c r="Q299">
        <v>400</v>
      </c>
      <c r="R299">
        <v>0</v>
      </c>
      <c r="S299">
        <v>0</v>
      </c>
      <c r="T299">
        <v>200</v>
      </c>
      <c r="U299">
        <v>100</v>
      </c>
      <c r="V299">
        <v>100</v>
      </c>
      <c r="W299">
        <v>400</v>
      </c>
      <c r="X299">
        <v>600</v>
      </c>
    </row>
    <row r="300" spans="1:24" x14ac:dyDescent="0.25">
      <c r="A300" t="str">
        <f t="shared" si="4"/>
        <v>TeylingenInkomensafh.huurbeleid 34229 t/m 43786 euroHuurCorporatieTotaal</v>
      </c>
      <c r="B300">
        <v>2015</v>
      </c>
      <c r="C300" t="s">
        <v>15</v>
      </c>
      <c r="D300" t="s">
        <v>20</v>
      </c>
      <c r="E300" t="s">
        <v>9</v>
      </c>
      <c r="F300" t="s">
        <v>3</v>
      </c>
      <c r="G300" t="s">
        <v>4</v>
      </c>
      <c r="H300" t="s">
        <v>0</v>
      </c>
      <c r="I300">
        <v>100</v>
      </c>
      <c r="J300">
        <v>200</v>
      </c>
      <c r="K300">
        <v>100</v>
      </c>
      <c r="L300">
        <v>0</v>
      </c>
      <c r="M300">
        <v>0</v>
      </c>
      <c r="N300">
        <v>0</v>
      </c>
      <c r="O300">
        <v>200</v>
      </c>
      <c r="P300">
        <v>100</v>
      </c>
      <c r="Q300">
        <v>200</v>
      </c>
      <c r="R300">
        <v>0</v>
      </c>
      <c r="S300">
        <v>0</v>
      </c>
      <c r="T300">
        <v>100</v>
      </c>
      <c r="U300">
        <v>0</v>
      </c>
      <c r="V300">
        <v>0</v>
      </c>
      <c r="W300">
        <v>300</v>
      </c>
      <c r="X300">
        <v>400</v>
      </c>
    </row>
    <row r="301" spans="1:24" x14ac:dyDescent="0.25">
      <c r="A301" t="str">
        <f t="shared" si="4"/>
        <v>TeylingenInkomensafh.huurbeleid 34229 t/m 43786 euroHuurCorporatieOnder liberalisatiegrens</v>
      </c>
      <c r="B301">
        <v>2015</v>
      </c>
      <c r="C301" t="s">
        <v>15</v>
      </c>
      <c r="D301" t="s">
        <v>20</v>
      </c>
      <c r="E301" t="s">
        <v>9</v>
      </c>
      <c r="F301" t="s">
        <v>3</v>
      </c>
      <c r="G301" t="s">
        <v>4</v>
      </c>
      <c r="H301" t="s">
        <v>5</v>
      </c>
      <c r="I301">
        <v>100</v>
      </c>
      <c r="J301">
        <v>100</v>
      </c>
      <c r="K301">
        <v>0</v>
      </c>
      <c r="L301">
        <v>0</v>
      </c>
      <c r="M301">
        <v>0</v>
      </c>
      <c r="N301">
        <v>0</v>
      </c>
      <c r="O301">
        <v>200</v>
      </c>
      <c r="P301">
        <v>100</v>
      </c>
      <c r="Q301">
        <v>200</v>
      </c>
      <c r="R301">
        <v>0</v>
      </c>
      <c r="S301">
        <v>0</v>
      </c>
      <c r="T301">
        <v>100</v>
      </c>
      <c r="U301">
        <v>0</v>
      </c>
      <c r="V301">
        <v>0</v>
      </c>
      <c r="W301">
        <v>300</v>
      </c>
      <c r="X301">
        <v>300</v>
      </c>
    </row>
    <row r="302" spans="1:24" x14ac:dyDescent="0.25">
      <c r="A302" t="str">
        <f t="shared" si="4"/>
        <v>TeylingenInkomensafh.huurbeleid 34229 t/m 43786 euroHuurCorporatieOverig</v>
      </c>
      <c r="B302">
        <v>2015</v>
      </c>
      <c r="C302" t="s">
        <v>15</v>
      </c>
      <c r="D302" t="s">
        <v>20</v>
      </c>
      <c r="E302" t="s">
        <v>9</v>
      </c>
      <c r="F302" t="s">
        <v>3</v>
      </c>
      <c r="G302" t="s">
        <v>4</v>
      </c>
      <c r="H302" t="s">
        <v>6</v>
      </c>
      <c r="I302">
        <v>0</v>
      </c>
      <c r="J302">
        <v>0</v>
      </c>
      <c r="K302">
        <v>0</v>
      </c>
      <c r="L302">
        <v>0</v>
      </c>
      <c r="M302">
        <v>0</v>
      </c>
      <c r="N302">
        <v>0</v>
      </c>
      <c r="O302">
        <v>0</v>
      </c>
      <c r="P302">
        <v>0</v>
      </c>
      <c r="Q302">
        <v>0</v>
      </c>
      <c r="R302">
        <v>0</v>
      </c>
      <c r="S302">
        <v>0</v>
      </c>
      <c r="T302">
        <v>0</v>
      </c>
      <c r="U302">
        <v>0</v>
      </c>
      <c r="V302">
        <v>0</v>
      </c>
      <c r="W302">
        <v>0</v>
      </c>
      <c r="X302">
        <v>0</v>
      </c>
    </row>
    <row r="303" spans="1:24" x14ac:dyDescent="0.25">
      <c r="A303" t="str">
        <f t="shared" si="4"/>
        <v>TeylingenInkomensafh.huurbeleid 34229 t/m 43786 euroHuurOverige verhuurderN.v.t.</v>
      </c>
      <c r="B303">
        <v>2015</v>
      </c>
      <c r="C303" t="s">
        <v>15</v>
      </c>
      <c r="D303" t="s">
        <v>20</v>
      </c>
      <c r="E303" t="s">
        <v>9</v>
      </c>
      <c r="F303" t="s">
        <v>3</v>
      </c>
      <c r="G303" t="s">
        <v>7</v>
      </c>
      <c r="H303" t="s">
        <v>1</v>
      </c>
      <c r="I303">
        <v>100</v>
      </c>
      <c r="J303">
        <v>100</v>
      </c>
      <c r="K303">
        <v>0</v>
      </c>
      <c r="L303">
        <v>0</v>
      </c>
      <c r="M303">
        <v>0</v>
      </c>
      <c r="N303">
        <v>100</v>
      </c>
      <c r="O303">
        <v>100</v>
      </c>
      <c r="P303">
        <v>0</v>
      </c>
      <c r="Q303">
        <v>100</v>
      </c>
      <c r="R303">
        <v>0</v>
      </c>
      <c r="S303">
        <v>0</v>
      </c>
      <c r="T303">
        <v>100</v>
      </c>
      <c r="U303">
        <v>100</v>
      </c>
      <c r="V303">
        <v>100</v>
      </c>
      <c r="W303">
        <v>100</v>
      </c>
      <c r="X303">
        <v>200</v>
      </c>
    </row>
    <row r="304" spans="1:24" x14ac:dyDescent="0.25">
      <c r="A304" t="str">
        <f t="shared" si="4"/>
        <v>TeylingenInkomensafh.huurbeleid meer dan 43786 euroTotaalN.v.t.N.v.t.</v>
      </c>
      <c r="B304">
        <v>2015</v>
      </c>
      <c r="C304" t="s">
        <v>15</v>
      </c>
      <c r="D304" t="s">
        <v>20</v>
      </c>
      <c r="E304" t="s">
        <v>10</v>
      </c>
      <c r="F304" t="s">
        <v>0</v>
      </c>
      <c r="G304" t="s">
        <v>1</v>
      </c>
      <c r="H304" t="s">
        <v>1</v>
      </c>
      <c r="I304">
        <v>700</v>
      </c>
      <c r="J304">
        <v>2600</v>
      </c>
      <c r="K304">
        <v>4000</v>
      </c>
      <c r="L304">
        <v>300</v>
      </c>
      <c r="M304">
        <v>200</v>
      </c>
      <c r="N304">
        <v>800</v>
      </c>
      <c r="O304">
        <v>5800</v>
      </c>
      <c r="P304">
        <v>1300</v>
      </c>
      <c r="Q304">
        <v>5500</v>
      </c>
      <c r="R304">
        <v>900</v>
      </c>
      <c r="S304">
        <v>100</v>
      </c>
      <c r="T304">
        <v>1300</v>
      </c>
      <c r="U304">
        <v>700</v>
      </c>
      <c r="V304">
        <v>1000</v>
      </c>
      <c r="W304">
        <v>6100</v>
      </c>
      <c r="X304">
        <v>7800</v>
      </c>
    </row>
    <row r="305" spans="1:24" x14ac:dyDescent="0.25">
      <c r="A305" t="str">
        <f t="shared" si="4"/>
        <v>TeylingenInkomensafh.huurbeleid meer dan 43786 euroEigenaarN.v.t.N.v.t.</v>
      </c>
      <c r="B305">
        <v>2015</v>
      </c>
      <c r="C305" t="s">
        <v>15</v>
      </c>
      <c r="D305" t="s">
        <v>20</v>
      </c>
      <c r="E305" t="s">
        <v>10</v>
      </c>
      <c r="F305" t="s">
        <v>2</v>
      </c>
      <c r="G305" t="s">
        <v>1</v>
      </c>
      <c r="H305" t="s">
        <v>1</v>
      </c>
      <c r="I305">
        <v>600</v>
      </c>
      <c r="J305">
        <v>2200</v>
      </c>
      <c r="K305">
        <v>3500</v>
      </c>
      <c r="L305">
        <v>200</v>
      </c>
      <c r="M305">
        <v>100</v>
      </c>
      <c r="N305">
        <v>600</v>
      </c>
      <c r="O305">
        <v>4900</v>
      </c>
      <c r="P305">
        <v>1100</v>
      </c>
      <c r="Q305">
        <v>4500</v>
      </c>
      <c r="R305">
        <v>800</v>
      </c>
      <c r="S305">
        <v>100</v>
      </c>
      <c r="T305">
        <v>1200</v>
      </c>
      <c r="U305">
        <v>500</v>
      </c>
      <c r="V305">
        <v>800</v>
      </c>
      <c r="W305">
        <v>5300</v>
      </c>
      <c r="X305">
        <v>6600</v>
      </c>
    </row>
    <row r="306" spans="1:24" x14ac:dyDescent="0.25">
      <c r="A306" t="str">
        <f t="shared" si="4"/>
        <v>TeylingenInkomensafh.huurbeleid meer dan 43786 euroHuurTotaalN.v.t.</v>
      </c>
      <c r="B306">
        <v>2015</v>
      </c>
      <c r="C306" t="s">
        <v>15</v>
      </c>
      <c r="D306" t="s">
        <v>20</v>
      </c>
      <c r="E306" t="s">
        <v>10</v>
      </c>
      <c r="F306" t="s">
        <v>3</v>
      </c>
      <c r="G306" t="s">
        <v>0</v>
      </c>
      <c r="H306" t="s">
        <v>1</v>
      </c>
      <c r="I306">
        <v>200</v>
      </c>
      <c r="J306">
        <v>500</v>
      </c>
      <c r="K306">
        <v>500</v>
      </c>
      <c r="L306">
        <v>100</v>
      </c>
      <c r="M306">
        <v>100</v>
      </c>
      <c r="N306">
        <v>200</v>
      </c>
      <c r="O306">
        <v>900</v>
      </c>
      <c r="P306">
        <v>200</v>
      </c>
      <c r="Q306">
        <v>1000</v>
      </c>
      <c r="R306">
        <v>100</v>
      </c>
      <c r="S306">
        <v>0</v>
      </c>
      <c r="T306">
        <v>100</v>
      </c>
      <c r="U306">
        <v>200</v>
      </c>
      <c r="V306">
        <v>200</v>
      </c>
      <c r="W306">
        <v>800</v>
      </c>
      <c r="X306">
        <v>1300</v>
      </c>
    </row>
    <row r="307" spans="1:24" x14ac:dyDescent="0.25">
      <c r="A307" t="str">
        <f t="shared" si="4"/>
        <v>TeylingenInkomensafh.huurbeleid meer dan 43786 euroHuurCorporatieTotaal</v>
      </c>
      <c r="B307">
        <v>2015</v>
      </c>
      <c r="C307" t="s">
        <v>15</v>
      </c>
      <c r="D307" t="s">
        <v>20</v>
      </c>
      <c r="E307" t="s">
        <v>10</v>
      </c>
      <c r="F307" t="s">
        <v>3</v>
      </c>
      <c r="G307" t="s">
        <v>4</v>
      </c>
      <c r="H307" t="s">
        <v>0</v>
      </c>
      <c r="I307">
        <v>100</v>
      </c>
      <c r="J307">
        <v>300</v>
      </c>
      <c r="K307">
        <v>300</v>
      </c>
      <c r="L307">
        <v>100</v>
      </c>
      <c r="M307">
        <v>0</v>
      </c>
      <c r="N307">
        <v>100</v>
      </c>
      <c r="O307">
        <v>600</v>
      </c>
      <c r="P307">
        <v>100</v>
      </c>
      <c r="Q307">
        <v>600</v>
      </c>
      <c r="R307">
        <v>0</v>
      </c>
      <c r="S307">
        <v>0</v>
      </c>
      <c r="T307">
        <v>100</v>
      </c>
      <c r="U307">
        <v>100</v>
      </c>
      <c r="V307">
        <v>100</v>
      </c>
      <c r="W307">
        <v>600</v>
      </c>
      <c r="X307">
        <v>800</v>
      </c>
    </row>
    <row r="308" spans="1:24" x14ac:dyDescent="0.25">
      <c r="A308" t="str">
        <f t="shared" si="4"/>
        <v>TeylingenInkomensafh.huurbeleid meer dan 43786 euroHuurCorporatieOnder liberalisatiegrens</v>
      </c>
      <c r="B308">
        <v>2015</v>
      </c>
      <c r="C308" t="s">
        <v>15</v>
      </c>
      <c r="D308" t="s">
        <v>20</v>
      </c>
      <c r="E308" t="s">
        <v>10</v>
      </c>
      <c r="F308" t="s">
        <v>3</v>
      </c>
      <c r="G308" t="s">
        <v>4</v>
      </c>
      <c r="H308" t="s">
        <v>5</v>
      </c>
      <c r="I308">
        <v>100</v>
      </c>
      <c r="J308">
        <v>200</v>
      </c>
      <c r="K308">
        <v>200</v>
      </c>
      <c r="L308">
        <v>100</v>
      </c>
      <c r="M308">
        <v>0</v>
      </c>
      <c r="N308">
        <v>100</v>
      </c>
      <c r="O308">
        <v>500</v>
      </c>
      <c r="P308">
        <v>100</v>
      </c>
      <c r="Q308">
        <v>500</v>
      </c>
      <c r="R308">
        <v>0</v>
      </c>
      <c r="S308">
        <v>0</v>
      </c>
      <c r="T308">
        <v>100</v>
      </c>
      <c r="U308">
        <v>0</v>
      </c>
      <c r="V308">
        <v>100</v>
      </c>
      <c r="W308">
        <v>500</v>
      </c>
      <c r="X308">
        <v>600</v>
      </c>
    </row>
    <row r="309" spans="1:24" x14ac:dyDescent="0.25">
      <c r="A309" t="str">
        <f t="shared" si="4"/>
        <v>TeylingenInkomensafh.huurbeleid meer dan 43786 euroHuurCorporatieOverig</v>
      </c>
      <c r="B309">
        <v>2015</v>
      </c>
      <c r="C309" t="s">
        <v>15</v>
      </c>
      <c r="D309" t="s">
        <v>20</v>
      </c>
      <c r="E309" t="s">
        <v>10</v>
      </c>
      <c r="F309" t="s">
        <v>3</v>
      </c>
      <c r="G309" t="s">
        <v>4</v>
      </c>
      <c r="H309" t="s">
        <v>6</v>
      </c>
      <c r="I309">
        <v>0</v>
      </c>
      <c r="J309">
        <v>0</v>
      </c>
      <c r="K309">
        <v>100</v>
      </c>
      <c r="L309">
        <v>0</v>
      </c>
      <c r="M309">
        <v>0</v>
      </c>
      <c r="N309">
        <v>0</v>
      </c>
      <c r="O309">
        <v>100</v>
      </c>
      <c r="P309">
        <v>0</v>
      </c>
      <c r="Q309">
        <v>100</v>
      </c>
      <c r="R309">
        <v>0</v>
      </c>
      <c r="S309">
        <v>0</v>
      </c>
      <c r="T309">
        <v>0</v>
      </c>
      <c r="U309">
        <v>0</v>
      </c>
      <c r="V309">
        <v>0</v>
      </c>
      <c r="W309">
        <v>100</v>
      </c>
      <c r="X309">
        <v>100</v>
      </c>
    </row>
    <row r="310" spans="1:24" x14ac:dyDescent="0.25">
      <c r="A310" t="str">
        <f t="shared" si="4"/>
        <v>TeylingenInkomensafh.huurbeleid meer dan 43786 euroHuurOverige verhuurderN.v.t.</v>
      </c>
      <c r="B310">
        <v>2015</v>
      </c>
      <c r="C310" t="s">
        <v>15</v>
      </c>
      <c r="D310" t="s">
        <v>20</v>
      </c>
      <c r="E310" t="s">
        <v>10</v>
      </c>
      <c r="F310" t="s">
        <v>3</v>
      </c>
      <c r="G310" t="s">
        <v>7</v>
      </c>
      <c r="H310" t="s">
        <v>1</v>
      </c>
      <c r="I310">
        <v>100</v>
      </c>
      <c r="J310">
        <v>200</v>
      </c>
      <c r="K310">
        <v>100</v>
      </c>
      <c r="L310">
        <v>0</v>
      </c>
      <c r="M310">
        <v>0</v>
      </c>
      <c r="N310">
        <v>100</v>
      </c>
      <c r="O310">
        <v>300</v>
      </c>
      <c r="P310">
        <v>100</v>
      </c>
      <c r="Q310">
        <v>400</v>
      </c>
      <c r="R310">
        <v>0</v>
      </c>
      <c r="S310">
        <v>0</v>
      </c>
      <c r="T310">
        <v>100</v>
      </c>
      <c r="U310">
        <v>200</v>
      </c>
      <c r="V310">
        <v>100</v>
      </c>
      <c r="W310">
        <v>200</v>
      </c>
      <c r="X310">
        <v>500</v>
      </c>
    </row>
    <row r="311" spans="1:24" x14ac:dyDescent="0.25">
      <c r="A311" t="str">
        <f t="shared" si="4"/>
        <v>TotaalTotaalTotaalN.v.t.N.v.t.</v>
      </c>
      <c r="B311">
        <v>2015</v>
      </c>
      <c r="C311" t="s">
        <v>21</v>
      </c>
      <c r="D311" t="s">
        <v>0</v>
      </c>
      <c r="E311" t="s">
        <v>0</v>
      </c>
      <c r="F311" t="s">
        <v>0</v>
      </c>
      <c r="G311" t="s">
        <v>1</v>
      </c>
      <c r="H311" t="s">
        <v>1</v>
      </c>
      <c r="I311">
        <v>42300</v>
      </c>
      <c r="J311">
        <v>31700</v>
      </c>
      <c r="K311">
        <v>30900</v>
      </c>
      <c r="L311">
        <v>7300</v>
      </c>
      <c r="M311">
        <v>1700</v>
      </c>
      <c r="N311">
        <v>21800</v>
      </c>
      <c r="O311">
        <v>62900</v>
      </c>
      <c r="P311">
        <v>29300</v>
      </c>
      <c r="Q311">
        <v>63800</v>
      </c>
      <c r="R311">
        <v>9100</v>
      </c>
      <c r="S311">
        <v>9500</v>
      </c>
      <c r="T311">
        <v>31500</v>
      </c>
      <c r="U311">
        <v>17900</v>
      </c>
      <c r="V311">
        <v>17800</v>
      </c>
      <c r="W311">
        <v>78400</v>
      </c>
      <c r="X311">
        <v>114000</v>
      </c>
    </row>
    <row r="312" spans="1:24" x14ac:dyDescent="0.25">
      <c r="A312" t="str">
        <f t="shared" si="4"/>
        <v>TotaalTotaalEigenaarN.v.t.N.v.t.</v>
      </c>
      <c r="B312">
        <v>2015</v>
      </c>
      <c r="C312" t="s">
        <v>21</v>
      </c>
      <c r="D312" t="s">
        <v>0</v>
      </c>
      <c r="E312" t="s">
        <v>0</v>
      </c>
      <c r="F312" t="s">
        <v>2</v>
      </c>
      <c r="G312" t="s">
        <v>1</v>
      </c>
      <c r="H312" t="s">
        <v>1</v>
      </c>
      <c r="I312">
        <v>15700</v>
      </c>
      <c r="J312">
        <v>21000</v>
      </c>
      <c r="K312">
        <v>24900</v>
      </c>
      <c r="L312">
        <v>3100</v>
      </c>
      <c r="M312">
        <v>900</v>
      </c>
      <c r="N312">
        <v>8100</v>
      </c>
      <c r="O312">
        <v>41600</v>
      </c>
      <c r="P312">
        <v>15900</v>
      </c>
      <c r="Q312">
        <v>39900</v>
      </c>
      <c r="R312">
        <v>6600</v>
      </c>
      <c r="S312">
        <v>1600</v>
      </c>
      <c r="T312">
        <v>17500</v>
      </c>
      <c r="U312">
        <v>6000</v>
      </c>
      <c r="V312">
        <v>8300</v>
      </c>
      <c r="W312">
        <v>51400</v>
      </c>
      <c r="X312">
        <v>65700</v>
      </c>
    </row>
    <row r="313" spans="1:24" x14ac:dyDescent="0.25">
      <c r="A313" t="str">
        <f t="shared" si="4"/>
        <v>TotaalTotaalHuurTotaalN.v.t.</v>
      </c>
      <c r="B313">
        <v>2015</v>
      </c>
      <c r="C313" t="s">
        <v>21</v>
      </c>
      <c r="D313" t="s">
        <v>0</v>
      </c>
      <c r="E313" t="s">
        <v>0</v>
      </c>
      <c r="F313" t="s">
        <v>3</v>
      </c>
      <c r="G313" t="s">
        <v>0</v>
      </c>
      <c r="H313" t="s">
        <v>1</v>
      </c>
      <c r="I313">
        <v>26600</v>
      </c>
      <c r="J313">
        <v>10700</v>
      </c>
      <c r="K313">
        <v>6000</v>
      </c>
      <c r="L313">
        <v>4300</v>
      </c>
      <c r="M313">
        <v>800</v>
      </c>
      <c r="N313">
        <v>13600</v>
      </c>
      <c r="O313">
        <v>21200</v>
      </c>
      <c r="P313">
        <v>13400</v>
      </c>
      <c r="Q313">
        <v>23900</v>
      </c>
      <c r="R313">
        <v>2500</v>
      </c>
      <c r="S313">
        <v>7900</v>
      </c>
      <c r="T313">
        <v>13900</v>
      </c>
      <c r="U313">
        <v>11900</v>
      </c>
      <c r="V313">
        <v>9500</v>
      </c>
      <c r="W313">
        <v>26900</v>
      </c>
      <c r="X313">
        <v>48300</v>
      </c>
    </row>
    <row r="314" spans="1:24" x14ac:dyDescent="0.25">
      <c r="A314" t="str">
        <f t="shared" si="4"/>
        <v>TotaalTotaalHuurCorporatieTotaal</v>
      </c>
      <c r="B314">
        <v>2015</v>
      </c>
      <c r="C314" t="s">
        <v>21</v>
      </c>
      <c r="D314" t="s">
        <v>0</v>
      </c>
      <c r="E314" t="s">
        <v>0</v>
      </c>
      <c r="F314" t="s">
        <v>3</v>
      </c>
      <c r="G314" t="s">
        <v>4</v>
      </c>
      <c r="H314" t="s">
        <v>0</v>
      </c>
      <c r="I314">
        <v>16300</v>
      </c>
      <c r="J314">
        <v>7300</v>
      </c>
      <c r="K314">
        <v>4800</v>
      </c>
      <c r="L314">
        <v>3600</v>
      </c>
      <c r="M314">
        <v>500</v>
      </c>
      <c r="N314">
        <v>5900</v>
      </c>
      <c r="O314">
        <v>16300</v>
      </c>
      <c r="P314">
        <v>10300</v>
      </c>
      <c r="Q314">
        <v>13900</v>
      </c>
      <c r="R314">
        <v>1300</v>
      </c>
      <c r="S314">
        <v>6700</v>
      </c>
      <c r="T314">
        <v>10600</v>
      </c>
      <c r="U314">
        <v>5300</v>
      </c>
      <c r="V314">
        <v>5600</v>
      </c>
      <c r="W314">
        <v>21500</v>
      </c>
      <c r="X314">
        <v>32500</v>
      </c>
    </row>
    <row r="315" spans="1:24" x14ac:dyDescent="0.25">
      <c r="A315" t="str">
        <f t="shared" si="4"/>
        <v>TotaalTotaalHuurCorporatieOnder liberalisatiegrens</v>
      </c>
      <c r="B315">
        <v>2015</v>
      </c>
      <c r="C315" t="s">
        <v>21</v>
      </c>
      <c r="D315" t="s">
        <v>0</v>
      </c>
      <c r="E315" t="s">
        <v>0</v>
      </c>
      <c r="F315" t="s">
        <v>3</v>
      </c>
      <c r="G315" t="s">
        <v>4</v>
      </c>
      <c r="H315" t="s">
        <v>5</v>
      </c>
      <c r="I315">
        <v>14700</v>
      </c>
      <c r="J315">
        <v>6500</v>
      </c>
      <c r="K315">
        <v>4400</v>
      </c>
      <c r="L315">
        <v>3400</v>
      </c>
      <c r="M315">
        <v>500</v>
      </c>
      <c r="N315">
        <v>4300</v>
      </c>
      <c r="O315">
        <v>15500</v>
      </c>
      <c r="P315">
        <v>9800</v>
      </c>
      <c r="Q315">
        <v>11900</v>
      </c>
      <c r="R315">
        <v>1200</v>
      </c>
      <c r="S315">
        <v>6400</v>
      </c>
      <c r="T315">
        <v>10100</v>
      </c>
      <c r="U315">
        <v>4300</v>
      </c>
      <c r="V315">
        <v>4600</v>
      </c>
      <c r="W315">
        <v>20600</v>
      </c>
      <c r="X315">
        <v>29500</v>
      </c>
    </row>
    <row r="316" spans="1:24" x14ac:dyDescent="0.25">
      <c r="A316" t="str">
        <f t="shared" si="4"/>
        <v>TotaalTotaalHuurCorporatieOverig</v>
      </c>
      <c r="B316">
        <v>2015</v>
      </c>
      <c r="C316" t="s">
        <v>21</v>
      </c>
      <c r="D316" t="s">
        <v>0</v>
      </c>
      <c r="E316" t="s">
        <v>0</v>
      </c>
      <c r="F316" t="s">
        <v>3</v>
      </c>
      <c r="G316" t="s">
        <v>4</v>
      </c>
      <c r="H316" t="s">
        <v>6</v>
      </c>
      <c r="I316">
        <v>1600</v>
      </c>
      <c r="J316">
        <v>700</v>
      </c>
      <c r="K316">
        <v>400</v>
      </c>
      <c r="L316">
        <v>100</v>
      </c>
      <c r="M316">
        <v>100</v>
      </c>
      <c r="N316">
        <v>1600</v>
      </c>
      <c r="O316">
        <v>800</v>
      </c>
      <c r="P316">
        <v>500</v>
      </c>
      <c r="Q316">
        <v>2000</v>
      </c>
      <c r="R316">
        <v>100</v>
      </c>
      <c r="S316">
        <v>300</v>
      </c>
      <c r="T316">
        <v>500</v>
      </c>
      <c r="U316">
        <v>1000</v>
      </c>
      <c r="V316">
        <v>1000</v>
      </c>
      <c r="W316">
        <v>900</v>
      </c>
      <c r="X316">
        <v>2900</v>
      </c>
    </row>
    <row r="317" spans="1:24" x14ac:dyDescent="0.25">
      <c r="A317" t="str">
        <f t="shared" si="4"/>
        <v>TotaalTotaalHuurOverige verhuurderN.v.t.</v>
      </c>
      <c r="B317">
        <v>2015</v>
      </c>
      <c r="C317" t="s">
        <v>21</v>
      </c>
      <c r="D317" t="s">
        <v>0</v>
      </c>
      <c r="E317" t="s">
        <v>0</v>
      </c>
      <c r="F317" t="s">
        <v>3</v>
      </c>
      <c r="G317" t="s">
        <v>7</v>
      </c>
      <c r="H317" t="s">
        <v>1</v>
      </c>
      <c r="I317">
        <v>10200</v>
      </c>
      <c r="J317">
        <v>3400</v>
      </c>
      <c r="K317">
        <v>1200</v>
      </c>
      <c r="L317">
        <v>700</v>
      </c>
      <c r="M317">
        <v>300</v>
      </c>
      <c r="N317">
        <v>7700</v>
      </c>
      <c r="O317">
        <v>5000</v>
      </c>
      <c r="P317">
        <v>3100</v>
      </c>
      <c r="Q317">
        <v>10000</v>
      </c>
      <c r="R317">
        <v>1200</v>
      </c>
      <c r="S317">
        <v>1300</v>
      </c>
      <c r="T317">
        <v>3300</v>
      </c>
      <c r="U317">
        <v>6600</v>
      </c>
      <c r="V317">
        <v>3800</v>
      </c>
      <c r="W317">
        <v>5400</v>
      </c>
      <c r="X317">
        <v>15800</v>
      </c>
    </row>
    <row r="318" spans="1:24" x14ac:dyDescent="0.25">
      <c r="A318" t="str">
        <f t="shared" si="4"/>
        <v>TotaalInkomensafh.huurbeleid tot 34229 euroTotaalN.v.t.N.v.t.</v>
      </c>
      <c r="B318">
        <v>2015</v>
      </c>
      <c r="C318" t="s">
        <v>21</v>
      </c>
      <c r="D318" t="s">
        <v>0</v>
      </c>
      <c r="E318" t="s">
        <v>8</v>
      </c>
      <c r="F318" t="s">
        <v>0</v>
      </c>
      <c r="G318" t="s">
        <v>1</v>
      </c>
      <c r="H318" t="s">
        <v>1</v>
      </c>
      <c r="I318">
        <v>29000</v>
      </c>
      <c r="J318">
        <v>8500</v>
      </c>
      <c r="K318">
        <v>4000</v>
      </c>
      <c r="L318">
        <v>4400</v>
      </c>
      <c r="M318">
        <v>400</v>
      </c>
      <c r="N318">
        <v>10900</v>
      </c>
      <c r="O318">
        <v>18700</v>
      </c>
      <c r="P318">
        <v>16700</v>
      </c>
      <c r="Q318">
        <v>16400</v>
      </c>
      <c r="R318">
        <v>3400</v>
      </c>
      <c r="S318">
        <v>8300</v>
      </c>
      <c r="T318">
        <v>18200</v>
      </c>
      <c r="U318">
        <v>9300</v>
      </c>
      <c r="V318">
        <v>8000</v>
      </c>
      <c r="W318">
        <v>29000</v>
      </c>
      <c r="X318">
        <v>46300</v>
      </c>
    </row>
    <row r="319" spans="1:24" x14ac:dyDescent="0.25">
      <c r="A319" t="str">
        <f t="shared" si="4"/>
        <v>TotaalInkomensafh.huurbeleid tot 34229 euroEigenaarN.v.t.N.v.t.</v>
      </c>
      <c r="B319">
        <v>2015</v>
      </c>
      <c r="C319" t="s">
        <v>21</v>
      </c>
      <c r="D319" t="s">
        <v>0</v>
      </c>
      <c r="E319" t="s">
        <v>8</v>
      </c>
      <c r="F319" t="s">
        <v>2</v>
      </c>
      <c r="G319" t="s">
        <v>1</v>
      </c>
      <c r="H319" t="s">
        <v>1</v>
      </c>
      <c r="I319">
        <v>7700</v>
      </c>
      <c r="J319">
        <v>3600</v>
      </c>
      <c r="K319">
        <v>2000</v>
      </c>
      <c r="L319">
        <v>1200</v>
      </c>
      <c r="M319">
        <v>100</v>
      </c>
      <c r="N319">
        <v>2100</v>
      </c>
      <c r="O319">
        <v>6500</v>
      </c>
      <c r="P319">
        <v>6000</v>
      </c>
      <c r="Q319">
        <v>5100</v>
      </c>
      <c r="R319">
        <v>1700</v>
      </c>
      <c r="S319">
        <v>900</v>
      </c>
      <c r="T319">
        <v>6800</v>
      </c>
      <c r="U319">
        <v>1400</v>
      </c>
      <c r="V319">
        <v>1800</v>
      </c>
      <c r="W319">
        <v>11300</v>
      </c>
      <c r="X319">
        <v>14500</v>
      </c>
    </row>
    <row r="320" spans="1:24" x14ac:dyDescent="0.25">
      <c r="A320" t="str">
        <f t="shared" si="4"/>
        <v>TotaalInkomensafh.huurbeleid tot 34229 euroHuurTotaalN.v.t.</v>
      </c>
      <c r="B320">
        <v>2015</v>
      </c>
      <c r="C320" t="s">
        <v>21</v>
      </c>
      <c r="D320" t="s">
        <v>0</v>
      </c>
      <c r="E320" t="s">
        <v>8</v>
      </c>
      <c r="F320" t="s">
        <v>3</v>
      </c>
      <c r="G320" t="s">
        <v>0</v>
      </c>
      <c r="H320" t="s">
        <v>1</v>
      </c>
      <c r="I320">
        <v>21400</v>
      </c>
      <c r="J320">
        <v>5000</v>
      </c>
      <c r="K320">
        <v>2000</v>
      </c>
      <c r="L320">
        <v>3200</v>
      </c>
      <c r="M320">
        <v>300</v>
      </c>
      <c r="N320">
        <v>8800</v>
      </c>
      <c r="O320">
        <v>12200</v>
      </c>
      <c r="P320">
        <v>10700</v>
      </c>
      <c r="Q320">
        <v>11400</v>
      </c>
      <c r="R320">
        <v>1700</v>
      </c>
      <c r="S320">
        <v>7400</v>
      </c>
      <c r="T320">
        <v>11400</v>
      </c>
      <c r="U320">
        <v>7900</v>
      </c>
      <c r="V320">
        <v>6200</v>
      </c>
      <c r="W320">
        <v>17700</v>
      </c>
      <c r="X320">
        <v>31800</v>
      </c>
    </row>
    <row r="321" spans="1:24" x14ac:dyDescent="0.25">
      <c r="A321" t="str">
        <f t="shared" si="4"/>
        <v>TotaalInkomensafh.huurbeleid tot 34229 euroHuurCorporatieTotaal</v>
      </c>
      <c r="B321">
        <v>2015</v>
      </c>
      <c r="C321" t="s">
        <v>21</v>
      </c>
      <c r="D321" t="s">
        <v>0</v>
      </c>
      <c r="E321" t="s">
        <v>8</v>
      </c>
      <c r="F321" t="s">
        <v>3</v>
      </c>
      <c r="G321" t="s">
        <v>4</v>
      </c>
      <c r="H321" t="s">
        <v>0</v>
      </c>
      <c r="I321">
        <v>14100</v>
      </c>
      <c r="J321">
        <v>3900</v>
      </c>
      <c r="K321">
        <v>1700</v>
      </c>
      <c r="L321">
        <v>2800</v>
      </c>
      <c r="M321">
        <v>200</v>
      </c>
      <c r="N321">
        <v>4100</v>
      </c>
      <c r="O321">
        <v>9900</v>
      </c>
      <c r="P321">
        <v>8700</v>
      </c>
      <c r="Q321">
        <v>6400</v>
      </c>
      <c r="R321">
        <v>900</v>
      </c>
      <c r="S321">
        <v>6200</v>
      </c>
      <c r="T321">
        <v>9200</v>
      </c>
      <c r="U321">
        <v>3900</v>
      </c>
      <c r="V321">
        <v>4000</v>
      </c>
      <c r="W321">
        <v>14700</v>
      </c>
      <c r="X321">
        <v>22700</v>
      </c>
    </row>
    <row r="322" spans="1:24" x14ac:dyDescent="0.25">
      <c r="A322" t="str">
        <f t="shared" si="4"/>
        <v>TotaalInkomensafh.huurbeleid tot 34229 euroHuurCorporatieOnder liberalisatiegrens</v>
      </c>
      <c r="B322">
        <v>2015</v>
      </c>
      <c r="C322" t="s">
        <v>21</v>
      </c>
      <c r="D322" t="s">
        <v>0</v>
      </c>
      <c r="E322" t="s">
        <v>8</v>
      </c>
      <c r="F322" t="s">
        <v>3</v>
      </c>
      <c r="G322" t="s">
        <v>4</v>
      </c>
      <c r="H322" t="s">
        <v>5</v>
      </c>
      <c r="I322">
        <v>12900</v>
      </c>
      <c r="J322">
        <v>3700</v>
      </c>
      <c r="K322">
        <v>1600</v>
      </c>
      <c r="L322">
        <v>2700</v>
      </c>
      <c r="M322">
        <v>200</v>
      </c>
      <c r="N322">
        <v>3100</v>
      </c>
      <c r="O322">
        <v>9600</v>
      </c>
      <c r="P322">
        <v>8400</v>
      </c>
      <c r="Q322">
        <v>5500</v>
      </c>
      <c r="R322">
        <v>800</v>
      </c>
      <c r="S322">
        <v>5900</v>
      </c>
      <c r="T322">
        <v>8900</v>
      </c>
      <c r="U322">
        <v>3300</v>
      </c>
      <c r="V322">
        <v>3500</v>
      </c>
      <c r="W322">
        <v>14200</v>
      </c>
      <c r="X322">
        <v>21000</v>
      </c>
    </row>
    <row r="323" spans="1:24" x14ac:dyDescent="0.25">
      <c r="A323" t="str">
        <f t="shared" si="4"/>
        <v>TotaalInkomensafh.huurbeleid tot 34229 euroHuurCorporatieOverig</v>
      </c>
      <c r="B323">
        <v>2015</v>
      </c>
      <c r="C323" t="s">
        <v>21</v>
      </c>
      <c r="D323" t="s">
        <v>0</v>
      </c>
      <c r="E323" t="s">
        <v>8</v>
      </c>
      <c r="F323" t="s">
        <v>3</v>
      </c>
      <c r="G323" t="s">
        <v>4</v>
      </c>
      <c r="H323" t="s">
        <v>6</v>
      </c>
      <c r="I323">
        <v>1200</v>
      </c>
      <c r="J323">
        <v>200</v>
      </c>
      <c r="K323">
        <v>100</v>
      </c>
      <c r="L323">
        <v>100</v>
      </c>
      <c r="M323">
        <v>0</v>
      </c>
      <c r="N323">
        <v>1000</v>
      </c>
      <c r="O323">
        <v>300</v>
      </c>
      <c r="P323">
        <v>300</v>
      </c>
      <c r="Q323">
        <v>1000</v>
      </c>
      <c r="R323">
        <v>100</v>
      </c>
      <c r="S323">
        <v>300</v>
      </c>
      <c r="T323">
        <v>300</v>
      </c>
      <c r="U323">
        <v>500</v>
      </c>
      <c r="V323">
        <v>600</v>
      </c>
      <c r="W323">
        <v>500</v>
      </c>
      <c r="X323">
        <v>1600</v>
      </c>
    </row>
    <row r="324" spans="1:24" x14ac:dyDescent="0.25">
      <c r="A324" t="str">
        <f t="shared" ref="A324:A387" si="5">CONCATENATE(D324,E324,F324,G324,H324)</f>
        <v>TotaalInkomensafh.huurbeleid tot 34229 euroHuurOverige verhuurderN.v.t.</v>
      </c>
      <c r="B324">
        <v>2015</v>
      </c>
      <c r="C324" t="s">
        <v>21</v>
      </c>
      <c r="D324" t="s">
        <v>0</v>
      </c>
      <c r="E324" t="s">
        <v>8</v>
      </c>
      <c r="F324" t="s">
        <v>3</v>
      </c>
      <c r="G324" t="s">
        <v>7</v>
      </c>
      <c r="H324" t="s">
        <v>1</v>
      </c>
      <c r="I324">
        <v>7200</v>
      </c>
      <c r="J324">
        <v>1100</v>
      </c>
      <c r="K324">
        <v>200</v>
      </c>
      <c r="L324">
        <v>400</v>
      </c>
      <c r="M324">
        <v>100</v>
      </c>
      <c r="N324">
        <v>4800</v>
      </c>
      <c r="O324">
        <v>2300</v>
      </c>
      <c r="P324">
        <v>2000</v>
      </c>
      <c r="Q324">
        <v>5000</v>
      </c>
      <c r="R324">
        <v>800</v>
      </c>
      <c r="S324">
        <v>1200</v>
      </c>
      <c r="T324">
        <v>2200</v>
      </c>
      <c r="U324">
        <v>4000</v>
      </c>
      <c r="V324">
        <v>2100</v>
      </c>
      <c r="W324">
        <v>3000</v>
      </c>
      <c r="X324">
        <v>9100</v>
      </c>
    </row>
    <row r="325" spans="1:24" x14ac:dyDescent="0.25">
      <c r="A325" t="str">
        <f t="shared" si="5"/>
        <v>TotaalInkomensafh.huurbeleid 34229 t/m 43786 euroTotaalN.v.t.N.v.t.</v>
      </c>
      <c r="B325">
        <v>2015</v>
      </c>
      <c r="C325" t="s">
        <v>21</v>
      </c>
      <c r="D325" t="s">
        <v>0</v>
      </c>
      <c r="E325" t="s">
        <v>9</v>
      </c>
      <c r="F325" t="s">
        <v>0</v>
      </c>
      <c r="G325" t="s">
        <v>1</v>
      </c>
      <c r="H325" t="s">
        <v>1</v>
      </c>
      <c r="I325">
        <v>5600</v>
      </c>
      <c r="J325">
        <v>4400</v>
      </c>
      <c r="K325">
        <v>3000</v>
      </c>
      <c r="L325">
        <v>900</v>
      </c>
      <c r="M325">
        <v>200</v>
      </c>
      <c r="N325">
        <v>3300</v>
      </c>
      <c r="O325">
        <v>7100</v>
      </c>
      <c r="P325">
        <v>3800</v>
      </c>
      <c r="Q325">
        <v>8700</v>
      </c>
      <c r="R325">
        <v>800</v>
      </c>
      <c r="S325">
        <v>600</v>
      </c>
      <c r="T325">
        <v>4000</v>
      </c>
      <c r="U325">
        <v>2400</v>
      </c>
      <c r="V325">
        <v>2200</v>
      </c>
      <c r="W325">
        <v>9600</v>
      </c>
      <c r="X325">
        <v>14100</v>
      </c>
    </row>
    <row r="326" spans="1:24" x14ac:dyDescent="0.25">
      <c r="A326" t="str">
        <f t="shared" si="5"/>
        <v>TotaalInkomensafh.huurbeleid 34229 t/m 43786 euroEigenaarN.v.t.N.v.t.</v>
      </c>
      <c r="B326">
        <v>2015</v>
      </c>
      <c r="C326" t="s">
        <v>21</v>
      </c>
      <c r="D326" t="s">
        <v>0</v>
      </c>
      <c r="E326" t="s">
        <v>9</v>
      </c>
      <c r="F326" t="s">
        <v>2</v>
      </c>
      <c r="G326" t="s">
        <v>1</v>
      </c>
      <c r="H326" t="s">
        <v>1</v>
      </c>
      <c r="I326">
        <v>2800</v>
      </c>
      <c r="J326">
        <v>2600</v>
      </c>
      <c r="K326">
        <v>2000</v>
      </c>
      <c r="L326">
        <v>500</v>
      </c>
      <c r="M326">
        <v>100</v>
      </c>
      <c r="N326">
        <v>1300</v>
      </c>
      <c r="O326">
        <v>4100</v>
      </c>
      <c r="P326">
        <v>2500</v>
      </c>
      <c r="Q326">
        <v>4400</v>
      </c>
      <c r="R326">
        <v>600</v>
      </c>
      <c r="S326">
        <v>300</v>
      </c>
      <c r="T326">
        <v>2700</v>
      </c>
      <c r="U326">
        <v>800</v>
      </c>
      <c r="V326">
        <v>1000</v>
      </c>
      <c r="W326">
        <v>6100</v>
      </c>
      <c r="X326">
        <v>8000</v>
      </c>
    </row>
    <row r="327" spans="1:24" x14ac:dyDescent="0.25">
      <c r="A327" t="str">
        <f t="shared" si="5"/>
        <v>TotaalInkomensafh.huurbeleid 34229 t/m 43786 euroHuurTotaalN.v.t.</v>
      </c>
      <c r="B327">
        <v>2015</v>
      </c>
      <c r="C327" t="s">
        <v>21</v>
      </c>
      <c r="D327" t="s">
        <v>0</v>
      </c>
      <c r="E327" t="s">
        <v>9</v>
      </c>
      <c r="F327" t="s">
        <v>3</v>
      </c>
      <c r="G327" t="s">
        <v>0</v>
      </c>
      <c r="H327" t="s">
        <v>1</v>
      </c>
      <c r="I327">
        <v>2900</v>
      </c>
      <c r="J327">
        <v>1800</v>
      </c>
      <c r="K327">
        <v>1000</v>
      </c>
      <c r="L327">
        <v>400</v>
      </c>
      <c r="M327">
        <v>100</v>
      </c>
      <c r="N327">
        <v>1900</v>
      </c>
      <c r="O327">
        <v>2900</v>
      </c>
      <c r="P327">
        <v>1300</v>
      </c>
      <c r="Q327">
        <v>4300</v>
      </c>
      <c r="R327">
        <v>200</v>
      </c>
      <c r="S327">
        <v>300</v>
      </c>
      <c r="T327">
        <v>1300</v>
      </c>
      <c r="U327">
        <v>1600</v>
      </c>
      <c r="V327">
        <v>1100</v>
      </c>
      <c r="W327">
        <v>3500</v>
      </c>
      <c r="X327">
        <v>6200</v>
      </c>
    </row>
    <row r="328" spans="1:24" x14ac:dyDescent="0.25">
      <c r="A328" t="str">
        <f t="shared" si="5"/>
        <v>TotaalInkomensafh.huurbeleid 34229 t/m 43786 euroHuurCorporatieTotaal</v>
      </c>
      <c r="B328">
        <v>2015</v>
      </c>
      <c r="C328" t="s">
        <v>21</v>
      </c>
      <c r="D328" t="s">
        <v>0</v>
      </c>
      <c r="E328" t="s">
        <v>9</v>
      </c>
      <c r="F328" t="s">
        <v>3</v>
      </c>
      <c r="G328" t="s">
        <v>4</v>
      </c>
      <c r="H328" t="s">
        <v>0</v>
      </c>
      <c r="I328">
        <v>1400</v>
      </c>
      <c r="J328">
        <v>1300</v>
      </c>
      <c r="K328">
        <v>800</v>
      </c>
      <c r="L328">
        <v>300</v>
      </c>
      <c r="M328">
        <v>100</v>
      </c>
      <c r="N328">
        <v>800</v>
      </c>
      <c r="O328">
        <v>2200</v>
      </c>
      <c r="P328">
        <v>900</v>
      </c>
      <c r="Q328">
        <v>2600</v>
      </c>
      <c r="R328">
        <v>100</v>
      </c>
      <c r="S328">
        <v>300</v>
      </c>
      <c r="T328">
        <v>900</v>
      </c>
      <c r="U328">
        <v>600</v>
      </c>
      <c r="V328">
        <v>600</v>
      </c>
      <c r="W328">
        <v>2700</v>
      </c>
      <c r="X328">
        <v>3900</v>
      </c>
    </row>
    <row r="329" spans="1:24" x14ac:dyDescent="0.25">
      <c r="A329" t="str">
        <f t="shared" si="5"/>
        <v>TotaalInkomensafh.huurbeleid 34229 t/m 43786 euroHuurCorporatieOnder liberalisatiegrens</v>
      </c>
      <c r="B329">
        <v>2015</v>
      </c>
      <c r="C329" t="s">
        <v>21</v>
      </c>
      <c r="D329" t="s">
        <v>0</v>
      </c>
      <c r="E329" t="s">
        <v>9</v>
      </c>
      <c r="F329" t="s">
        <v>3</v>
      </c>
      <c r="G329" t="s">
        <v>4</v>
      </c>
      <c r="H329" t="s">
        <v>5</v>
      </c>
      <c r="I329">
        <v>1200</v>
      </c>
      <c r="J329">
        <v>1100</v>
      </c>
      <c r="K329">
        <v>700</v>
      </c>
      <c r="L329">
        <v>300</v>
      </c>
      <c r="M329">
        <v>100</v>
      </c>
      <c r="N329">
        <v>500</v>
      </c>
      <c r="O329">
        <v>2100</v>
      </c>
      <c r="P329">
        <v>800</v>
      </c>
      <c r="Q329">
        <v>2300</v>
      </c>
      <c r="R329">
        <v>100</v>
      </c>
      <c r="S329">
        <v>300</v>
      </c>
      <c r="T329">
        <v>800</v>
      </c>
      <c r="U329">
        <v>500</v>
      </c>
      <c r="V329">
        <v>500</v>
      </c>
      <c r="W329">
        <v>2500</v>
      </c>
      <c r="X329">
        <v>3400</v>
      </c>
    </row>
    <row r="330" spans="1:24" x14ac:dyDescent="0.25">
      <c r="A330" t="str">
        <f t="shared" si="5"/>
        <v>TotaalInkomensafh.huurbeleid 34229 t/m 43786 euroHuurCorporatieOverig</v>
      </c>
      <c r="B330">
        <v>2015</v>
      </c>
      <c r="C330" t="s">
        <v>21</v>
      </c>
      <c r="D330" t="s">
        <v>0</v>
      </c>
      <c r="E330" t="s">
        <v>9</v>
      </c>
      <c r="F330" t="s">
        <v>3</v>
      </c>
      <c r="G330" t="s">
        <v>4</v>
      </c>
      <c r="H330" t="s">
        <v>6</v>
      </c>
      <c r="I330">
        <v>200</v>
      </c>
      <c r="J330">
        <v>100</v>
      </c>
      <c r="K330">
        <v>100</v>
      </c>
      <c r="L330">
        <v>0</v>
      </c>
      <c r="M330">
        <v>0</v>
      </c>
      <c r="N330">
        <v>200</v>
      </c>
      <c r="O330">
        <v>100</v>
      </c>
      <c r="P330">
        <v>100</v>
      </c>
      <c r="Q330">
        <v>300</v>
      </c>
      <c r="R330">
        <v>0</v>
      </c>
      <c r="S330">
        <v>0</v>
      </c>
      <c r="T330">
        <v>100</v>
      </c>
      <c r="U330">
        <v>100</v>
      </c>
      <c r="V330">
        <v>100</v>
      </c>
      <c r="W330">
        <v>100</v>
      </c>
      <c r="X330">
        <v>400</v>
      </c>
    </row>
    <row r="331" spans="1:24" x14ac:dyDescent="0.25">
      <c r="A331" t="str">
        <f t="shared" si="5"/>
        <v>TotaalInkomensafh.huurbeleid 34229 t/m 43786 euroHuurOverige verhuurderN.v.t.</v>
      </c>
      <c r="B331">
        <v>2015</v>
      </c>
      <c r="C331" t="s">
        <v>21</v>
      </c>
      <c r="D331" t="s">
        <v>0</v>
      </c>
      <c r="E331" t="s">
        <v>9</v>
      </c>
      <c r="F331" t="s">
        <v>3</v>
      </c>
      <c r="G331" t="s">
        <v>7</v>
      </c>
      <c r="H331" t="s">
        <v>1</v>
      </c>
      <c r="I331">
        <v>1500</v>
      </c>
      <c r="J331">
        <v>500</v>
      </c>
      <c r="K331">
        <v>200</v>
      </c>
      <c r="L331">
        <v>100</v>
      </c>
      <c r="M331">
        <v>0</v>
      </c>
      <c r="N331">
        <v>1200</v>
      </c>
      <c r="O331">
        <v>700</v>
      </c>
      <c r="P331">
        <v>400</v>
      </c>
      <c r="Q331">
        <v>1700</v>
      </c>
      <c r="R331">
        <v>100</v>
      </c>
      <c r="S331">
        <v>100</v>
      </c>
      <c r="T331">
        <v>500</v>
      </c>
      <c r="U331">
        <v>1000</v>
      </c>
      <c r="V331">
        <v>500</v>
      </c>
      <c r="W331">
        <v>800</v>
      </c>
      <c r="X331">
        <v>2300</v>
      </c>
    </row>
    <row r="332" spans="1:24" x14ac:dyDescent="0.25">
      <c r="A332" t="str">
        <f t="shared" si="5"/>
        <v>TotaalInkomensafh.huurbeleid meer dan 43786 euroTotaalN.v.t.N.v.t.</v>
      </c>
      <c r="B332">
        <v>2015</v>
      </c>
      <c r="C332" t="s">
        <v>21</v>
      </c>
      <c r="D332" t="s">
        <v>0</v>
      </c>
      <c r="E332" t="s">
        <v>10</v>
      </c>
      <c r="F332" t="s">
        <v>0</v>
      </c>
      <c r="G332" t="s">
        <v>1</v>
      </c>
      <c r="H332" t="s">
        <v>1</v>
      </c>
      <c r="I332">
        <v>7600</v>
      </c>
      <c r="J332">
        <v>18800</v>
      </c>
      <c r="K332">
        <v>23900</v>
      </c>
      <c r="L332">
        <v>2000</v>
      </c>
      <c r="M332">
        <v>1200</v>
      </c>
      <c r="N332">
        <v>7600</v>
      </c>
      <c r="O332">
        <v>37200</v>
      </c>
      <c r="P332">
        <v>8800</v>
      </c>
      <c r="Q332">
        <v>38700</v>
      </c>
      <c r="R332">
        <v>5000</v>
      </c>
      <c r="S332">
        <v>700</v>
      </c>
      <c r="T332">
        <v>9300</v>
      </c>
      <c r="U332">
        <v>6200</v>
      </c>
      <c r="V332">
        <v>7700</v>
      </c>
      <c r="W332">
        <v>39700</v>
      </c>
      <c r="X332">
        <v>53600</v>
      </c>
    </row>
    <row r="333" spans="1:24" x14ac:dyDescent="0.25">
      <c r="A333" t="str">
        <f t="shared" si="5"/>
        <v>TotaalInkomensafh.huurbeleid meer dan 43786 euroEigenaarN.v.t.N.v.t.</v>
      </c>
      <c r="B333">
        <v>2015</v>
      </c>
      <c r="C333" t="s">
        <v>21</v>
      </c>
      <c r="D333" t="s">
        <v>0</v>
      </c>
      <c r="E333" t="s">
        <v>10</v>
      </c>
      <c r="F333" t="s">
        <v>2</v>
      </c>
      <c r="G333" t="s">
        <v>1</v>
      </c>
      <c r="H333" t="s">
        <v>1</v>
      </c>
      <c r="I333">
        <v>5300</v>
      </c>
      <c r="J333">
        <v>14900</v>
      </c>
      <c r="K333">
        <v>20800</v>
      </c>
      <c r="L333">
        <v>1400</v>
      </c>
      <c r="M333">
        <v>800</v>
      </c>
      <c r="N333">
        <v>4700</v>
      </c>
      <c r="O333">
        <v>31000</v>
      </c>
      <c r="P333">
        <v>7500</v>
      </c>
      <c r="Q333">
        <v>30400</v>
      </c>
      <c r="R333">
        <v>4300</v>
      </c>
      <c r="S333">
        <v>400</v>
      </c>
      <c r="T333">
        <v>8000</v>
      </c>
      <c r="U333">
        <v>3700</v>
      </c>
      <c r="V333">
        <v>5500</v>
      </c>
      <c r="W333">
        <v>34000</v>
      </c>
      <c r="X333">
        <v>43200</v>
      </c>
    </row>
    <row r="334" spans="1:24" x14ac:dyDescent="0.25">
      <c r="A334" t="str">
        <f t="shared" si="5"/>
        <v>TotaalInkomensafh.huurbeleid meer dan 43786 euroHuurTotaalN.v.t.</v>
      </c>
      <c r="B334">
        <v>2015</v>
      </c>
      <c r="C334" t="s">
        <v>21</v>
      </c>
      <c r="D334" t="s">
        <v>0</v>
      </c>
      <c r="E334" t="s">
        <v>10</v>
      </c>
      <c r="F334" t="s">
        <v>3</v>
      </c>
      <c r="G334" t="s">
        <v>0</v>
      </c>
      <c r="H334" t="s">
        <v>1</v>
      </c>
      <c r="I334">
        <v>2300</v>
      </c>
      <c r="J334">
        <v>3900</v>
      </c>
      <c r="K334">
        <v>3100</v>
      </c>
      <c r="L334">
        <v>600</v>
      </c>
      <c r="M334">
        <v>400</v>
      </c>
      <c r="N334">
        <v>2900</v>
      </c>
      <c r="O334">
        <v>6100</v>
      </c>
      <c r="P334">
        <v>1400</v>
      </c>
      <c r="Q334">
        <v>8300</v>
      </c>
      <c r="R334">
        <v>600</v>
      </c>
      <c r="S334">
        <v>300</v>
      </c>
      <c r="T334">
        <v>1200</v>
      </c>
      <c r="U334">
        <v>2500</v>
      </c>
      <c r="V334">
        <v>2100</v>
      </c>
      <c r="W334">
        <v>5700</v>
      </c>
      <c r="X334">
        <v>10400</v>
      </c>
    </row>
    <row r="335" spans="1:24" x14ac:dyDescent="0.25">
      <c r="A335" t="str">
        <f t="shared" si="5"/>
        <v>TotaalInkomensafh.huurbeleid meer dan 43786 euroHuurCorporatieTotaal</v>
      </c>
      <c r="B335">
        <v>2015</v>
      </c>
      <c r="C335" t="s">
        <v>21</v>
      </c>
      <c r="D335" t="s">
        <v>0</v>
      </c>
      <c r="E335" t="s">
        <v>10</v>
      </c>
      <c r="F335" t="s">
        <v>3</v>
      </c>
      <c r="G335" t="s">
        <v>4</v>
      </c>
      <c r="H335" t="s">
        <v>0</v>
      </c>
      <c r="I335">
        <v>800</v>
      </c>
      <c r="J335">
        <v>2100</v>
      </c>
      <c r="K335">
        <v>2300</v>
      </c>
      <c r="L335">
        <v>500</v>
      </c>
      <c r="M335">
        <v>300</v>
      </c>
      <c r="N335">
        <v>1100</v>
      </c>
      <c r="O335">
        <v>4200</v>
      </c>
      <c r="P335">
        <v>700</v>
      </c>
      <c r="Q335">
        <v>4900</v>
      </c>
      <c r="R335">
        <v>300</v>
      </c>
      <c r="S335">
        <v>200</v>
      </c>
      <c r="T335">
        <v>600</v>
      </c>
      <c r="U335">
        <v>800</v>
      </c>
      <c r="V335">
        <v>1000</v>
      </c>
      <c r="W335">
        <v>4200</v>
      </c>
      <c r="X335">
        <v>5900</v>
      </c>
    </row>
    <row r="336" spans="1:24" x14ac:dyDescent="0.25">
      <c r="A336" t="str">
        <f t="shared" si="5"/>
        <v>TotaalInkomensafh.huurbeleid meer dan 43786 euroHuurCorporatieOnder liberalisatiegrens</v>
      </c>
      <c r="B336">
        <v>2015</v>
      </c>
      <c r="C336" t="s">
        <v>21</v>
      </c>
      <c r="D336" t="s">
        <v>0</v>
      </c>
      <c r="E336" t="s">
        <v>10</v>
      </c>
      <c r="F336" t="s">
        <v>3</v>
      </c>
      <c r="G336" t="s">
        <v>4</v>
      </c>
      <c r="H336" t="s">
        <v>5</v>
      </c>
      <c r="I336">
        <v>600</v>
      </c>
      <c r="J336">
        <v>1700</v>
      </c>
      <c r="K336">
        <v>2000</v>
      </c>
      <c r="L336">
        <v>400</v>
      </c>
      <c r="M336">
        <v>200</v>
      </c>
      <c r="N336">
        <v>700</v>
      </c>
      <c r="O336">
        <v>3800</v>
      </c>
      <c r="P336">
        <v>600</v>
      </c>
      <c r="Q336">
        <v>4200</v>
      </c>
      <c r="R336">
        <v>200</v>
      </c>
      <c r="S336">
        <v>200</v>
      </c>
      <c r="T336">
        <v>400</v>
      </c>
      <c r="U336">
        <v>500</v>
      </c>
      <c r="V336">
        <v>700</v>
      </c>
      <c r="W336">
        <v>3900</v>
      </c>
      <c r="X336">
        <v>5000</v>
      </c>
    </row>
    <row r="337" spans="1:24" x14ac:dyDescent="0.25">
      <c r="A337" t="str">
        <f t="shared" si="5"/>
        <v>TotaalInkomensafh.huurbeleid meer dan 43786 euroHuurCorporatieOverig</v>
      </c>
      <c r="B337">
        <v>2015</v>
      </c>
      <c r="C337" t="s">
        <v>21</v>
      </c>
      <c r="D337" t="s">
        <v>0</v>
      </c>
      <c r="E337" t="s">
        <v>10</v>
      </c>
      <c r="F337" t="s">
        <v>3</v>
      </c>
      <c r="G337" t="s">
        <v>4</v>
      </c>
      <c r="H337" t="s">
        <v>6</v>
      </c>
      <c r="I337">
        <v>200</v>
      </c>
      <c r="J337">
        <v>400</v>
      </c>
      <c r="K337">
        <v>200</v>
      </c>
      <c r="L337">
        <v>0</v>
      </c>
      <c r="M337">
        <v>0</v>
      </c>
      <c r="N337">
        <v>400</v>
      </c>
      <c r="O337">
        <v>400</v>
      </c>
      <c r="P337">
        <v>100</v>
      </c>
      <c r="Q337">
        <v>700</v>
      </c>
      <c r="R337">
        <v>0</v>
      </c>
      <c r="S337">
        <v>0</v>
      </c>
      <c r="T337">
        <v>100</v>
      </c>
      <c r="U337">
        <v>300</v>
      </c>
      <c r="V337">
        <v>300</v>
      </c>
      <c r="W337">
        <v>300</v>
      </c>
      <c r="X337">
        <v>900</v>
      </c>
    </row>
    <row r="338" spans="1:24" x14ac:dyDescent="0.25">
      <c r="A338" t="str">
        <f t="shared" si="5"/>
        <v>TotaalInkomensafh.huurbeleid meer dan 43786 euroHuurOverige verhuurderN.v.t.</v>
      </c>
      <c r="B338">
        <v>2015</v>
      </c>
      <c r="C338" t="s">
        <v>21</v>
      </c>
      <c r="D338" t="s">
        <v>0</v>
      </c>
      <c r="E338" t="s">
        <v>10</v>
      </c>
      <c r="F338" t="s">
        <v>3</v>
      </c>
      <c r="G338" t="s">
        <v>7</v>
      </c>
      <c r="H338" t="s">
        <v>1</v>
      </c>
      <c r="I338">
        <v>1500</v>
      </c>
      <c r="J338">
        <v>1800</v>
      </c>
      <c r="K338">
        <v>800</v>
      </c>
      <c r="L338">
        <v>200</v>
      </c>
      <c r="M338">
        <v>100</v>
      </c>
      <c r="N338">
        <v>1800</v>
      </c>
      <c r="O338">
        <v>2000</v>
      </c>
      <c r="P338">
        <v>700</v>
      </c>
      <c r="Q338">
        <v>3400</v>
      </c>
      <c r="R338">
        <v>300</v>
      </c>
      <c r="S338">
        <v>0</v>
      </c>
      <c r="T338">
        <v>700</v>
      </c>
      <c r="U338">
        <v>1700</v>
      </c>
      <c r="V338">
        <v>1200</v>
      </c>
      <c r="W338">
        <v>1600</v>
      </c>
      <c r="X338">
        <v>4400</v>
      </c>
    </row>
    <row r="339" spans="1:24" x14ac:dyDescent="0.25">
      <c r="A339" t="str">
        <f t="shared" si="5"/>
        <v>KatwijkTotaalTotaalN.v.t.N.v.t.</v>
      </c>
      <c r="B339">
        <v>2015</v>
      </c>
      <c r="C339" t="s">
        <v>21</v>
      </c>
      <c r="D339" t="s">
        <v>22</v>
      </c>
      <c r="E339" t="s">
        <v>0</v>
      </c>
      <c r="F339" t="s">
        <v>0</v>
      </c>
      <c r="G339" t="s">
        <v>1</v>
      </c>
      <c r="H339" t="s">
        <v>1</v>
      </c>
      <c r="I339">
        <v>7200</v>
      </c>
      <c r="J339">
        <v>7000</v>
      </c>
      <c r="K339">
        <v>8800</v>
      </c>
      <c r="L339">
        <v>1400</v>
      </c>
      <c r="M339">
        <v>400</v>
      </c>
      <c r="N339">
        <v>4100</v>
      </c>
      <c r="O339">
        <v>14100</v>
      </c>
      <c r="P339">
        <v>6700</v>
      </c>
      <c r="Q339">
        <v>14100</v>
      </c>
      <c r="R339">
        <v>2100</v>
      </c>
      <c r="S339">
        <v>1600</v>
      </c>
      <c r="T339">
        <v>7100</v>
      </c>
      <c r="U339">
        <v>3300</v>
      </c>
      <c r="V339">
        <v>3200</v>
      </c>
      <c r="W339">
        <v>18400</v>
      </c>
      <c r="X339">
        <v>24900</v>
      </c>
    </row>
    <row r="340" spans="1:24" x14ac:dyDescent="0.25">
      <c r="A340" t="str">
        <f t="shared" si="5"/>
        <v>KatwijkTotaalEigenaarN.v.t.N.v.t.</v>
      </c>
      <c r="B340">
        <v>2015</v>
      </c>
      <c r="C340" t="s">
        <v>21</v>
      </c>
      <c r="D340" t="s">
        <v>22</v>
      </c>
      <c r="E340" t="s">
        <v>0</v>
      </c>
      <c r="F340" t="s">
        <v>2</v>
      </c>
      <c r="G340" t="s">
        <v>1</v>
      </c>
      <c r="H340" t="s">
        <v>1</v>
      </c>
      <c r="I340">
        <v>2900</v>
      </c>
      <c r="J340">
        <v>5000</v>
      </c>
      <c r="K340">
        <v>7500</v>
      </c>
      <c r="L340">
        <v>500</v>
      </c>
      <c r="M340">
        <v>300</v>
      </c>
      <c r="N340">
        <v>2500</v>
      </c>
      <c r="O340">
        <v>9900</v>
      </c>
      <c r="P340">
        <v>3800</v>
      </c>
      <c r="Q340">
        <v>10100</v>
      </c>
      <c r="R340">
        <v>1800</v>
      </c>
      <c r="S340">
        <v>300</v>
      </c>
      <c r="T340">
        <v>4100</v>
      </c>
      <c r="U340">
        <v>1400</v>
      </c>
      <c r="V340">
        <v>1800</v>
      </c>
      <c r="W340">
        <v>13000</v>
      </c>
      <c r="X340">
        <v>16200</v>
      </c>
    </row>
    <row r="341" spans="1:24" x14ac:dyDescent="0.25">
      <c r="A341" t="str">
        <f t="shared" si="5"/>
        <v>KatwijkTotaalHuurTotaalN.v.t.</v>
      </c>
      <c r="B341">
        <v>2015</v>
      </c>
      <c r="C341" t="s">
        <v>21</v>
      </c>
      <c r="D341" t="s">
        <v>22</v>
      </c>
      <c r="E341" t="s">
        <v>0</v>
      </c>
      <c r="F341" t="s">
        <v>3</v>
      </c>
      <c r="G341" t="s">
        <v>0</v>
      </c>
      <c r="H341" t="s">
        <v>1</v>
      </c>
      <c r="I341">
        <v>4300</v>
      </c>
      <c r="J341">
        <v>2000</v>
      </c>
      <c r="K341">
        <v>1300</v>
      </c>
      <c r="L341">
        <v>900</v>
      </c>
      <c r="M341">
        <v>100</v>
      </c>
      <c r="N341">
        <v>1600</v>
      </c>
      <c r="O341">
        <v>4100</v>
      </c>
      <c r="P341">
        <v>2900</v>
      </c>
      <c r="Q341">
        <v>4000</v>
      </c>
      <c r="R341">
        <v>400</v>
      </c>
      <c r="S341">
        <v>1300</v>
      </c>
      <c r="T341">
        <v>3000</v>
      </c>
      <c r="U341">
        <v>1800</v>
      </c>
      <c r="V341">
        <v>1400</v>
      </c>
      <c r="W341">
        <v>5400</v>
      </c>
      <c r="X341">
        <v>8600</v>
      </c>
    </row>
    <row r="342" spans="1:24" x14ac:dyDescent="0.25">
      <c r="A342" t="str">
        <f t="shared" si="5"/>
        <v>KatwijkTotaalHuurCorporatieTotaal</v>
      </c>
      <c r="B342">
        <v>2015</v>
      </c>
      <c r="C342" t="s">
        <v>21</v>
      </c>
      <c r="D342" t="s">
        <v>22</v>
      </c>
      <c r="E342" t="s">
        <v>0</v>
      </c>
      <c r="F342" t="s">
        <v>3</v>
      </c>
      <c r="G342" t="s">
        <v>4</v>
      </c>
      <c r="H342" t="s">
        <v>0</v>
      </c>
      <c r="I342">
        <v>3500</v>
      </c>
      <c r="J342">
        <v>1700</v>
      </c>
      <c r="K342">
        <v>1200</v>
      </c>
      <c r="L342">
        <v>800</v>
      </c>
      <c r="M342">
        <v>100</v>
      </c>
      <c r="N342">
        <v>1100</v>
      </c>
      <c r="O342">
        <v>3500</v>
      </c>
      <c r="P342">
        <v>2600</v>
      </c>
      <c r="Q342">
        <v>3100</v>
      </c>
      <c r="R342">
        <v>200</v>
      </c>
      <c r="S342">
        <v>1200</v>
      </c>
      <c r="T342">
        <v>2700</v>
      </c>
      <c r="U342">
        <v>1200</v>
      </c>
      <c r="V342">
        <v>1100</v>
      </c>
      <c r="W342">
        <v>4900</v>
      </c>
      <c r="X342">
        <v>7200</v>
      </c>
    </row>
    <row r="343" spans="1:24" x14ac:dyDescent="0.25">
      <c r="A343" t="str">
        <f t="shared" si="5"/>
        <v>KatwijkTotaalHuurCorporatieOnder liberalisatiegrens</v>
      </c>
      <c r="B343">
        <v>2015</v>
      </c>
      <c r="C343" t="s">
        <v>21</v>
      </c>
      <c r="D343" t="s">
        <v>22</v>
      </c>
      <c r="E343" t="s">
        <v>0</v>
      </c>
      <c r="F343" t="s">
        <v>3</v>
      </c>
      <c r="G343" t="s">
        <v>4</v>
      </c>
      <c r="H343" t="s">
        <v>5</v>
      </c>
      <c r="I343">
        <v>3400</v>
      </c>
      <c r="J343">
        <v>1600</v>
      </c>
      <c r="K343">
        <v>1000</v>
      </c>
      <c r="L343">
        <v>800</v>
      </c>
      <c r="M343">
        <v>100</v>
      </c>
      <c r="N343">
        <v>1000</v>
      </c>
      <c r="O343">
        <v>3400</v>
      </c>
      <c r="P343">
        <v>2600</v>
      </c>
      <c r="Q343">
        <v>2900</v>
      </c>
      <c r="R343">
        <v>200</v>
      </c>
      <c r="S343">
        <v>1200</v>
      </c>
      <c r="T343">
        <v>2600</v>
      </c>
      <c r="U343">
        <v>1100</v>
      </c>
      <c r="V343">
        <v>1000</v>
      </c>
      <c r="W343">
        <v>4800</v>
      </c>
      <c r="X343">
        <v>6900</v>
      </c>
    </row>
    <row r="344" spans="1:24" x14ac:dyDescent="0.25">
      <c r="A344" t="str">
        <f t="shared" si="5"/>
        <v>KatwijkTotaalHuurCorporatieOverig</v>
      </c>
      <c r="B344">
        <v>2015</v>
      </c>
      <c r="C344" t="s">
        <v>21</v>
      </c>
      <c r="D344" t="s">
        <v>22</v>
      </c>
      <c r="E344" t="s">
        <v>0</v>
      </c>
      <c r="F344" t="s">
        <v>3</v>
      </c>
      <c r="G344" t="s">
        <v>4</v>
      </c>
      <c r="H344" t="s">
        <v>6</v>
      </c>
      <c r="I344">
        <v>100</v>
      </c>
      <c r="J344">
        <v>100</v>
      </c>
      <c r="K344">
        <v>100</v>
      </c>
      <c r="L344">
        <v>0</v>
      </c>
      <c r="M344">
        <v>0</v>
      </c>
      <c r="N344">
        <v>100</v>
      </c>
      <c r="O344">
        <v>100</v>
      </c>
      <c r="P344">
        <v>100</v>
      </c>
      <c r="Q344">
        <v>200</v>
      </c>
      <c r="R344">
        <v>0</v>
      </c>
      <c r="S344">
        <v>0</v>
      </c>
      <c r="T344">
        <v>100</v>
      </c>
      <c r="U344">
        <v>100</v>
      </c>
      <c r="V344">
        <v>100</v>
      </c>
      <c r="W344">
        <v>100</v>
      </c>
      <c r="X344">
        <v>300</v>
      </c>
    </row>
    <row r="345" spans="1:24" x14ac:dyDescent="0.25">
      <c r="A345" t="str">
        <f t="shared" si="5"/>
        <v>KatwijkTotaalHuurOverige verhuurderN.v.t.</v>
      </c>
      <c r="B345">
        <v>2015</v>
      </c>
      <c r="C345" t="s">
        <v>21</v>
      </c>
      <c r="D345" t="s">
        <v>22</v>
      </c>
      <c r="E345" t="s">
        <v>0</v>
      </c>
      <c r="F345" t="s">
        <v>3</v>
      </c>
      <c r="G345" t="s">
        <v>7</v>
      </c>
      <c r="H345" t="s">
        <v>1</v>
      </c>
      <c r="I345">
        <v>800</v>
      </c>
      <c r="J345">
        <v>300</v>
      </c>
      <c r="K345">
        <v>200</v>
      </c>
      <c r="L345">
        <v>100</v>
      </c>
      <c r="M345">
        <v>0</v>
      </c>
      <c r="N345">
        <v>500</v>
      </c>
      <c r="O345">
        <v>600</v>
      </c>
      <c r="P345">
        <v>300</v>
      </c>
      <c r="Q345">
        <v>900</v>
      </c>
      <c r="R345">
        <v>100</v>
      </c>
      <c r="S345">
        <v>100</v>
      </c>
      <c r="T345">
        <v>300</v>
      </c>
      <c r="U345">
        <v>600</v>
      </c>
      <c r="V345">
        <v>300</v>
      </c>
      <c r="W345">
        <v>500</v>
      </c>
      <c r="X345">
        <v>1400</v>
      </c>
    </row>
    <row r="346" spans="1:24" x14ac:dyDescent="0.25">
      <c r="A346" t="str">
        <f t="shared" si="5"/>
        <v>KatwijkInkomensafh.huurbeleid tot 34229 euroTotaalN.v.t.N.v.t.</v>
      </c>
      <c r="B346">
        <v>2015</v>
      </c>
      <c r="C346" t="s">
        <v>21</v>
      </c>
      <c r="D346" t="s">
        <v>22</v>
      </c>
      <c r="E346" t="s">
        <v>8</v>
      </c>
      <c r="F346" t="s">
        <v>0</v>
      </c>
      <c r="G346" t="s">
        <v>1</v>
      </c>
      <c r="H346" t="s">
        <v>1</v>
      </c>
      <c r="I346">
        <v>5500</v>
      </c>
      <c r="J346">
        <v>2300</v>
      </c>
      <c r="K346">
        <v>1000</v>
      </c>
      <c r="L346">
        <v>900</v>
      </c>
      <c r="M346">
        <v>100</v>
      </c>
      <c r="N346">
        <v>1700</v>
      </c>
      <c r="O346">
        <v>3700</v>
      </c>
      <c r="P346">
        <v>4400</v>
      </c>
      <c r="Q346">
        <v>3000</v>
      </c>
      <c r="R346">
        <v>600</v>
      </c>
      <c r="S346">
        <v>1300</v>
      </c>
      <c r="T346">
        <v>4800</v>
      </c>
      <c r="U346">
        <v>1700</v>
      </c>
      <c r="V346">
        <v>1400</v>
      </c>
      <c r="W346">
        <v>6800</v>
      </c>
      <c r="X346">
        <v>9800</v>
      </c>
    </row>
    <row r="347" spans="1:24" x14ac:dyDescent="0.25">
      <c r="A347" t="str">
        <f t="shared" si="5"/>
        <v>KatwijkInkomensafh.huurbeleid tot 34229 euroEigenaarN.v.t.N.v.t.</v>
      </c>
      <c r="B347">
        <v>2015</v>
      </c>
      <c r="C347" t="s">
        <v>21</v>
      </c>
      <c r="D347" t="s">
        <v>22</v>
      </c>
      <c r="E347" t="s">
        <v>8</v>
      </c>
      <c r="F347" t="s">
        <v>2</v>
      </c>
      <c r="G347" t="s">
        <v>1</v>
      </c>
      <c r="H347" t="s">
        <v>1</v>
      </c>
      <c r="I347">
        <v>1800</v>
      </c>
      <c r="J347">
        <v>1300</v>
      </c>
      <c r="K347">
        <v>700</v>
      </c>
      <c r="L347">
        <v>200</v>
      </c>
      <c r="M347">
        <v>0</v>
      </c>
      <c r="N347">
        <v>600</v>
      </c>
      <c r="O347">
        <v>1400</v>
      </c>
      <c r="P347">
        <v>2000</v>
      </c>
      <c r="Q347">
        <v>1200</v>
      </c>
      <c r="R347">
        <v>400</v>
      </c>
      <c r="S347">
        <v>200</v>
      </c>
      <c r="T347">
        <v>2200</v>
      </c>
      <c r="U347">
        <v>300</v>
      </c>
      <c r="V347">
        <v>400</v>
      </c>
      <c r="W347">
        <v>3300</v>
      </c>
      <c r="X347">
        <v>4000</v>
      </c>
    </row>
    <row r="348" spans="1:24" x14ac:dyDescent="0.25">
      <c r="A348" t="str">
        <f t="shared" si="5"/>
        <v>KatwijkInkomensafh.huurbeleid tot 34229 euroHuurTotaalN.v.t.</v>
      </c>
      <c r="B348">
        <v>2015</v>
      </c>
      <c r="C348" t="s">
        <v>21</v>
      </c>
      <c r="D348" t="s">
        <v>22</v>
      </c>
      <c r="E348" t="s">
        <v>8</v>
      </c>
      <c r="F348" t="s">
        <v>3</v>
      </c>
      <c r="G348" t="s">
        <v>0</v>
      </c>
      <c r="H348" t="s">
        <v>1</v>
      </c>
      <c r="I348">
        <v>3700</v>
      </c>
      <c r="J348">
        <v>1000</v>
      </c>
      <c r="K348">
        <v>400</v>
      </c>
      <c r="L348">
        <v>700</v>
      </c>
      <c r="M348">
        <v>0</v>
      </c>
      <c r="N348">
        <v>1100</v>
      </c>
      <c r="O348">
        <v>2200</v>
      </c>
      <c r="P348">
        <v>2500</v>
      </c>
      <c r="Q348">
        <v>1800</v>
      </c>
      <c r="R348">
        <v>200</v>
      </c>
      <c r="S348">
        <v>1200</v>
      </c>
      <c r="T348">
        <v>2600</v>
      </c>
      <c r="U348">
        <v>1300</v>
      </c>
      <c r="V348">
        <v>1000</v>
      </c>
      <c r="W348">
        <v>3500</v>
      </c>
      <c r="X348">
        <v>5800</v>
      </c>
    </row>
    <row r="349" spans="1:24" x14ac:dyDescent="0.25">
      <c r="A349" t="str">
        <f t="shared" si="5"/>
        <v>KatwijkInkomensafh.huurbeleid tot 34229 euroHuurCorporatieTotaal</v>
      </c>
      <c r="B349">
        <v>2015</v>
      </c>
      <c r="C349" t="s">
        <v>21</v>
      </c>
      <c r="D349" t="s">
        <v>22</v>
      </c>
      <c r="E349" t="s">
        <v>8</v>
      </c>
      <c r="F349" t="s">
        <v>3</v>
      </c>
      <c r="G349" t="s">
        <v>4</v>
      </c>
      <c r="H349" t="s">
        <v>0</v>
      </c>
      <c r="I349">
        <v>3100</v>
      </c>
      <c r="J349">
        <v>900</v>
      </c>
      <c r="K349">
        <v>300</v>
      </c>
      <c r="L349">
        <v>600</v>
      </c>
      <c r="M349">
        <v>0</v>
      </c>
      <c r="N349">
        <v>700</v>
      </c>
      <c r="O349">
        <v>2000</v>
      </c>
      <c r="P349">
        <v>2300</v>
      </c>
      <c r="Q349">
        <v>1400</v>
      </c>
      <c r="R349">
        <v>200</v>
      </c>
      <c r="S349">
        <v>1100</v>
      </c>
      <c r="T349">
        <v>2400</v>
      </c>
      <c r="U349">
        <v>900</v>
      </c>
      <c r="V349">
        <v>800</v>
      </c>
      <c r="W349">
        <v>3200</v>
      </c>
      <c r="X349">
        <v>5000</v>
      </c>
    </row>
    <row r="350" spans="1:24" x14ac:dyDescent="0.25">
      <c r="A350" t="str">
        <f t="shared" si="5"/>
        <v>KatwijkInkomensafh.huurbeleid tot 34229 euroHuurCorporatieOnder liberalisatiegrens</v>
      </c>
      <c r="B350">
        <v>2015</v>
      </c>
      <c r="C350" t="s">
        <v>21</v>
      </c>
      <c r="D350" t="s">
        <v>22</v>
      </c>
      <c r="E350" t="s">
        <v>8</v>
      </c>
      <c r="F350" t="s">
        <v>3</v>
      </c>
      <c r="G350" t="s">
        <v>4</v>
      </c>
      <c r="H350" t="s">
        <v>5</v>
      </c>
      <c r="I350">
        <v>3000</v>
      </c>
      <c r="J350">
        <v>900</v>
      </c>
      <c r="K350">
        <v>300</v>
      </c>
      <c r="L350">
        <v>600</v>
      </c>
      <c r="M350">
        <v>0</v>
      </c>
      <c r="N350">
        <v>700</v>
      </c>
      <c r="O350">
        <v>1900</v>
      </c>
      <c r="P350">
        <v>2200</v>
      </c>
      <c r="Q350">
        <v>1300</v>
      </c>
      <c r="R350">
        <v>200</v>
      </c>
      <c r="S350">
        <v>1100</v>
      </c>
      <c r="T350">
        <v>2300</v>
      </c>
      <c r="U350">
        <v>900</v>
      </c>
      <c r="V350">
        <v>800</v>
      </c>
      <c r="W350">
        <v>3200</v>
      </c>
      <c r="X350">
        <v>4900</v>
      </c>
    </row>
    <row r="351" spans="1:24" x14ac:dyDescent="0.25">
      <c r="A351" t="str">
        <f t="shared" si="5"/>
        <v>KatwijkInkomensafh.huurbeleid tot 34229 euroHuurCorporatieOverig</v>
      </c>
      <c r="B351">
        <v>2015</v>
      </c>
      <c r="C351" t="s">
        <v>21</v>
      </c>
      <c r="D351" t="s">
        <v>22</v>
      </c>
      <c r="E351" t="s">
        <v>8</v>
      </c>
      <c r="F351" t="s">
        <v>3</v>
      </c>
      <c r="G351" t="s">
        <v>4</v>
      </c>
      <c r="H351" t="s">
        <v>6</v>
      </c>
      <c r="I351">
        <v>0</v>
      </c>
      <c r="J351">
        <v>0</v>
      </c>
      <c r="K351">
        <v>0</v>
      </c>
      <c r="L351">
        <v>0</v>
      </c>
      <c r="M351">
        <v>0</v>
      </c>
      <c r="N351">
        <v>0</v>
      </c>
      <c r="O351">
        <v>0</v>
      </c>
      <c r="P351">
        <v>0</v>
      </c>
      <c r="Q351">
        <v>0</v>
      </c>
      <c r="R351">
        <v>0</v>
      </c>
      <c r="S351">
        <v>0</v>
      </c>
      <c r="T351">
        <v>0</v>
      </c>
      <c r="U351">
        <v>0</v>
      </c>
      <c r="V351">
        <v>0</v>
      </c>
      <c r="W351">
        <v>100</v>
      </c>
      <c r="X351">
        <v>100</v>
      </c>
    </row>
    <row r="352" spans="1:24" x14ac:dyDescent="0.25">
      <c r="A352" t="str">
        <f t="shared" si="5"/>
        <v>KatwijkInkomensafh.huurbeleid tot 34229 euroHuurOverige verhuurderN.v.t.</v>
      </c>
      <c r="B352">
        <v>2015</v>
      </c>
      <c r="C352" t="s">
        <v>21</v>
      </c>
      <c r="D352" t="s">
        <v>22</v>
      </c>
      <c r="E352" t="s">
        <v>8</v>
      </c>
      <c r="F352" t="s">
        <v>3</v>
      </c>
      <c r="G352" t="s">
        <v>7</v>
      </c>
      <c r="H352" t="s">
        <v>1</v>
      </c>
      <c r="I352">
        <v>600</v>
      </c>
      <c r="J352">
        <v>100</v>
      </c>
      <c r="K352">
        <v>0</v>
      </c>
      <c r="L352">
        <v>100</v>
      </c>
      <c r="M352">
        <v>0</v>
      </c>
      <c r="N352">
        <v>400</v>
      </c>
      <c r="O352">
        <v>300</v>
      </c>
      <c r="P352">
        <v>200</v>
      </c>
      <c r="Q352">
        <v>400</v>
      </c>
      <c r="R352">
        <v>100</v>
      </c>
      <c r="S352">
        <v>100</v>
      </c>
      <c r="T352">
        <v>200</v>
      </c>
      <c r="U352">
        <v>400</v>
      </c>
      <c r="V352">
        <v>200</v>
      </c>
      <c r="W352">
        <v>300</v>
      </c>
      <c r="X352">
        <v>800</v>
      </c>
    </row>
    <row r="353" spans="1:24" x14ac:dyDescent="0.25">
      <c r="A353" t="str">
        <f t="shared" si="5"/>
        <v>KatwijkInkomensafh.huurbeleid 34229 t/m 43786 euroTotaalN.v.t.N.v.t.</v>
      </c>
      <c r="B353">
        <v>2015</v>
      </c>
      <c r="C353" t="s">
        <v>21</v>
      </c>
      <c r="D353" t="s">
        <v>22</v>
      </c>
      <c r="E353" t="s">
        <v>9</v>
      </c>
      <c r="F353" t="s">
        <v>0</v>
      </c>
      <c r="G353" t="s">
        <v>1</v>
      </c>
      <c r="H353" t="s">
        <v>1</v>
      </c>
      <c r="I353">
        <v>900</v>
      </c>
      <c r="J353">
        <v>1200</v>
      </c>
      <c r="K353">
        <v>1100</v>
      </c>
      <c r="L353">
        <v>200</v>
      </c>
      <c r="M353">
        <v>0</v>
      </c>
      <c r="N353">
        <v>700</v>
      </c>
      <c r="O353">
        <v>1800</v>
      </c>
      <c r="P353">
        <v>900</v>
      </c>
      <c r="Q353">
        <v>2100</v>
      </c>
      <c r="R353">
        <v>200</v>
      </c>
      <c r="S353">
        <v>100</v>
      </c>
      <c r="T353">
        <v>900</v>
      </c>
      <c r="U353">
        <v>400</v>
      </c>
      <c r="V353">
        <v>500</v>
      </c>
      <c r="W353">
        <v>2500</v>
      </c>
      <c r="X353">
        <v>3400</v>
      </c>
    </row>
    <row r="354" spans="1:24" x14ac:dyDescent="0.25">
      <c r="A354" t="str">
        <f t="shared" si="5"/>
        <v>KatwijkInkomensafh.huurbeleid 34229 t/m 43786 euroEigenaarN.v.t.N.v.t.</v>
      </c>
      <c r="B354">
        <v>2015</v>
      </c>
      <c r="C354" t="s">
        <v>21</v>
      </c>
      <c r="D354" t="s">
        <v>22</v>
      </c>
      <c r="E354" t="s">
        <v>9</v>
      </c>
      <c r="F354" t="s">
        <v>2</v>
      </c>
      <c r="G354" t="s">
        <v>1</v>
      </c>
      <c r="H354" t="s">
        <v>1</v>
      </c>
      <c r="I354">
        <v>500</v>
      </c>
      <c r="J354">
        <v>900</v>
      </c>
      <c r="K354">
        <v>800</v>
      </c>
      <c r="L354">
        <v>100</v>
      </c>
      <c r="M354">
        <v>0</v>
      </c>
      <c r="N354">
        <v>500</v>
      </c>
      <c r="O354">
        <v>1200</v>
      </c>
      <c r="P354">
        <v>600</v>
      </c>
      <c r="Q354">
        <v>1400</v>
      </c>
      <c r="R354">
        <v>200</v>
      </c>
      <c r="S354">
        <v>100</v>
      </c>
      <c r="T354">
        <v>700</v>
      </c>
      <c r="U354">
        <v>200</v>
      </c>
      <c r="V354">
        <v>300</v>
      </c>
      <c r="W354">
        <v>1800</v>
      </c>
      <c r="X354">
        <v>2300</v>
      </c>
    </row>
    <row r="355" spans="1:24" x14ac:dyDescent="0.25">
      <c r="A355" t="str">
        <f t="shared" si="5"/>
        <v>KatwijkInkomensafh.huurbeleid 34229 t/m 43786 euroHuurTotaalN.v.t.</v>
      </c>
      <c r="B355">
        <v>2015</v>
      </c>
      <c r="C355" t="s">
        <v>21</v>
      </c>
      <c r="D355" t="s">
        <v>22</v>
      </c>
      <c r="E355" t="s">
        <v>9</v>
      </c>
      <c r="F355" t="s">
        <v>3</v>
      </c>
      <c r="G355" t="s">
        <v>0</v>
      </c>
      <c r="H355" t="s">
        <v>1</v>
      </c>
      <c r="I355">
        <v>400</v>
      </c>
      <c r="J355">
        <v>400</v>
      </c>
      <c r="K355">
        <v>300</v>
      </c>
      <c r="L355">
        <v>100</v>
      </c>
      <c r="M355">
        <v>0</v>
      </c>
      <c r="N355">
        <v>200</v>
      </c>
      <c r="O355">
        <v>700</v>
      </c>
      <c r="P355">
        <v>200</v>
      </c>
      <c r="Q355">
        <v>800</v>
      </c>
      <c r="R355">
        <v>0</v>
      </c>
      <c r="S355">
        <v>100</v>
      </c>
      <c r="T355">
        <v>200</v>
      </c>
      <c r="U355">
        <v>200</v>
      </c>
      <c r="V355">
        <v>200</v>
      </c>
      <c r="W355">
        <v>700</v>
      </c>
      <c r="X355">
        <v>1100</v>
      </c>
    </row>
    <row r="356" spans="1:24" x14ac:dyDescent="0.25">
      <c r="A356" t="str">
        <f t="shared" si="5"/>
        <v>KatwijkInkomensafh.huurbeleid 34229 t/m 43786 euroHuurCorporatieTotaal</v>
      </c>
      <c r="B356">
        <v>2015</v>
      </c>
      <c r="C356" t="s">
        <v>21</v>
      </c>
      <c r="D356" t="s">
        <v>22</v>
      </c>
      <c r="E356" t="s">
        <v>9</v>
      </c>
      <c r="F356" t="s">
        <v>3</v>
      </c>
      <c r="G356" t="s">
        <v>4</v>
      </c>
      <c r="H356" t="s">
        <v>0</v>
      </c>
      <c r="I356">
        <v>300</v>
      </c>
      <c r="J356">
        <v>300</v>
      </c>
      <c r="K356">
        <v>200</v>
      </c>
      <c r="L356">
        <v>100</v>
      </c>
      <c r="M356">
        <v>0</v>
      </c>
      <c r="N356">
        <v>100</v>
      </c>
      <c r="O356">
        <v>600</v>
      </c>
      <c r="P356">
        <v>200</v>
      </c>
      <c r="Q356">
        <v>600</v>
      </c>
      <c r="R356">
        <v>0</v>
      </c>
      <c r="S356">
        <v>100</v>
      </c>
      <c r="T356">
        <v>200</v>
      </c>
      <c r="U356">
        <v>100</v>
      </c>
      <c r="V356">
        <v>100</v>
      </c>
      <c r="W356">
        <v>700</v>
      </c>
      <c r="X356">
        <v>900</v>
      </c>
    </row>
    <row r="357" spans="1:24" x14ac:dyDescent="0.25">
      <c r="A357" t="str">
        <f t="shared" si="5"/>
        <v>KatwijkInkomensafh.huurbeleid 34229 t/m 43786 euroHuurCorporatieOnder liberalisatiegrens</v>
      </c>
      <c r="B357">
        <v>2015</v>
      </c>
      <c r="C357" t="s">
        <v>21</v>
      </c>
      <c r="D357" t="s">
        <v>22</v>
      </c>
      <c r="E357" t="s">
        <v>9</v>
      </c>
      <c r="F357" t="s">
        <v>3</v>
      </c>
      <c r="G357" t="s">
        <v>4</v>
      </c>
      <c r="H357" t="s">
        <v>5</v>
      </c>
      <c r="I357">
        <v>300</v>
      </c>
      <c r="J357">
        <v>300</v>
      </c>
      <c r="K357">
        <v>200</v>
      </c>
      <c r="L357">
        <v>100</v>
      </c>
      <c r="M357">
        <v>0</v>
      </c>
      <c r="N357">
        <v>100</v>
      </c>
      <c r="O357">
        <v>500</v>
      </c>
      <c r="P357">
        <v>200</v>
      </c>
      <c r="Q357">
        <v>600</v>
      </c>
      <c r="R357">
        <v>0</v>
      </c>
      <c r="S357">
        <v>100</v>
      </c>
      <c r="T357">
        <v>200</v>
      </c>
      <c r="U357">
        <v>100</v>
      </c>
      <c r="V357">
        <v>100</v>
      </c>
      <c r="W357">
        <v>600</v>
      </c>
      <c r="X357">
        <v>900</v>
      </c>
    </row>
    <row r="358" spans="1:24" x14ac:dyDescent="0.25">
      <c r="A358" t="str">
        <f t="shared" si="5"/>
        <v>KatwijkInkomensafh.huurbeleid 34229 t/m 43786 euroHuurCorporatieOverig</v>
      </c>
      <c r="B358">
        <v>2015</v>
      </c>
      <c r="C358" t="s">
        <v>21</v>
      </c>
      <c r="D358" t="s">
        <v>22</v>
      </c>
      <c r="E358" t="s">
        <v>9</v>
      </c>
      <c r="F358" t="s">
        <v>3</v>
      </c>
      <c r="G358" t="s">
        <v>4</v>
      </c>
      <c r="H358" t="s">
        <v>6</v>
      </c>
      <c r="I358">
        <v>0</v>
      </c>
      <c r="J358">
        <v>0</v>
      </c>
      <c r="K358">
        <v>0</v>
      </c>
      <c r="L358">
        <v>0</v>
      </c>
      <c r="M358">
        <v>0</v>
      </c>
      <c r="N358">
        <v>0</v>
      </c>
      <c r="O358">
        <v>0</v>
      </c>
      <c r="P358">
        <v>0</v>
      </c>
      <c r="Q358">
        <v>0</v>
      </c>
      <c r="R358">
        <v>0</v>
      </c>
      <c r="S358">
        <v>0</v>
      </c>
      <c r="T358">
        <v>0</v>
      </c>
      <c r="U358">
        <v>0</v>
      </c>
      <c r="V358">
        <v>0</v>
      </c>
      <c r="W358">
        <v>0</v>
      </c>
      <c r="X358">
        <v>100</v>
      </c>
    </row>
    <row r="359" spans="1:24" x14ac:dyDescent="0.25">
      <c r="A359" t="str">
        <f t="shared" si="5"/>
        <v>KatwijkInkomensafh.huurbeleid 34229 t/m 43786 euroHuurOverige verhuurderN.v.t.</v>
      </c>
      <c r="B359">
        <v>2015</v>
      </c>
      <c r="C359" t="s">
        <v>21</v>
      </c>
      <c r="D359" t="s">
        <v>22</v>
      </c>
      <c r="E359" t="s">
        <v>9</v>
      </c>
      <c r="F359" t="s">
        <v>3</v>
      </c>
      <c r="G359" t="s">
        <v>7</v>
      </c>
      <c r="H359" t="s">
        <v>1</v>
      </c>
      <c r="I359">
        <v>100</v>
      </c>
      <c r="J359">
        <v>100</v>
      </c>
      <c r="K359">
        <v>0</v>
      </c>
      <c r="L359">
        <v>0</v>
      </c>
      <c r="M359">
        <v>0</v>
      </c>
      <c r="N359">
        <v>100</v>
      </c>
      <c r="O359">
        <v>100</v>
      </c>
      <c r="P359">
        <v>0</v>
      </c>
      <c r="Q359">
        <v>100</v>
      </c>
      <c r="R359">
        <v>0</v>
      </c>
      <c r="S359">
        <v>0</v>
      </c>
      <c r="T359">
        <v>0</v>
      </c>
      <c r="U359">
        <v>100</v>
      </c>
      <c r="V359">
        <v>100</v>
      </c>
      <c r="W359">
        <v>100</v>
      </c>
      <c r="X359">
        <v>200</v>
      </c>
    </row>
    <row r="360" spans="1:24" x14ac:dyDescent="0.25">
      <c r="A360" t="str">
        <f t="shared" si="5"/>
        <v>KatwijkInkomensafh.huurbeleid meer dan 43786 euroTotaalN.v.t.N.v.t.</v>
      </c>
      <c r="B360">
        <v>2015</v>
      </c>
      <c r="C360" t="s">
        <v>21</v>
      </c>
      <c r="D360" t="s">
        <v>22</v>
      </c>
      <c r="E360" t="s">
        <v>10</v>
      </c>
      <c r="F360" t="s">
        <v>0</v>
      </c>
      <c r="G360" t="s">
        <v>1</v>
      </c>
      <c r="H360" t="s">
        <v>1</v>
      </c>
      <c r="I360">
        <v>800</v>
      </c>
      <c r="J360">
        <v>3500</v>
      </c>
      <c r="K360">
        <v>6700</v>
      </c>
      <c r="L360">
        <v>400</v>
      </c>
      <c r="M360">
        <v>300</v>
      </c>
      <c r="N360">
        <v>1700</v>
      </c>
      <c r="O360">
        <v>8600</v>
      </c>
      <c r="P360">
        <v>1400</v>
      </c>
      <c r="Q360">
        <v>8900</v>
      </c>
      <c r="R360">
        <v>1300</v>
      </c>
      <c r="S360">
        <v>100</v>
      </c>
      <c r="T360">
        <v>1400</v>
      </c>
      <c r="U360">
        <v>1200</v>
      </c>
      <c r="V360">
        <v>1400</v>
      </c>
      <c r="W360">
        <v>9200</v>
      </c>
      <c r="X360">
        <v>11700</v>
      </c>
    </row>
    <row r="361" spans="1:24" x14ac:dyDescent="0.25">
      <c r="A361" t="str">
        <f t="shared" si="5"/>
        <v>KatwijkInkomensafh.huurbeleid meer dan 43786 euroEigenaarN.v.t.N.v.t.</v>
      </c>
      <c r="B361">
        <v>2015</v>
      </c>
      <c r="C361" t="s">
        <v>21</v>
      </c>
      <c r="D361" t="s">
        <v>22</v>
      </c>
      <c r="E361" t="s">
        <v>10</v>
      </c>
      <c r="F361" t="s">
        <v>2</v>
      </c>
      <c r="G361" t="s">
        <v>1</v>
      </c>
      <c r="H361" t="s">
        <v>1</v>
      </c>
      <c r="I361">
        <v>600</v>
      </c>
      <c r="J361">
        <v>2900</v>
      </c>
      <c r="K361">
        <v>6000</v>
      </c>
      <c r="L361">
        <v>200</v>
      </c>
      <c r="M361">
        <v>200</v>
      </c>
      <c r="N361">
        <v>1500</v>
      </c>
      <c r="O361">
        <v>7300</v>
      </c>
      <c r="P361">
        <v>1200</v>
      </c>
      <c r="Q361">
        <v>7500</v>
      </c>
      <c r="R361">
        <v>1200</v>
      </c>
      <c r="S361">
        <v>100</v>
      </c>
      <c r="T361">
        <v>1200</v>
      </c>
      <c r="U361">
        <v>800</v>
      </c>
      <c r="V361">
        <v>1100</v>
      </c>
      <c r="W361">
        <v>8000</v>
      </c>
      <c r="X361">
        <v>10000</v>
      </c>
    </row>
    <row r="362" spans="1:24" x14ac:dyDescent="0.25">
      <c r="A362" t="str">
        <f t="shared" si="5"/>
        <v>KatwijkInkomensafh.huurbeleid meer dan 43786 euroHuurTotaalN.v.t.</v>
      </c>
      <c r="B362">
        <v>2015</v>
      </c>
      <c r="C362" t="s">
        <v>21</v>
      </c>
      <c r="D362" t="s">
        <v>22</v>
      </c>
      <c r="E362" t="s">
        <v>10</v>
      </c>
      <c r="F362" t="s">
        <v>3</v>
      </c>
      <c r="G362" t="s">
        <v>0</v>
      </c>
      <c r="H362" t="s">
        <v>1</v>
      </c>
      <c r="I362">
        <v>200</v>
      </c>
      <c r="J362">
        <v>600</v>
      </c>
      <c r="K362">
        <v>700</v>
      </c>
      <c r="L362">
        <v>100</v>
      </c>
      <c r="M362">
        <v>100</v>
      </c>
      <c r="N362">
        <v>300</v>
      </c>
      <c r="O362">
        <v>1200</v>
      </c>
      <c r="P362">
        <v>200</v>
      </c>
      <c r="Q362">
        <v>1400</v>
      </c>
      <c r="R362">
        <v>100</v>
      </c>
      <c r="S362">
        <v>100</v>
      </c>
      <c r="T362">
        <v>200</v>
      </c>
      <c r="U362">
        <v>300</v>
      </c>
      <c r="V362">
        <v>300</v>
      </c>
      <c r="W362">
        <v>1200</v>
      </c>
      <c r="X362">
        <v>1700</v>
      </c>
    </row>
    <row r="363" spans="1:24" x14ac:dyDescent="0.25">
      <c r="A363" t="str">
        <f t="shared" si="5"/>
        <v>KatwijkInkomensafh.huurbeleid meer dan 43786 euroHuurCorporatieTotaal</v>
      </c>
      <c r="B363">
        <v>2015</v>
      </c>
      <c r="C363" t="s">
        <v>21</v>
      </c>
      <c r="D363" t="s">
        <v>22</v>
      </c>
      <c r="E363" t="s">
        <v>10</v>
      </c>
      <c r="F363" t="s">
        <v>3</v>
      </c>
      <c r="G363" t="s">
        <v>4</v>
      </c>
      <c r="H363" t="s">
        <v>0</v>
      </c>
      <c r="I363">
        <v>100</v>
      </c>
      <c r="J363">
        <v>500</v>
      </c>
      <c r="K363">
        <v>600</v>
      </c>
      <c r="L363">
        <v>100</v>
      </c>
      <c r="M363">
        <v>0</v>
      </c>
      <c r="N363">
        <v>200</v>
      </c>
      <c r="O363">
        <v>1000</v>
      </c>
      <c r="P363">
        <v>200</v>
      </c>
      <c r="Q363">
        <v>1100</v>
      </c>
      <c r="R363">
        <v>100</v>
      </c>
      <c r="S363">
        <v>0</v>
      </c>
      <c r="T363">
        <v>100</v>
      </c>
      <c r="U363">
        <v>200</v>
      </c>
      <c r="V363">
        <v>200</v>
      </c>
      <c r="W363">
        <v>1000</v>
      </c>
      <c r="X363">
        <v>1300</v>
      </c>
    </row>
    <row r="364" spans="1:24" x14ac:dyDescent="0.25">
      <c r="A364" t="str">
        <f t="shared" si="5"/>
        <v>KatwijkInkomensafh.huurbeleid meer dan 43786 euroHuurCorporatieOnder liberalisatiegrens</v>
      </c>
      <c r="B364">
        <v>2015</v>
      </c>
      <c r="C364" t="s">
        <v>21</v>
      </c>
      <c r="D364" t="s">
        <v>22</v>
      </c>
      <c r="E364" t="s">
        <v>10</v>
      </c>
      <c r="F364" t="s">
        <v>3</v>
      </c>
      <c r="G364" t="s">
        <v>4</v>
      </c>
      <c r="H364" t="s">
        <v>5</v>
      </c>
      <c r="I364">
        <v>100</v>
      </c>
      <c r="J364">
        <v>400</v>
      </c>
      <c r="K364">
        <v>500</v>
      </c>
      <c r="L364">
        <v>100</v>
      </c>
      <c r="M364">
        <v>0</v>
      </c>
      <c r="N364">
        <v>100</v>
      </c>
      <c r="O364">
        <v>900</v>
      </c>
      <c r="P364">
        <v>200</v>
      </c>
      <c r="Q364">
        <v>1000</v>
      </c>
      <c r="R364">
        <v>0</v>
      </c>
      <c r="S364">
        <v>0</v>
      </c>
      <c r="T364">
        <v>100</v>
      </c>
      <c r="U364">
        <v>100</v>
      </c>
      <c r="V364">
        <v>100</v>
      </c>
      <c r="W364">
        <v>1000</v>
      </c>
      <c r="X364">
        <v>1200</v>
      </c>
    </row>
    <row r="365" spans="1:24" x14ac:dyDescent="0.25">
      <c r="A365" t="str">
        <f t="shared" si="5"/>
        <v>KatwijkInkomensafh.huurbeleid meer dan 43786 euroHuurCorporatieOverig</v>
      </c>
      <c r="B365">
        <v>2015</v>
      </c>
      <c r="C365" t="s">
        <v>21</v>
      </c>
      <c r="D365" t="s">
        <v>22</v>
      </c>
      <c r="E365" t="s">
        <v>10</v>
      </c>
      <c r="F365" t="s">
        <v>3</v>
      </c>
      <c r="G365" t="s">
        <v>4</v>
      </c>
      <c r="H365" t="s">
        <v>6</v>
      </c>
      <c r="I365">
        <v>0</v>
      </c>
      <c r="J365">
        <v>100</v>
      </c>
      <c r="K365">
        <v>100</v>
      </c>
      <c r="L365">
        <v>0</v>
      </c>
      <c r="M365">
        <v>0</v>
      </c>
      <c r="N365">
        <v>0</v>
      </c>
      <c r="O365">
        <v>100</v>
      </c>
      <c r="P365">
        <v>0</v>
      </c>
      <c r="Q365">
        <v>100</v>
      </c>
      <c r="R365">
        <v>0</v>
      </c>
      <c r="S365">
        <v>0</v>
      </c>
      <c r="T365">
        <v>0</v>
      </c>
      <c r="U365">
        <v>100</v>
      </c>
      <c r="V365">
        <v>0</v>
      </c>
      <c r="W365">
        <v>0</v>
      </c>
      <c r="X365">
        <v>100</v>
      </c>
    </row>
    <row r="366" spans="1:24" x14ac:dyDescent="0.25">
      <c r="A366" t="str">
        <f t="shared" si="5"/>
        <v>KatwijkInkomensafh.huurbeleid meer dan 43786 euroHuurOverige verhuurderN.v.t.</v>
      </c>
      <c r="B366">
        <v>2015</v>
      </c>
      <c r="C366" t="s">
        <v>21</v>
      </c>
      <c r="D366" t="s">
        <v>22</v>
      </c>
      <c r="E366" t="s">
        <v>10</v>
      </c>
      <c r="F366" t="s">
        <v>3</v>
      </c>
      <c r="G366" t="s">
        <v>7</v>
      </c>
      <c r="H366" t="s">
        <v>1</v>
      </c>
      <c r="I366">
        <v>100</v>
      </c>
      <c r="J366">
        <v>200</v>
      </c>
      <c r="K366">
        <v>100</v>
      </c>
      <c r="L366">
        <v>0</v>
      </c>
      <c r="M366">
        <v>0</v>
      </c>
      <c r="N366">
        <v>100</v>
      </c>
      <c r="O366">
        <v>200</v>
      </c>
      <c r="P366">
        <v>0</v>
      </c>
      <c r="Q366">
        <v>300</v>
      </c>
      <c r="R366">
        <v>100</v>
      </c>
      <c r="S366">
        <v>0</v>
      </c>
      <c r="T366">
        <v>0</v>
      </c>
      <c r="U366">
        <v>200</v>
      </c>
      <c r="V366">
        <v>100</v>
      </c>
      <c r="W366">
        <v>100</v>
      </c>
      <c r="X366">
        <v>400</v>
      </c>
    </row>
    <row r="367" spans="1:24" x14ac:dyDescent="0.25">
      <c r="A367" t="str">
        <f t="shared" si="5"/>
        <v>LeidenTotaalTotaalN.v.t.N.v.t.</v>
      </c>
      <c r="B367">
        <v>2015</v>
      </c>
      <c r="C367" t="s">
        <v>21</v>
      </c>
      <c r="D367" t="s">
        <v>23</v>
      </c>
      <c r="E367" t="s">
        <v>0</v>
      </c>
      <c r="F367" t="s">
        <v>0</v>
      </c>
      <c r="G367" t="s">
        <v>1</v>
      </c>
      <c r="H367" t="s">
        <v>1</v>
      </c>
      <c r="I367">
        <v>23800</v>
      </c>
      <c r="J367">
        <v>13900</v>
      </c>
      <c r="K367">
        <v>11600</v>
      </c>
      <c r="L367">
        <v>3400</v>
      </c>
      <c r="M367">
        <v>900</v>
      </c>
      <c r="N367">
        <v>13600</v>
      </c>
      <c r="O367">
        <v>28500</v>
      </c>
      <c r="P367">
        <v>11400</v>
      </c>
      <c r="Q367">
        <v>31400</v>
      </c>
      <c r="R367">
        <v>4000</v>
      </c>
      <c r="S367">
        <v>5800</v>
      </c>
      <c r="T367">
        <v>12400</v>
      </c>
      <c r="U367">
        <v>10100</v>
      </c>
      <c r="V367">
        <v>9100</v>
      </c>
      <c r="W367">
        <v>34300</v>
      </c>
      <c r="X367">
        <v>53600</v>
      </c>
    </row>
    <row r="368" spans="1:24" x14ac:dyDescent="0.25">
      <c r="A368" t="str">
        <f t="shared" si="5"/>
        <v>LeidenTotaalEigenaarN.v.t.N.v.t.</v>
      </c>
      <c r="B368">
        <v>2015</v>
      </c>
      <c r="C368" t="s">
        <v>21</v>
      </c>
      <c r="D368" t="s">
        <v>23</v>
      </c>
      <c r="E368" t="s">
        <v>0</v>
      </c>
      <c r="F368" t="s">
        <v>2</v>
      </c>
      <c r="G368" t="s">
        <v>1</v>
      </c>
      <c r="H368" t="s">
        <v>1</v>
      </c>
      <c r="I368">
        <v>7300</v>
      </c>
      <c r="J368">
        <v>7900</v>
      </c>
      <c r="K368">
        <v>8500</v>
      </c>
      <c r="L368">
        <v>1200</v>
      </c>
      <c r="M368">
        <v>400</v>
      </c>
      <c r="N368">
        <v>3500</v>
      </c>
      <c r="O368">
        <v>16600</v>
      </c>
      <c r="P368">
        <v>5200</v>
      </c>
      <c r="Q368">
        <v>16200</v>
      </c>
      <c r="R368">
        <v>2400</v>
      </c>
      <c r="S368">
        <v>800</v>
      </c>
      <c r="T368">
        <v>5900</v>
      </c>
      <c r="U368">
        <v>2500</v>
      </c>
      <c r="V368">
        <v>3500</v>
      </c>
      <c r="W368">
        <v>19400</v>
      </c>
      <c r="X368">
        <v>25300</v>
      </c>
    </row>
    <row r="369" spans="1:24" x14ac:dyDescent="0.25">
      <c r="A369" t="str">
        <f t="shared" si="5"/>
        <v>LeidenTotaalHuurTotaalN.v.t.</v>
      </c>
      <c r="B369">
        <v>2015</v>
      </c>
      <c r="C369" t="s">
        <v>21</v>
      </c>
      <c r="D369" t="s">
        <v>23</v>
      </c>
      <c r="E369" t="s">
        <v>0</v>
      </c>
      <c r="F369" t="s">
        <v>3</v>
      </c>
      <c r="G369" t="s">
        <v>0</v>
      </c>
      <c r="H369" t="s">
        <v>1</v>
      </c>
      <c r="I369">
        <v>16500</v>
      </c>
      <c r="J369">
        <v>6000</v>
      </c>
      <c r="K369">
        <v>3100</v>
      </c>
      <c r="L369">
        <v>2200</v>
      </c>
      <c r="M369">
        <v>500</v>
      </c>
      <c r="N369">
        <v>10100</v>
      </c>
      <c r="O369">
        <v>11900</v>
      </c>
      <c r="P369">
        <v>6300</v>
      </c>
      <c r="Q369">
        <v>15200</v>
      </c>
      <c r="R369">
        <v>1500</v>
      </c>
      <c r="S369">
        <v>5000</v>
      </c>
      <c r="T369">
        <v>6500</v>
      </c>
      <c r="U369">
        <v>7600</v>
      </c>
      <c r="V369">
        <v>5700</v>
      </c>
      <c r="W369">
        <v>14900</v>
      </c>
      <c r="X369">
        <v>28300</v>
      </c>
    </row>
    <row r="370" spans="1:24" x14ac:dyDescent="0.25">
      <c r="A370" t="str">
        <f t="shared" si="5"/>
        <v>LeidenTotaalHuurCorporatieTotaal</v>
      </c>
      <c r="B370">
        <v>2015</v>
      </c>
      <c r="C370" t="s">
        <v>21</v>
      </c>
      <c r="D370" t="s">
        <v>23</v>
      </c>
      <c r="E370" t="s">
        <v>0</v>
      </c>
      <c r="F370" t="s">
        <v>3</v>
      </c>
      <c r="G370" t="s">
        <v>4</v>
      </c>
      <c r="H370" t="s">
        <v>0</v>
      </c>
      <c r="I370">
        <v>9100</v>
      </c>
      <c r="J370">
        <v>3800</v>
      </c>
      <c r="K370">
        <v>2600</v>
      </c>
      <c r="L370">
        <v>1900</v>
      </c>
      <c r="M370">
        <v>300</v>
      </c>
      <c r="N370">
        <v>3800</v>
      </c>
      <c r="O370">
        <v>9200</v>
      </c>
      <c r="P370">
        <v>4800</v>
      </c>
      <c r="Q370">
        <v>7900</v>
      </c>
      <c r="R370">
        <v>800</v>
      </c>
      <c r="S370">
        <v>4100</v>
      </c>
      <c r="T370">
        <v>5000</v>
      </c>
      <c r="U370">
        <v>2900</v>
      </c>
      <c r="V370">
        <v>3000</v>
      </c>
      <c r="W370">
        <v>11900</v>
      </c>
      <c r="X370">
        <v>17800</v>
      </c>
    </row>
    <row r="371" spans="1:24" x14ac:dyDescent="0.25">
      <c r="A371" t="str">
        <f t="shared" si="5"/>
        <v>LeidenTotaalHuurCorporatieOnder liberalisatiegrens</v>
      </c>
      <c r="B371">
        <v>2015</v>
      </c>
      <c r="C371" t="s">
        <v>21</v>
      </c>
      <c r="D371" t="s">
        <v>23</v>
      </c>
      <c r="E371" t="s">
        <v>0</v>
      </c>
      <c r="F371" t="s">
        <v>3</v>
      </c>
      <c r="G371" t="s">
        <v>4</v>
      </c>
      <c r="H371" t="s">
        <v>5</v>
      </c>
      <c r="I371">
        <v>8000</v>
      </c>
      <c r="J371">
        <v>3400</v>
      </c>
      <c r="K371">
        <v>2500</v>
      </c>
      <c r="L371">
        <v>1900</v>
      </c>
      <c r="M371">
        <v>300</v>
      </c>
      <c r="N371">
        <v>2500</v>
      </c>
      <c r="O371">
        <v>8800</v>
      </c>
      <c r="P371">
        <v>4800</v>
      </c>
      <c r="Q371">
        <v>6500</v>
      </c>
      <c r="R371">
        <v>700</v>
      </c>
      <c r="S371">
        <v>3900</v>
      </c>
      <c r="T371">
        <v>4900</v>
      </c>
      <c r="U371">
        <v>2200</v>
      </c>
      <c r="V371">
        <v>2300</v>
      </c>
      <c r="W371">
        <v>11500</v>
      </c>
      <c r="X371">
        <v>16100</v>
      </c>
    </row>
    <row r="372" spans="1:24" x14ac:dyDescent="0.25">
      <c r="A372" t="str">
        <f t="shared" si="5"/>
        <v>LeidenTotaalHuurCorporatieOverig</v>
      </c>
      <c r="B372">
        <v>2015</v>
      </c>
      <c r="C372" t="s">
        <v>21</v>
      </c>
      <c r="D372" t="s">
        <v>23</v>
      </c>
      <c r="E372" t="s">
        <v>0</v>
      </c>
      <c r="F372" t="s">
        <v>3</v>
      </c>
      <c r="G372" t="s">
        <v>4</v>
      </c>
      <c r="H372" t="s">
        <v>6</v>
      </c>
      <c r="I372">
        <v>1100</v>
      </c>
      <c r="J372">
        <v>400</v>
      </c>
      <c r="K372">
        <v>200</v>
      </c>
      <c r="L372">
        <v>100</v>
      </c>
      <c r="M372">
        <v>0</v>
      </c>
      <c r="N372">
        <v>1400</v>
      </c>
      <c r="O372">
        <v>300</v>
      </c>
      <c r="P372">
        <v>0</v>
      </c>
      <c r="Q372">
        <v>1400</v>
      </c>
      <c r="R372">
        <v>100</v>
      </c>
      <c r="S372">
        <v>200</v>
      </c>
      <c r="T372">
        <v>100</v>
      </c>
      <c r="U372">
        <v>700</v>
      </c>
      <c r="V372">
        <v>600</v>
      </c>
      <c r="W372">
        <v>500</v>
      </c>
      <c r="X372">
        <v>1800</v>
      </c>
    </row>
    <row r="373" spans="1:24" x14ac:dyDescent="0.25">
      <c r="A373" t="str">
        <f t="shared" si="5"/>
        <v>LeidenTotaalHuurOverige verhuurderN.v.t.</v>
      </c>
      <c r="B373">
        <v>2015</v>
      </c>
      <c r="C373" t="s">
        <v>21</v>
      </c>
      <c r="D373" t="s">
        <v>23</v>
      </c>
      <c r="E373" t="s">
        <v>0</v>
      </c>
      <c r="F373" t="s">
        <v>3</v>
      </c>
      <c r="G373" t="s">
        <v>7</v>
      </c>
      <c r="H373" t="s">
        <v>1</v>
      </c>
      <c r="I373">
        <v>7400</v>
      </c>
      <c r="J373">
        <v>2200</v>
      </c>
      <c r="K373">
        <v>500</v>
      </c>
      <c r="L373">
        <v>300</v>
      </c>
      <c r="M373">
        <v>200</v>
      </c>
      <c r="N373">
        <v>6200</v>
      </c>
      <c r="O373">
        <v>2800</v>
      </c>
      <c r="P373">
        <v>1400</v>
      </c>
      <c r="Q373">
        <v>7200</v>
      </c>
      <c r="R373">
        <v>700</v>
      </c>
      <c r="S373">
        <v>900</v>
      </c>
      <c r="T373">
        <v>1500</v>
      </c>
      <c r="U373">
        <v>4700</v>
      </c>
      <c r="V373">
        <v>2700</v>
      </c>
      <c r="W373">
        <v>3000</v>
      </c>
      <c r="X373">
        <v>10400</v>
      </c>
    </row>
    <row r="374" spans="1:24" x14ac:dyDescent="0.25">
      <c r="A374" t="str">
        <f t="shared" si="5"/>
        <v>LeidenInkomensafh.huurbeleid tot 34229 euroTotaalN.v.t.N.v.t.</v>
      </c>
      <c r="B374">
        <v>2015</v>
      </c>
      <c r="C374" t="s">
        <v>21</v>
      </c>
      <c r="D374" t="s">
        <v>23</v>
      </c>
      <c r="E374" t="s">
        <v>8</v>
      </c>
      <c r="F374" t="s">
        <v>0</v>
      </c>
      <c r="G374" t="s">
        <v>1</v>
      </c>
      <c r="H374" t="s">
        <v>1</v>
      </c>
      <c r="I374">
        <v>16500</v>
      </c>
      <c r="J374">
        <v>4000</v>
      </c>
      <c r="K374">
        <v>1900</v>
      </c>
      <c r="L374">
        <v>2200</v>
      </c>
      <c r="M374">
        <v>200</v>
      </c>
      <c r="N374">
        <v>7500</v>
      </c>
      <c r="O374">
        <v>10200</v>
      </c>
      <c r="P374">
        <v>7100</v>
      </c>
      <c r="Q374">
        <v>9900</v>
      </c>
      <c r="R374">
        <v>1800</v>
      </c>
      <c r="S374">
        <v>5200</v>
      </c>
      <c r="T374">
        <v>7900</v>
      </c>
      <c r="U374">
        <v>5800</v>
      </c>
      <c r="V374">
        <v>4500</v>
      </c>
      <c r="W374">
        <v>14600</v>
      </c>
      <c r="X374">
        <v>24800</v>
      </c>
    </row>
    <row r="375" spans="1:24" x14ac:dyDescent="0.25">
      <c r="A375" t="str">
        <f t="shared" si="5"/>
        <v>LeidenInkomensafh.huurbeleid tot 34229 euroEigenaarN.v.t.N.v.t.</v>
      </c>
      <c r="B375">
        <v>2015</v>
      </c>
      <c r="C375" t="s">
        <v>21</v>
      </c>
      <c r="D375" t="s">
        <v>23</v>
      </c>
      <c r="E375" t="s">
        <v>8</v>
      </c>
      <c r="F375" t="s">
        <v>2</v>
      </c>
      <c r="G375" t="s">
        <v>1</v>
      </c>
      <c r="H375" t="s">
        <v>1</v>
      </c>
      <c r="I375">
        <v>3400</v>
      </c>
      <c r="J375">
        <v>1200</v>
      </c>
      <c r="K375">
        <v>700</v>
      </c>
      <c r="L375">
        <v>500</v>
      </c>
      <c r="M375">
        <v>0</v>
      </c>
      <c r="N375">
        <v>1000</v>
      </c>
      <c r="O375">
        <v>2900</v>
      </c>
      <c r="P375">
        <v>1900</v>
      </c>
      <c r="Q375">
        <v>2300</v>
      </c>
      <c r="R375">
        <v>800</v>
      </c>
      <c r="S375">
        <v>500</v>
      </c>
      <c r="T375">
        <v>2300</v>
      </c>
      <c r="U375">
        <v>700</v>
      </c>
      <c r="V375">
        <v>800</v>
      </c>
      <c r="W375">
        <v>4400</v>
      </c>
      <c r="X375">
        <v>5900</v>
      </c>
    </row>
    <row r="376" spans="1:24" x14ac:dyDescent="0.25">
      <c r="A376" t="str">
        <f t="shared" si="5"/>
        <v>LeidenInkomensafh.huurbeleid tot 34229 euroHuurTotaalN.v.t.</v>
      </c>
      <c r="B376">
        <v>2015</v>
      </c>
      <c r="C376" t="s">
        <v>21</v>
      </c>
      <c r="D376" t="s">
        <v>23</v>
      </c>
      <c r="E376" t="s">
        <v>8</v>
      </c>
      <c r="F376" t="s">
        <v>3</v>
      </c>
      <c r="G376" t="s">
        <v>0</v>
      </c>
      <c r="H376" t="s">
        <v>1</v>
      </c>
      <c r="I376">
        <v>13100</v>
      </c>
      <c r="J376">
        <v>2800</v>
      </c>
      <c r="K376">
        <v>1200</v>
      </c>
      <c r="L376">
        <v>1700</v>
      </c>
      <c r="M376">
        <v>200</v>
      </c>
      <c r="N376">
        <v>6500</v>
      </c>
      <c r="O376">
        <v>7200</v>
      </c>
      <c r="P376">
        <v>5200</v>
      </c>
      <c r="Q376">
        <v>7600</v>
      </c>
      <c r="R376">
        <v>1100</v>
      </c>
      <c r="S376">
        <v>4700</v>
      </c>
      <c r="T376">
        <v>5500</v>
      </c>
      <c r="U376">
        <v>5100</v>
      </c>
      <c r="V376">
        <v>3700</v>
      </c>
      <c r="W376">
        <v>10200</v>
      </c>
      <c r="X376">
        <v>18900</v>
      </c>
    </row>
    <row r="377" spans="1:24" x14ac:dyDescent="0.25">
      <c r="A377" t="str">
        <f t="shared" si="5"/>
        <v>LeidenInkomensafh.huurbeleid tot 34229 euroHuurCorporatieTotaal</v>
      </c>
      <c r="B377">
        <v>2015</v>
      </c>
      <c r="C377" t="s">
        <v>21</v>
      </c>
      <c r="D377" t="s">
        <v>23</v>
      </c>
      <c r="E377" t="s">
        <v>8</v>
      </c>
      <c r="F377" t="s">
        <v>3</v>
      </c>
      <c r="G377" t="s">
        <v>4</v>
      </c>
      <c r="H377" t="s">
        <v>0</v>
      </c>
      <c r="I377">
        <v>7900</v>
      </c>
      <c r="J377">
        <v>2100</v>
      </c>
      <c r="K377">
        <v>1000</v>
      </c>
      <c r="L377">
        <v>1500</v>
      </c>
      <c r="M377">
        <v>100</v>
      </c>
      <c r="N377">
        <v>2600</v>
      </c>
      <c r="O377">
        <v>5800</v>
      </c>
      <c r="P377">
        <v>4200</v>
      </c>
      <c r="Q377">
        <v>3800</v>
      </c>
      <c r="R377">
        <v>500</v>
      </c>
      <c r="S377">
        <v>3800</v>
      </c>
      <c r="T377">
        <v>4400</v>
      </c>
      <c r="U377">
        <v>2100</v>
      </c>
      <c r="V377">
        <v>2100</v>
      </c>
      <c r="W377">
        <v>8400</v>
      </c>
      <c r="X377">
        <v>12600</v>
      </c>
    </row>
    <row r="378" spans="1:24" x14ac:dyDescent="0.25">
      <c r="A378" t="str">
        <f t="shared" si="5"/>
        <v>LeidenInkomensafh.huurbeleid tot 34229 euroHuurCorporatieOnder liberalisatiegrens</v>
      </c>
      <c r="B378">
        <v>2015</v>
      </c>
      <c r="C378" t="s">
        <v>21</v>
      </c>
      <c r="D378" t="s">
        <v>23</v>
      </c>
      <c r="E378" t="s">
        <v>8</v>
      </c>
      <c r="F378" t="s">
        <v>3</v>
      </c>
      <c r="G378" t="s">
        <v>4</v>
      </c>
      <c r="H378" t="s">
        <v>5</v>
      </c>
      <c r="I378">
        <v>7000</v>
      </c>
      <c r="J378">
        <v>1900</v>
      </c>
      <c r="K378">
        <v>1000</v>
      </c>
      <c r="L378">
        <v>1500</v>
      </c>
      <c r="M378">
        <v>100</v>
      </c>
      <c r="N378">
        <v>1700</v>
      </c>
      <c r="O378">
        <v>5700</v>
      </c>
      <c r="P378">
        <v>4200</v>
      </c>
      <c r="Q378">
        <v>3000</v>
      </c>
      <c r="R378">
        <v>500</v>
      </c>
      <c r="S378">
        <v>3700</v>
      </c>
      <c r="T378">
        <v>4400</v>
      </c>
      <c r="U378">
        <v>1700</v>
      </c>
      <c r="V378">
        <v>1700</v>
      </c>
      <c r="W378">
        <v>8100</v>
      </c>
      <c r="X378">
        <v>11500</v>
      </c>
    </row>
    <row r="379" spans="1:24" x14ac:dyDescent="0.25">
      <c r="A379" t="str">
        <f t="shared" si="5"/>
        <v>LeidenInkomensafh.huurbeleid tot 34229 euroHuurCorporatieOverig</v>
      </c>
      <c r="B379">
        <v>2015</v>
      </c>
      <c r="C379" t="s">
        <v>21</v>
      </c>
      <c r="D379" t="s">
        <v>23</v>
      </c>
      <c r="E379" t="s">
        <v>8</v>
      </c>
      <c r="F379" t="s">
        <v>3</v>
      </c>
      <c r="G379" t="s">
        <v>4</v>
      </c>
      <c r="H379" t="s">
        <v>6</v>
      </c>
      <c r="I379">
        <v>800</v>
      </c>
      <c r="J379">
        <v>100</v>
      </c>
      <c r="K379">
        <v>0</v>
      </c>
      <c r="L379">
        <v>0</v>
      </c>
      <c r="M379">
        <v>0</v>
      </c>
      <c r="N379">
        <v>900</v>
      </c>
      <c r="O379">
        <v>100</v>
      </c>
      <c r="P379">
        <v>0</v>
      </c>
      <c r="Q379">
        <v>800</v>
      </c>
      <c r="R379">
        <v>0</v>
      </c>
      <c r="S379">
        <v>200</v>
      </c>
      <c r="T379">
        <v>0</v>
      </c>
      <c r="U379">
        <v>400</v>
      </c>
      <c r="V379">
        <v>400</v>
      </c>
      <c r="W379">
        <v>300</v>
      </c>
      <c r="X379">
        <v>1100</v>
      </c>
    </row>
    <row r="380" spans="1:24" x14ac:dyDescent="0.25">
      <c r="A380" t="str">
        <f t="shared" si="5"/>
        <v>LeidenInkomensafh.huurbeleid tot 34229 euroHuurOverige verhuurderN.v.t.</v>
      </c>
      <c r="B380">
        <v>2015</v>
      </c>
      <c r="C380" t="s">
        <v>21</v>
      </c>
      <c r="D380" t="s">
        <v>23</v>
      </c>
      <c r="E380" t="s">
        <v>8</v>
      </c>
      <c r="F380" t="s">
        <v>3</v>
      </c>
      <c r="G380" t="s">
        <v>7</v>
      </c>
      <c r="H380" t="s">
        <v>1</v>
      </c>
      <c r="I380">
        <v>5200</v>
      </c>
      <c r="J380">
        <v>700</v>
      </c>
      <c r="K380">
        <v>100</v>
      </c>
      <c r="L380">
        <v>200</v>
      </c>
      <c r="M380">
        <v>100</v>
      </c>
      <c r="N380">
        <v>3900</v>
      </c>
      <c r="O380">
        <v>1400</v>
      </c>
      <c r="P380">
        <v>1000</v>
      </c>
      <c r="Q380">
        <v>3800</v>
      </c>
      <c r="R380">
        <v>500</v>
      </c>
      <c r="S380">
        <v>900</v>
      </c>
      <c r="T380">
        <v>1100</v>
      </c>
      <c r="U380">
        <v>3000</v>
      </c>
      <c r="V380">
        <v>1600</v>
      </c>
      <c r="W380">
        <v>1800</v>
      </c>
      <c r="X380">
        <v>6300</v>
      </c>
    </row>
    <row r="381" spans="1:24" x14ac:dyDescent="0.25">
      <c r="A381" t="str">
        <f t="shared" si="5"/>
        <v>LeidenInkomensafh.huurbeleid 34229 t/m 43786 euroTotaalN.v.t.N.v.t.</v>
      </c>
      <c r="B381">
        <v>2015</v>
      </c>
      <c r="C381" t="s">
        <v>21</v>
      </c>
      <c r="D381" t="s">
        <v>23</v>
      </c>
      <c r="E381" t="s">
        <v>9</v>
      </c>
      <c r="F381" t="s">
        <v>0</v>
      </c>
      <c r="G381" t="s">
        <v>1</v>
      </c>
      <c r="H381" t="s">
        <v>1</v>
      </c>
      <c r="I381">
        <v>3100</v>
      </c>
      <c r="J381">
        <v>1800</v>
      </c>
      <c r="K381">
        <v>1100</v>
      </c>
      <c r="L381">
        <v>400</v>
      </c>
      <c r="M381">
        <v>100</v>
      </c>
      <c r="N381">
        <v>2000</v>
      </c>
      <c r="O381">
        <v>3300</v>
      </c>
      <c r="P381">
        <v>1300</v>
      </c>
      <c r="Q381">
        <v>4500</v>
      </c>
      <c r="R381">
        <v>300</v>
      </c>
      <c r="S381">
        <v>300</v>
      </c>
      <c r="T381">
        <v>1400</v>
      </c>
      <c r="U381">
        <v>1300</v>
      </c>
      <c r="V381">
        <v>1100</v>
      </c>
      <c r="W381">
        <v>4100</v>
      </c>
      <c r="X381">
        <v>6600</v>
      </c>
    </row>
    <row r="382" spans="1:24" x14ac:dyDescent="0.25">
      <c r="A382" t="str">
        <f t="shared" si="5"/>
        <v>LeidenInkomensafh.huurbeleid 34229 t/m 43786 euroEigenaarN.v.t.N.v.t.</v>
      </c>
      <c r="B382">
        <v>2015</v>
      </c>
      <c r="C382" t="s">
        <v>21</v>
      </c>
      <c r="D382" t="s">
        <v>23</v>
      </c>
      <c r="E382" t="s">
        <v>9</v>
      </c>
      <c r="F382" t="s">
        <v>2</v>
      </c>
      <c r="G382" t="s">
        <v>1</v>
      </c>
      <c r="H382" t="s">
        <v>1</v>
      </c>
      <c r="I382">
        <v>1300</v>
      </c>
      <c r="J382">
        <v>900</v>
      </c>
      <c r="K382">
        <v>700</v>
      </c>
      <c r="L382">
        <v>200</v>
      </c>
      <c r="M382">
        <v>0</v>
      </c>
      <c r="N382">
        <v>600</v>
      </c>
      <c r="O382">
        <v>1700</v>
      </c>
      <c r="P382">
        <v>800</v>
      </c>
      <c r="Q382">
        <v>1900</v>
      </c>
      <c r="R382">
        <v>200</v>
      </c>
      <c r="S382">
        <v>100</v>
      </c>
      <c r="T382">
        <v>900</v>
      </c>
      <c r="U382">
        <v>300</v>
      </c>
      <c r="V382">
        <v>400</v>
      </c>
      <c r="W382">
        <v>2300</v>
      </c>
      <c r="X382">
        <v>3100</v>
      </c>
    </row>
    <row r="383" spans="1:24" x14ac:dyDescent="0.25">
      <c r="A383" t="str">
        <f t="shared" si="5"/>
        <v>LeidenInkomensafh.huurbeleid 34229 t/m 43786 euroHuurTotaalN.v.t.</v>
      </c>
      <c r="B383">
        <v>2015</v>
      </c>
      <c r="C383" t="s">
        <v>21</v>
      </c>
      <c r="D383" t="s">
        <v>23</v>
      </c>
      <c r="E383" t="s">
        <v>9</v>
      </c>
      <c r="F383" t="s">
        <v>3</v>
      </c>
      <c r="G383" t="s">
        <v>0</v>
      </c>
      <c r="H383" t="s">
        <v>1</v>
      </c>
      <c r="I383">
        <v>1800</v>
      </c>
      <c r="J383">
        <v>900</v>
      </c>
      <c r="K383">
        <v>500</v>
      </c>
      <c r="L383">
        <v>200</v>
      </c>
      <c r="M383">
        <v>100</v>
      </c>
      <c r="N383">
        <v>1400</v>
      </c>
      <c r="O383">
        <v>1500</v>
      </c>
      <c r="P383">
        <v>500</v>
      </c>
      <c r="Q383">
        <v>2600</v>
      </c>
      <c r="R383">
        <v>100</v>
      </c>
      <c r="S383">
        <v>200</v>
      </c>
      <c r="T383">
        <v>500</v>
      </c>
      <c r="U383">
        <v>1000</v>
      </c>
      <c r="V383">
        <v>700</v>
      </c>
      <c r="W383">
        <v>1800</v>
      </c>
      <c r="X383">
        <v>3500</v>
      </c>
    </row>
    <row r="384" spans="1:24" x14ac:dyDescent="0.25">
      <c r="A384" t="str">
        <f t="shared" si="5"/>
        <v>LeidenInkomensafh.huurbeleid 34229 t/m 43786 euroHuurCorporatieTotaal</v>
      </c>
      <c r="B384">
        <v>2015</v>
      </c>
      <c r="C384" t="s">
        <v>21</v>
      </c>
      <c r="D384" t="s">
        <v>23</v>
      </c>
      <c r="E384" t="s">
        <v>9</v>
      </c>
      <c r="F384" t="s">
        <v>3</v>
      </c>
      <c r="G384" t="s">
        <v>4</v>
      </c>
      <c r="H384" t="s">
        <v>0</v>
      </c>
      <c r="I384">
        <v>800</v>
      </c>
      <c r="J384">
        <v>600</v>
      </c>
      <c r="K384">
        <v>400</v>
      </c>
      <c r="L384">
        <v>200</v>
      </c>
      <c r="M384">
        <v>100</v>
      </c>
      <c r="N384">
        <v>500</v>
      </c>
      <c r="O384">
        <v>1200</v>
      </c>
      <c r="P384">
        <v>400</v>
      </c>
      <c r="Q384">
        <v>1400</v>
      </c>
      <c r="R384">
        <v>100</v>
      </c>
      <c r="S384">
        <v>100</v>
      </c>
      <c r="T384">
        <v>400</v>
      </c>
      <c r="U384">
        <v>300</v>
      </c>
      <c r="V384">
        <v>300</v>
      </c>
      <c r="W384">
        <v>1400</v>
      </c>
      <c r="X384">
        <v>2000</v>
      </c>
    </row>
    <row r="385" spans="1:24" x14ac:dyDescent="0.25">
      <c r="A385" t="str">
        <f t="shared" si="5"/>
        <v>LeidenInkomensafh.huurbeleid 34229 t/m 43786 euroHuurCorporatieOnder liberalisatiegrens</v>
      </c>
      <c r="B385">
        <v>2015</v>
      </c>
      <c r="C385" t="s">
        <v>21</v>
      </c>
      <c r="D385" t="s">
        <v>23</v>
      </c>
      <c r="E385" t="s">
        <v>9</v>
      </c>
      <c r="F385" t="s">
        <v>3</v>
      </c>
      <c r="G385" t="s">
        <v>4</v>
      </c>
      <c r="H385" t="s">
        <v>5</v>
      </c>
      <c r="I385">
        <v>600</v>
      </c>
      <c r="J385">
        <v>500</v>
      </c>
      <c r="K385">
        <v>400</v>
      </c>
      <c r="L385">
        <v>200</v>
      </c>
      <c r="M385">
        <v>100</v>
      </c>
      <c r="N385">
        <v>300</v>
      </c>
      <c r="O385">
        <v>1100</v>
      </c>
      <c r="P385">
        <v>400</v>
      </c>
      <c r="Q385">
        <v>1200</v>
      </c>
      <c r="R385">
        <v>100</v>
      </c>
      <c r="S385">
        <v>100</v>
      </c>
      <c r="T385">
        <v>400</v>
      </c>
      <c r="U385">
        <v>200</v>
      </c>
      <c r="V385">
        <v>200</v>
      </c>
      <c r="W385">
        <v>1300</v>
      </c>
      <c r="X385">
        <v>1800</v>
      </c>
    </row>
    <row r="386" spans="1:24" x14ac:dyDescent="0.25">
      <c r="A386" t="str">
        <f t="shared" si="5"/>
        <v>LeidenInkomensafh.huurbeleid 34229 t/m 43786 euroHuurCorporatieOverig</v>
      </c>
      <c r="B386">
        <v>2015</v>
      </c>
      <c r="C386" t="s">
        <v>21</v>
      </c>
      <c r="D386" t="s">
        <v>23</v>
      </c>
      <c r="E386" t="s">
        <v>9</v>
      </c>
      <c r="F386" t="s">
        <v>3</v>
      </c>
      <c r="G386" t="s">
        <v>4</v>
      </c>
      <c r="H386" t="s">
        <v>6</v>
      </c>
      <c r="I386">
        <v>200</v>
      </c>
      <c r="J386">
        <v>100</v>
      </c>
      <c r="K386">
        <v>0</v>
      </c>
      <c r="L386">
        <v>0</v>
      </c>
      <c r="M386">
        <v>0</v>
      </c>
      <c r="N386">
        <v>200</v>
      </c>
      <c r="O386">
        <v>0</v>
      </c>
      <c r="P386">
        <v>0</v>
      </c>
      <c r="Q386">
        <v>200</v>
      </c>
      <c r="R386">
        <v>0</v>
      </c>
      <c r="S386">
        <v>0</v>
      </c>
      <c r="T386">
        <v>0</v>
      </c>
      <c r="U386">
        <v>100</v>
      </c>
      <c r="V386">
        <v>100</v>
      </c>
      <c r="W386">
        <v>100</v>
      </c>
      <c r="X386">
        <v>200</v>
      </c>
    </row>
    <row r="387" spans="1:24" x14ac:dyDescent="0.25">
      <c r="A387" t="str">
        <f t="shared" si="5"/>
        <v>LeidenInkomensafh.huurbeleid 34229 t/m 43786 euroHuurOverige verhuurderN.v.t.</v>
      </c>
      <c r="B387">
        <v>2015</v>
      </c>
      <c r="C387" t="s">
        <v>21</v>
      </c>
      <c r="D387" t="s">
        <v>23</v>
      </c>
      <c r="E387" t="s">
        <v>9</v>
      </c>
      <c r="F387" t="s">
        <v>3</v>
      </c>
      <c r="G387" t="s">
        <v>7</v>
      </c>
      <c r="H387" t="s">
        <v>1</v>
      </c>
      <c r="I387">
        <v>1000</v>
      </c>
      <c r="J387">
        <v>300</v>
      </c>
      <c r="K387">
        <v>100</v>
      </c>
      <c r="L387">
        <v>0</v>
      </c>
      <c r="M387">
        <v>0</v>
      </c>
      <c r="N387">
        <v>900</v>
      </c>
      <c r="O387">
        <v>400</v>
      </c>
      <c r="P387">
        <v>200</v>
      </c>
      <c r="Q387">
        <v>1200</v>
      </c>
      <c r="R387">
        <v>0</v>
      </c>
      <c r="S387">
        <v>0</v>
      </c>
      <c r="T387">
        <v>200</v>
      </c>
      <c r="U387">
        <v>700</v>
      </c>
      <c r="V387">
        <v>400</v>
      </c>
      <c r="W387">
        <v>400</v>
      </c>
      <c r="X387">
        <v>1500</v>
      </c>
    </row>
    <row r="388" spans="1:24" x14ac:dyDescent="0.25">
      <c r="A388" t="str">
        <f t="shared" ref="A388:A451" si="6">CONCATENATE(D388,E388,F388,G388,H388)</f>
        <v>LeidenInkomensafh.huurbeleid meer dan 43786 euroTotaalN.v.t.N.v.t.</v>
      </c>
      <c r="B388">
        <v>2015</v>
      </c>
      <c r="C388" t="s">
        <v>21</v>
      </c>
      <c r="D388" t="s">
        <v>23</v>
      </c>
      <c r="E388" t="s">
        <v>10</v>
      </c>
      <c r="F388" t="s">
        <v>0</v>
      </c>
      <c r="G388" t="s">
        <v>1</v>
      </c>
      <c r="H388" t="s">
        <v>1</v>
      </c>
      <c r="I388">
        <v>4100</v>
      </c>
      <c r="J388">
        <v>8100</v>
      </c>
      <c r="K388">
        <v>8500</v>
      </c>
      <c r="L388">
        <v>800</v>
      </c>
      <c r="M388">
        <v>600</v>
      </c>
      <c r="N388">
        <v>4100</v>
      </c>
      <c r="O388">
        <v>15100</v>
      </c>
      <c r="P388">
        <v>2900</v>
      </c>
      <c r="Q388">
        <v>16900</v>
      </c>
      <c r="R388">
        <v>1800</v>
      </c>
      <c r="S388">
        <v>300</v>
      </c>
      <c r="T388">
        <v>3100</v>
      </c>
      <c r="U388">
        <v>3000</v>
      </c>
      <c r="V388">
        <v>3500</v>
      </c>
      <c r="W388">
        <v>15600</v>
      </c>
      <c r="X388">
        <v>22200</v>
      </c>
    </row>
    <row r="389" spans="1:24" x14ac:dyDescent="0.25">
      <c r="A389" t="str">
        <f t="shared" si="6"/>
        <v>LeidenInkomensafh.huurbeleid meer dan 43786 euroEigenaarN.v.t.N.v.t.</v>
      </c>
      <c r="B389">
        <v>2015</v>
      </c>
      <c r="C389" t="s">
        <v>21</v>
      </c>
      <c r="D389" t="s">
        <v>23</v>
      </c>
      <c r="E389" t="s">
        <v>10</v>
      </c>
      <c r="F389" t="s">
        <v>2</v>
      </c>
      <c r="G389" t="s">
        <v>1</v>
      </c>
      <c r="H389" t="s">
        <v>1</v>
      </c>
      <c r="I389">
        <v>2600</v>
      </c>
      <c r="J389">
        <v>5800</v>
      </c>
      <c r="K389">
        <v>7100</v>
      </c>
      <c r="L389">
        <v>600</v>
      </c>
      <c r="M389">
        <v>300</v>
      </c>
      <c r="N389">
        <v>1900</v>
      </c>
      <c r="O389">
        <v>12000</v>
      </c>
      <c r="P389">
        <v>2400</v>
      </c>
      <c r="Q389">
        <v>12000</v>
      </c>
      <c r="R389">
        <v>1500</v>
      </c>
      <c r="S389">
        <v>200</v>
      </c>
      <c r="T389">
        <v>2700</v>
      </c>
      <c r="U389">
        <v>1500</v>
      </c>
      <c r="V389">
        <v>2200</v>
      </c>
      <c r="W389">
        <v>12700</v>
      </c>
      <c r="X389">
        <v>16300</v>
      </c>
    </row>
    <row r="390" spans="1:24" x14ac:dyDescent="0.25">
      <c r="A390" t="str">
        <f t="shared" si="6"/>
        <v>LeidenInkomensafh.huurbeleid meer dan 43786 euroHuurTotaalN.v.t.</v>
      </c>
      <c r="B390">
        <v>2015</v>
      </c>
      <c r="C390" t="s">
        <v>21</v>
      </c>
      <c r="D390" t="s">
        <v>23</v>
      </c>
      <c r="E390" t="s">
        <v>10</v>
      </c>
      <c r="F390" t="s">
        <v>3</v>
      </c>
      <c r="G390" t="s">
        <v>0</v>
      </c>
      <c r="H390" t="s">
        <v>1</v>
      </c>
      <c r="I390">
        <v>1600</v>
      </c>
      <c r="J390">
        <v>2300</v>
      </c>
      <c r="K390">
        <v>1500</v>
      </c>
      <c r="L390">
        <v>300</v>
      </c>
      <c r="M390">
        <v>200</v>
      </c>
      <c r="N390">
        <v>2200</v>
      </c>
      <c r="O390">
        <v>3200</v>
      </c>
      <c r="P390">
        <v>500</v>
      </c>
      <c r="Q390">
        <v>4900</v>
      </c>
      <c r="R390">
        <v>300</v>
      </c>
      <c r="S390">
        <v>100</v>
      </c>
      <c r="T390">
        <v>500</v>
      </c>
      <c r="U390">
        <v>1600</v>
      </c>
      <c r="V390">
        <v>1300</v>
      </c>
      <c r="W390">
        <v>3000</v>
      </c>
      <c r="X390">
        <v>5800</v>
      </c>
    </row>
    <row r="391" spans="1:24" x14ac:dyDescent="0.25">
      <c r="A391" t="str">
        <f t="shared" si="6"/>
        <v>LeidenInkomensafh.huurbeleid meer dan 43786 euroHuurCorporatieTotaal</v>
      </c>
      <c r="B391">
        <v>2015</v>
      </c>
      <c r="C391" t="s">
        <v>21</v>
      </c>
      <c r="D391" t="s">
        <v>23</v>
      </c>
      <c r="E391" t="s">
        <v>10</v>
      </c>
      <c r="F391" t="s">
        <v>3</v>
      </c>
      <c r="G391" t="s">
        <v>4</v>
      </c>
      <c r="H391" t="s">
        <v>0</v>
      </c>
      <c r="I391">
        <v>500</v>
      </c>
      <c r="J391">
        <v>1100</v>
      </c>
      <c r="K391">
        <v>1200</v>
      </c>
      <c r="L391">
        <v>200</v>
      </c>
      <c r="M391">
        <v>200</v>
      </c>
      <c r="N391">
        <v>800</v>
      </c>
      <c r="O391">
        <v>2200</v>
      </c>
      <c r="P391">
        <v>300</v>
      </c>
      <c r="Q391">
        <v>2700</v>
      </c>
      <c r="R391">
        <v>200</v>
      </c>
      <c r="S391">
        <v>100</v>
      </c>
      <c r="T391">
        <v>200</v>
      </c>
      <c r="U391">
        <v>500</v>
      </c>
      <c r="V391">
        <v>500</v>
      </c>
      <c r="W391">
        <v>2200</v>
      </c>
      <c r="X391">
        <v>3200</v>
      </c>
    </row>
    <row r="392" spans="1:24" x14ac:dyDescent="0.25">
      <c r="A392" t="str">
        <f t="shared" si="6"/>
        <v>LeidenInkomensafh.huurbeleid meer dan 43786 euroHuurCorporatieOnder liberalisatiegrens</v>
      </c>
      <c r="B392">
        <v>2015</v>
      </c>
      <c r="C392" t="s">
        <v>21</v>
      </c>
      <c r="D392" t="s">
        <v>23</v>
      </c>
      <c r="E392" t="s">
        <v>10</v>
      </c>
      <c r="F392" t="s">
        <v>3</v>
      </c>
      <c r="G392" t="s">
        <v>4</v>
      </c>
      <c r="H392" t="s">
        <v>5</v>
      </c>
      <c r="I392">
        <v>400</v>
      </c>
      <c r="J392">
        <v>900</v>
      </c>
      <c r="K392">
        <v>1100</v>
      </c>
      <c r="L392">
        <v>200</v>
      </c>
      <c r="M392">
        <v>100</v>
      </c>
      <c r="N392">
        <v>400</v>
      </c>
      <c r="O392">
        <v>2000</v>
      </c>
      <c r="P392">
        <v>300</v>
      </c>
      <c r="Q392">
        <v>2300</v>
      </c>
      <c r="R392">
        <v>100</v>
      </c>
      <c r="S392">
        <v>100</v>
      </c>
      <c r="T392">
        <v>200</v>
      </c>
      <c r="U392">
        <v>300</v>
      </c>
      <c r="V392">
        <v>400</v>
      </c>
      <c r="W392">
        <v>2000</v>
      </c>
      <c r="X392">
        <v>2700</v>
      </c>
    </row>
    <row r="393" spans="1:24" x14ac:dyDescent="0.25">
      <c r="A393" t="str">
        <f t="shared" si="6"/>
        <v>LeidenInkomensafh.huurbeleid meer dan 43786 euroHuurCorporatieOverig</v>
      </c>
      <c r="B393">
        <v>2015</v>
      </c>
      <c r="C393" t="s">
        <v>21</v>
      </c>
      <c r="D393" t="s">
        <v>23</v>
      </c>
      <c r="E393" t="s">
        <v>10</v>
      </c>
      <c r="F393" t="s">
        <v>3</v>
      </c>
      <c r="G393" t="s">
        <v>4</v>
      </c>
      <c r="H393" t="s">
        <v>6</v>
      </c>
      <c r="I393">
        <v>100</v>
      </c>
      <c r="J393">
        <v>200</v>
      </c>
      <c r="K393">
        <v>100</v>
      </c>
      <c r="L393">
        <v>0</v>
      </c>
      <c r="M393">
        <v>0</v>
      </c>
      <c r="N393">
        <v>300</v>
      </c>
      <c r="O393">
        <v>100</v>
      </c>
      <c r="P393">
        <v>0</v>
      </c>
      <c r="Q393">
        <v>400</v>
      </c>
      <c r="R393">
        <v>0</v>
      </c>
      <c r="S393">
        <v>0</v>
      </c>
      <c r="T393">
        <v>0</v>
      </c>
      <c r="U393">
        <v>200</v>
      </c>
      <c r="V393">
        <v>200</v>
      </c>
      <c r="W393">
        <v>100</v>
      </c>
      <c r="X393">
        <v>500</v>
      </c>
    </row>
    <row r="394" spans="1:24" x14ac:dyDescent="0.25">
      <c r="A394" t="str">
        <f t="shared" si="6"/>
        <v>LeidenInkomensafh.huurbeleid meer dan 43786 euroHuurOverige verhuurderN.v.t.</v>
      </c>
      <c r="B394">
        <v>2015</v>
      </c>
      <c r="C394" t="s">
        <v>21</v>
      </c>
      <c r="D394" t="s">
        <v>23</v>
      </c>
      <c r="E394" t="s">
        <v>10</v>
      </c>
      <c r="F394" t="s">
        <v>3</v>
      </c>
      <c r="G394" t="s">
        <v>7</v>
      </c>
      <c r="H394" t="s">
        <v>1</v>
      </c>
      <c r="I394">
        <v>1100</v>
      </c>
      <c r="J394">
        <v>1200</v>
      </c>
      <c r="K394">
        <v>300</v>
      </c>
      <c r="L394">
        <v>100</v>
      </c>
      <c r="M394">
        <v>100</v>
      </c>
      <c r="N394">
        <v>1400</v>
      </c>
      <c r="O394">
        <v>1000</v>
      </c>
      <c r="P394">
        <v>300</v>
      </c>
      <c r="Q394">
        <v>2200</v>
      </c>
      <c r="R394">
        <v>200</v>
      </c>
      <c r="S394">
        <v>0</v>
      </c>
      <c r="T394">
        <v>300</v>
      </c>
      <c r="U394">
        <v>1100</v>
      </c>
      <c r="V394">
        <v>800</v>
      </c>
      <c r="W394">
        <v>800</v>
      </c>
      <c r="X394">
        <v>2700</v>
      </c>
    </row>
    <row r="395" spans="1:24" x14ac:dyDescent="0.25">
      <c r="A395" t="str">
        <f t="shared" si="6"/>
        <v>LeiderdorpTotaalTotaalN.v.t.N.v.t.</v>
      </c>
      <c r="B395">
        <v>2015</v>
      </c>
      <c r="C395" t="s">
        <v>21</v>
      </c>
      <c r="D395" t="s">
        <v>24</v>
      </c>
      <c r="E395" t="s">
        <v>0</v>
      </c>
      <c r="F395" t="s">
        <v>0</v>
      </c>
      <c r="G395" t="s">
        <v>1</v>
      </c>
      <c r="H395" t="s">
        <v>1</v>
      </c>
      <c r="I395">
        <v>3800</v>
      </c>
      <c r="J395">
        <v>3600</v>
      </c>
      <c r="K395">
        <v>3300</v>
      </c>
      <c r="L395">
        <v>800</v>
      </c>
      <c r="M395">
        <v>200</v>
      </c>
      <c r="N395">
        <v>1300</v>
      </c>
      <c r="O395">
        <v>6800</v>
      </c>
      <c r="P395">
        <v>3700</v>
      </c>
      <c r="Q395">
        <v>6100</v>
      </c>
      <c r="R395">
        <v>900</v>
      </c>
      <c r="S395">
        <v>800</v>
      </c>
      <c r="T395">
        <v>4000</v>
      </c>
      <c r="U395">
        <v>1300</v>
      </c>
      <c r="V395">
        <v>1600</v>
      </c>
      <c r="W395">
        <v>8900</v>
      </c>
      <c r="X395">
        <v>11800</v>
      </c>
    </row>
    <row r="396" spans="1:24" x14ac:dyDescent="0.25">
      <c r="A396" t="str">
        <f t="shared" si="6"/>
        <v>LeiderdorpTotaalEigenaarN.v.t.N.v.t.</v>
      </c>
      <c r="B396">
        <v>2015</v>
      </c>
      <c r="C396" t="s">
        <v>21</v>
      </c>
      <c r="D396" t="s">
        <v>24</v>
      </c>
      <c r="E396" t="s">
        <v>0</v>
      </c>
      <c r="F396" t="s">
        <v>2</v>
      </c>
      <c r="G396" t="s">
        <v>1</v>
      </c>
      <c r="H396" t="s">
        <v>1</v>
      </c>
      <c r="I396">
        <v>1600</v>
      </c>
      <c r="J396">
        <v>2600</v>
      </c>
      <c r="K396">
        <v>2800</v>
      </c>
      <c r="L396">
        <v>400</v>
      </c>
      <c r="M396">
        <v>100</v>
      </c>
      <c r="N396">
        <v>700</v>
      </c>
      <c r="O396">
        <v>4800</v>
      </c>
      <c r="P396">
        <v>2000</v>
      </c>
      <c r="Q396">
        <v>4400</v>
      </c>
      <c r="R396">
        <v>700</v>
      </c>
      <c r="S396">
        <v>200</v>
      </c>
      <c r="T396">
        <v>2200</v>
      </c>
      <c r="U396">
        <v>600</v>
      </c>
      <c r="V396">
        <v>800</v>
      </c>
      <c r="W396">
        <v>6000</v>
      </c>
      <c r="X396">
        <v>7500</v>
      </c>
    </row>
    <row r="397" spans="1:24" x14ac:dyDescent="0.25">
      <c r="A397" t="str">
        <f t="shared" si="6"/>
        <v>LeiderdorpTotaalHuurTotaalN.v.t.</v>
      </c>
      <c r="B397">
        <v>2015</v>
      </c>
      <c r="C397" t="s">
        <v>21</v>
      </c>
      <c r="D397" t="s">
        <v>24</v>
      </c>
      <c r="E397" t="s">
        <v>0</v>
      </c>
      <c r="F397" t="s">
        <v>3</v>
      </c>
      <c r="G397" t="s">
        <v>0</v>
      </c>
      <c r="H397" t="s">
        <v>1</v>
      </c>
      <c r="I397">
        <v>2200</v>
      </c>
      <c r="J397">
        <v>1000</v>
      </c>
      <c r="K397">
        <v>500</v>
      </c>
      <c r="L397">
        <v>400</v>
      </c>
      <c r="M397">
        <v>100</v>
      </c>
      <c r="N397">
        <v>600</v>
      </c>
      <c r="O397">
        <v>2000</v>
      </c>
      <c r="P397">
        <v>1700</v>
      </c>
      <c r="Q397">
        <v>1700</v>
      </c>
      <c r="R397">
        <v>200</v>
      </c>
      <c r="S397">
        <v>600</v>
      </c>
      <c r="T397">
        <v>1800</v>
      </c>
      <c r="U397">
        <v>700</v>
      </c>
      <c r="V397">
        <v>700</v>
      </c>
      <c r="W397">
        <v>2900</v>
      </c>
      <c r="X397">
        <v>4300</v>
      </c>
    </row>
    <row r="398" spans="1:24" x14ac:dyDescent="0.25">
      <c r="A398" t="str">
        <f t="shared" si="6"/>
        <v>LeiderdorpTotaalHuurCorporatieTotaal</v>
      </c>
      <c r="B398">
        <v>2015</v>
      </c>
      <c r="C398" t="s">
        <v>21</v>
      </c>
      <c r="D398" t="s">
        <v>24</v>
      </c>
      <c r="E398" t="s">
        <v>0</v>
      </c>
      <c r="F398" t="s">
        <v>3</v>
      </c>
      <c r="G398" t="s">
        <v>4</v>
      </c>
      <c r="H398" t="s">
        <v>0</v>
      </c>
      <c r="I398">
        <v>1400</v>
      </c>
      <c r="J398">
        <v>700</v>
      </c>
      <c r="K398">
        <v>400</v>
      </c>
      <c r="L398">
        <v>300</v>
      </c>
      <c r="M398">
        <v>0</v>
      </c>
      <c r="N398">
        <v>300</v>
      </c>
      <c r="O398">
        <v>1500</v>
      </c>
      <c r="P398">
        <v>1100</v>
      </c>
      <c r="Q398">
        <v>1100</v>
      </c>
      <c r="R398">
        <v>100</v>
      </c>
      <c r="S398">
        <v>500</v>
      </c>
      <c r="T398">
        <v>1100</v>
      </c>
      <c r="U398">
        <v>300</v>
      </c>
      <c r="V398">
        <v>500</v>
      </c>
      <c r="W398">
        <v>2100</v>
      </c>
      <c r="X398">
        <v>2800</v>
      </c>
    </row>
    <row r="399" spans="1:24" x14ac:dyDescent="0.25">
      <c r="A399" t="str">
        <f t="shared" si="6"/>
        <v>LeiderdorpTotaalHuurCorporatieOnder liberalisatiegrens</v>
      </c>
      <c r="B399">
        <v>2015</v>
      </c>
      <c r="C399" t="s">
        <v>21</v>
      </c>
      <c r="D399" t="s">
        <v>24</v>
      </c>
      <c r="E399" t="s">
        <v>0</v>
      </c>
      <c r="F399" t="s">
        <v>3</v>
      </c>
      <c r="G399" t="s">
        <v>4</v>
      </c>
      <c r="H399" t="s">
        <v>5</v>
      </c>
      <c r="I399">
        <v>1300</v>
      </c>
      <c r="J399">
        <v>600</v>
      </c>
      <c r="K399">
        <v>400</v>
      </c>
      <c r="L399">
        <v>300</v>
      </c>
      <c r="M399">
        <v>0</v>
      </c>
      <c r="N399">
        <v>300</v>
      </c>
      <c r="O399">
        <v>1400</v>
      </c>
      <c r="P399">
        <v>1000</v>
      </c>
      <c r="Q399">
        <v>1000</v>
      </c>
      <c r="R399">
        <v>100</v>
      </c>
      <c r="S399">
        <v>500</v>
      </c>
      <c r="T399">
        <v>1000</v>
      </c>
      <c r="U399">
        <v>200</v>
      </c>
      <c r="V399">
        <v>400</v>
      </c>
      <c r="W399">
        <v>2000</v>
      </c>
      <c r="X399">
        <v>2600</v>
      </c>
    </row>
    <row r="400" spans="1:24" x14ac:dyDescent="0.25">
      <c r="A400" t="str">
        <f t="shared" si="6"/>
        <v>LeiderdorpTotaalHuurCorporatieOverig</v>
      </c>
      <c r="B400">
        <v>2015</v>
      </c>
      <c r="C400" t="s">
        <v>21</v>
      </c>
      <c r="D400" t="s">
        <v>24</v>
      </c>
      <c r="E400" t="s">
        <v>0</v>
      </c>
      <c r="F400" t="s">
        <v>3</v>
      </c>
      <c r="G400" t="s">
        <v>4</v>
      </c>
      <c r="H400" t="s">
        <v>6</v>
      </c>
      <c r="I400">
        <v>100</v>
      </c>
      <c r="J400">
        <v>0</v>
      </c>
      <c r="K400">
        <v>0</v>
      </c>
      <c r="L400">
        <v>0</v>
      </c>
      <c r="M400">
        <v>0</v>
      </c>
      <c r="N400">
        <v>0</v>
      </c>
      <c r="O400">
        <v>100</v>
      </c>
      <c r="P400">
        <v>100</v>
      </c>
      <c r="Q400">
        <v>100</v>
      </c>
      <c r="R400">
        <v>0</v>
      </c>
      <c r="S400">
        <v>0</v>
      </c>
      <c r="T400">
        <v>100</v>
      </c>
      <c r="U400">
        <v>100</v>
      </c>
      <c r="V400">
        <v>100</v>
      </c>
      <c r="W400">
        <v>0</v>
      </c>
      <c r="X400">
        <v>200</v>
      </c>
    </row>
    <row r="401" spans="1:24" x14ac:dyDescent="0.25">
      <c r="A401" t="str">
        <f t="shared" si="6"/>
        <v>LeiderdorpTotaalHuurOverige verhuurderN.v.t.</v>
      </c>
      <c r="B401">
        <v>2015</v>
      </c>
      <c r="C401" t="s">
        <v>21</v>
      </c>
      <c r="D401" t="s">
        <v>24</v>
      </c>
      <c r="E401" t="s">
        <v>0</v>
      </c>
      <c r="F401" t="s">
        <v>3</v>
      </c>
      <c r="G401" t="s">
        <v>7</v>
      </c>
      <c r="H401" t="s">
        <v>1</v>
      </c>
      <c r="I401">
        <v>900</v>
      </c>
      <c r="J401">
        <v>400</v>
      </c>
      <c r="K401">
        <v>100</v>
      </c>
      <c r="L401">
        <v>100</v>
      </c>
      <c r="M401">
        <v>0</v>
      </c>
      <c r="N401">
        <v>300</v>
      </c>
      <c r="O401">
        <v>500</v>
      </c>
      <c r="P401">
        <v>600</v>
      </c>
      <c r="Q401">
        <v>600</v>
      </c>
      <c r="R401">
        <v>100</v>
      </c>
      <c r="S401">
        <v>100</v>
      </c>
      <c r="T401">
        <v>600</v>
      </c>
      <c r="U401">
        <v>400</v>
      </c>
      <c r="V401">
        <v>200</v>
      </c>
      <c r="W401">
        <v>800</v>
      </c>
      <c r="X401">
        <v>1500</v>
      </c>
    </row>
    <row r="402" spans="1:24" x14ac:dyDescent="0.25">
      <c r="A402" t="str">
        <f t="shared" si="6"/>
        <v>LeiderdorpInkomensafh.huurbeleid tot 34229 euroTotaalN.v.t.N.v.t.</v>
      </c>
      <c r="B402">
        <v>2015</v>
      </c>
      <c r="C402" t="s">
        <v>21</v>
      </c>
      <c r="D402" t="s">
        <v>24</v>
      </c>
      <c r="E402" t="s">
        <v>8</v>
      </c>
      <c r="F402" t="s">
        <v>0</v>
      </c>
      <c r="G402" t="s">
        <v>1</v>
      </c>
      <c r="H402" t="s">
        <v>1</v>
      </c>
      <c r="I402">
        <v>2500</v>
      </c>
      <c r="J402">
        <v>800</v>
      </c>
      <c r="K402">
        <v>300</v>
      </c>
      <c r="L402">
        <v>500</v>
      </c>
      <c r="M402">
        <v>0</v>
      </c>
      <c r="N402">
        <v>500</v>
      </c>
      <c r="O402">
        <v>1700</v>
      </c>
      <c r="P402">
        <v>1900</v>
      </c>
      <c r="Q402">
        <v>1200</v>
      </c>
      <c r="R402">
        <v>300</v>
      </c>
      <c r="S402">
        <v>700</v>
      </c>
      <c r="T402">
        <v>2000</v>
      </c>
      <c r="U402">
        <v>500</v>
      </c>
      <c r="V402">
        <v>700</v>
      </c>
      <c r="W402">
        <v>2900</v>
      </c>
      <c r="X402">
        <v>4100</v>
      </c>
    </row>
    <row r="403" spans="1:24" x14ac:dyDescent="0.25">
      <c r="A403" t="str">
        <f t="shared" si="6"/>
        <v>LeiderdorpInkomensafh.huurbeleid tot 34229 euroEigenaarN.v.t.N.v.t.</v>
      </c>
      <c r="B403">
        <v>2015</v>
      </c>
      <c r="C403" t="s">
        <v>21</v>
      </c>
      <c r="D403" t="s">
        <v>24</v>
      </c>
      <c r="E403" t="s">
        <v>8</v>
      </c>
      <c r="F403" t="s">
        <v>2</v>
      </c>
      <c r="G403" t="s">
        <v>1</v>
      </c>
      <c r="H403" t="s">
        <v>1</v>
      </c>
      <c r="I403">
        <v>800</v>
      </c>
      <c r="J403">
        <v>400</v>
      </c>
      <c r="K403">
        <v>200</v>
      </c>
      <c r="L403">
        <v>100</v>
      </c>
      <c r="M403">
        <v>0</v>
      </c>
      <c r="N403">
        <v>100</v>
      </c>
      <c r="O403">
        <v>700</v>
      </c>
      <c r="P403">
        <v>700</v>
      </c>
      <c r="Q403">
        <v>500</v>
      </c>
      <c r="R403">
        <v>200</v>
      </c>
      <c r="S403">
        <v>100</v>
      </c>
      <c r="T403">
        <v>700</v>
      </c>
      <c r="U403">
        <v>100</v>
      </c>
      <c r="V403">
        <v>200</v>
      </c>
      <c r="W403">
        <v>1200</v>
      </c>
      <c r="X403">
        <v>1400</v>
      </c>
    </row>
    <row r="404" spans="1:24" x14ac:dyDescent="0.25">
      <c r="A404" t="str">
        <f t="shared" si="6"/>
        <v>LeiderdorpInkomensafh.huurbeleid tot 34229 euroHuurTotaalN.v.t.</v>
      </c>
      <c r="B404">
        <v>2015</v>
      </c>
      <c r="C404" t="s">
        <v>21</v>
      </c>
      <c r="D404" t="s">
        <v>24</v>
      </c>
      <c r="E404" t="s">
        <v>8</v>
      </c>
      <c r="F404" t="s">
        <v>3</v>
      </c>
      <c r="G404" t="s">
        <v>0</v>
      </c>
      <c r="H404" t="s">
        <v>1</v>
      </c>
      <c r="I404">
        <v>1800</v>
      </c>
      <c r="J404">
        <v>400</v>
      </c>
      <c r="K404">
        <v>100</v>
      </c>
      <c r="L404">
        <v>300</v>
      </c>
      <c r="M404">
        <v>0</v>
      </c>
      <c r="N404">
        <v>400</v>
      </c>
      <c r="O404">
        <v>1000</v>
      </c>
      <c r="P404">
        <v>1200</v>
      </c>
      <c r="Q404">
        <v>700</v>
      </c>
      <c r="R404">
        <v>100</v>
      </c>
      <c r="S404">
        <v>600</v>
      </c>
      <c r="T404">
        <v>1300</v>
      </c>
      <c r="U404">
        <v>400</v>
      </c>
      <c r="V404">
        <v>500</v>
      </c>
      <c r="W404">
        <v>1700</v>
      </c>
      <c r="X404">
        <v>2700</v>
      </c>
    </row>
    <row r="405" spans="1:24" x14ac:dyDescent="0.25">
      <c r="A405" t="str">
        <f t="shared" si="6"/>
        <v>LeiderdorpInkomensafh.huurbeleid tot 34229 euroHuurCorporatieTotaal</v>
      </c>
      <c r="B405">
        <v>2015</v>
      </c>
      <c r="C405" t="s">
        <v>21</v>
      </c>
      <c r="D405" t="s">
        <v>24</v>
      </c>
      <c r="E405" t="s">
        <v>8</v>
      </c>
      <c r="F405" t="s">
        <v>3</v>
      </c>
      <c r="G405" t="s">
        <v>4</v>
      </c>
      <c r="H405" t="s">
        <v>0</v>
      </c>
      <c r="I405">
        <v>1200</v>
      </c>
      <c r="J405">
        <v>300</v>
      </c>
      <c r="K405">
        <v>100</v>
      </c>
      <c r="L405">
        <v>300</v>
      </c>
      <c r="M405">
        <v>0</v>
      </c>
      <c r="N405">
        <v>200</v>
      </c>
      <c r="O405">
        <v>800</v>
      </c>
      <c r="P405">
        <v>800</v>
      </c>
      <c r="Q405">
        <v>500</v>
      </c>
      <c r="R405">
        <v>100</v>
      </c>
      <c r="S405">
        <v>500</v>
      </c>
      <c r="T405">
        <v>900</v>
      </c>
      <c r="U405">
        <v>200</v>
      </c>
      <c r="V405">
        <v>400</v>
      </c>
      <c r="W405">
        <v>1300</v>
      </c>
      <c r="X405">
        <v>1900</v>
      </c>
    </row>
    <row r="406" spans="1:24" x14ac:dyDescent="0.25">
      <c r="A406" t="str">
        <f t="shared" si="6"/>
        <v>LeiderdorpInkomensafh.huurbeleid tot 34229 euroHuurCorporatieOnder liberalisatiegrens</v>
      </c>
      <c r="B406">
        <v>2015</v>
      </c>
      <c r="C406" t="s">
        <v>21</v>
      </c>
      <c r="D406" t="s">
        <v>24</v>
      </c>
      <c r="E406" t="s">
        <v>8</v>
      </c>
      <c r="F406" t="s">
        <v>3</v>
      </c>
      <c r="G406" t="s">
        <v>4</v>
      </c>
      <c r="H406" t="s">
        <v>5</v>
      </c>
      <c r="I406">
        <v>1100</v>
      </c>
      <c r="J406">
        <v>300</v>
      </c>
      <c r="K406">
        <v>100</v>
      </c>
      <c r="L406">
        <v>300</v>
      </c>
      <c r="M406">
        <v>0</v>
      </c>
      <c r="N406">
        <v>200</v>
      </c>
      <c r="O406">
        <v>800</v>
      </c>
      <c r="P406">
        <v>800</v>
      </c>
      <c r="Q406">
        <v>400</v>
      </c>
      <c r="R406">
        <v>0</v>
      </c>
      <c r="S406">
        <v>500</v>
      </c>
      <c r="T406">
        <v>800</v>
      </c>
      <c r="U406">
        <v>200</v>
      </c>
      <c r="V406">
        <v>300</v>
      </c>
      <c r="W406">
        <v>1300</v>
      </c>
      <c r="X406">
        <v>1800</v>
      </c>
    </row>
    <row r="407" spans="1:24" x14ac:dyDescent="0.25">
      <c r="A407" t="str">
        <f t="shared" si="6"/>
        <v>LeiderdorpInkomensafh.huurbeleid tot 34229 euroHuurCorporatieOverig</v>
      </c>
      <c r="B407">
        <v>2015</v>
      </c>
      <c r="C407" t="s">
        <v>21</v>
      </c>
      <c r="D407" t="s">
        <v>24</v>
      </c>
      <c r="E407" t="s">
        <v>8</v>
      </c>
      <c r="F407" t="s">
        <v>3</v>
      </c>
      <c r="G407" t="s">
        <v>4</v>
      </c>
      <c r="H407" t="s">
        <v>6</v>
      </c>
      <c r="I407">
        <v>100</v>
      </c>
      <c r="J407">
        <v>0</v>
      </c>
      <c r="K407">
        <v>0</v>
      </c>
      <c r="L407">
        <v>0</v>
      </c>
      <c r="M407">
        <v>0</v>
      </c>
      <c r="N407">
        <v>0</v>
      </c>
      <c r="O407">
        <v>0</v>
      </c>
      <c r="P407">
        <v>100</v>
      </c>
      <c r="Q407">
        <v>0</v>
      </c>
      <c r="R407">
        <v>0</v>
      </c>
      <c r="S407">
        <v>0</v>
      </c>
      <c r="T407">
        <v>100</v>
      </c>
      <c r="U407">
        <v>0</v>
      </c>
      <c r="V407">
        <v>100</v>
      </c>
      <c r="W407">
        <v>0</v>
      </c>
      <c r="X407">
        <v>100</v>
      </c>
    </row>
    <row r="408" spans="1:24" x14ac:dyDescent="0.25">
      <c r="A408" t="str">
        <f t="shared" si="6"/>
        <v>LeiderdorpInkomensafh.huurbeleid tot 34229 euroHuurOverige verhuurderN.v.t.</v>
      </c>
      <c r="B408">
        <v>2015</v>
      </c>
      <c r="C408" t="s">
        <v>21</v>
      </c>
      <c r="D408" t="s">
        <v>24</v>
      </c>
      <c r="E408" t="s">
        <v>8</v>
      </c>
      <c r="F408" t="s">
        <v>3</v>
      </c>
      <c r="G408" t="s">
        <v>7</v>
      </c>
      <c r="H408" t="s">
        <v>1</v>
      </c>
      <c r="I408">
        <v>600</v>
      </c>
      <c r="J408">
        <v>100</v>
      </c>
      <c r="K408">
        <v>0</v>
      </c>
      <c r="L408">
        <v>100</v>
      </c>
      <c r="M408">
        <v>0</v>
      </c>
      <c r="N408">
        <v>200</v>
      </c>
      <c r="O408">
        <v>200</v>
      </c>
      <c r="P408">
        <v>400</v>
      </c>
      <c r="Q408">
        <v>300</v>
      </c>
      <c r="R408">
        <v>100</v>
      </c>
      <c r="S408">
        <v>100</v>
      </c>
      <c r="T408">
        <v>400</v>
      </c>
      <c r="U408">
        <v>200</v>
      </c>
      <c r="V408">
        <v>100</v>
      </c>
      <c r="W408">
        <v>400</v>
      </c>
      <c r="X408">
        <v>800</v>
      </c>
    </row>
    <row r="409" spans="1:24" x14ac:dyDescent="0.25">
      <c r="A409" t="str">
        <f t="shared" si="6"/>
        <v>LeiderdorpInkomensafh.huurbeleid 34229 t/m 43786 euroTotaalN.v.t.N.v.t.</v>
      </c>
      <c r="B409">
        <v>2015</v>
      </c>
      <c r="C409" t="s">
        <v>21</v>
      </c>
      <c r="D409" t="s">
        <v>24</v>
      </c>
      <c r="E409" t="s">
        <v>9</v>
      </c>
      <c r="F409" t="s">
        <v>0</v>
      </c>
      <c r="G409" t="s">
        <v>1</v>
      </c>
      <c r="H409" t="s">
        <v>1</v>
      </c>
      <c r="I409">
        <v>600</v>
      </c>
      <c r="J409">
        <v>500</v>
      </c>
      <c r="K409">
        <v>300</v>
      </c>
      <c r="L409">
        <v>100</v>
      </c>
      <c r="M409">
        <v>0</v>
      </c>
      <c r="N409">
        <v>200</v>
      </c>
      <c r="O409">
        <v>700</v>
      </c>
      <c r="P409">
        <v>600</v>
      </c>
      <c r="Q409">
        <v>800</v>
      </c>
      <c r="R409">
        <v>100</v>
      </c>
      <c r="S409">
        <v>100</v>
      </c>
      <c r="T409">
        <v>600</v>
      </c>
      <c r="U409">
        <v>200</v>
      </c>
      <c r="V409">
        <v>200</v>
      </c>
      <c r="W409">
        <v>1200</v>
      </c>
      <c r="X409">
        <v>1500</v>
      </c>
    </row>
    <row r="410" spans="1:24" x14ac:dyDescent="0.25">
      <c r="A410" t="str">
        <f t="shared" si="6"/>
        <v>LeiderdorpInkomensafh.huurbeleid 34229 t/m 43786 euroEigenaarN.v.t.N.v.t.</v>
      </c>
      <c r="B410">
        <v>2015</v>
      </c>
      <c r="C410" t="s">
        <v>21</v>
      </c>
      <c r="D410" t="s">
        <v>24</v>
      </c>
      <c r="E410" t="s">
        <v>9</v>
      </c>
      <c r="F410" t="s">
        <v>2</v>
      </c>
      <c r="G410" t="s">
        <v>1</v>
      </c>
      <c r="H410" t="s">
        <v>1</v>
      </c>
      <c r="I410">
        <v>300</v>
      </c>
      <c r="J410">
        <v>300</v>
      </c>
      <c r="K410">
        <v>200</v>
      </c>
      <c r="L410">
        <v>100</v>
      </c>
      <c r="M410">
        <v>0</v>
      </c>
      <c r="N410">
        <v>100</v>
      </c>
      <c r="O410">
        <v>400</v>
      </c>
      <c r="P410">
        <v>400</v>
      </c>
      <c r="Q410">
        <v>400</v>
      </c>
      <c r="R410">
        <v>100</v>
      </c>
      <c r="S410">
        <v>0</v>
      </c>
      <c r="T410">
        <v>400</v>
      </c>
      <c r="U410">
        <v>100</v>
      </c>
      <c r="V410">
        <v>100</v>
      </c>
      <c r="W410">
        <v>700</v>
      </c>
      <c r="X410">
        <v>900</v>
      </c>
    </row>
    <row r="411" spans="1:24" x14ac:dyDescent="0.25">
      <c r="A411" t="str">
        <f t="shared" si="6"/>
        <v>LeiderdorpInkomensafh.huurbeleid 34229 t/m 43786 euroHuurTotaalN.v.t.</v>
      </c>
      <c r="B411">
        <v>2015</v>
      </c>
      <c r="C411" t="s">
        <v>21</v>
      </c>
      <c r="D411" t="s">
        <v>24</v>
      </c>
      <c r="E411" t="s">
        <v>9</v>
      </c>
      <c r="F411" t="s">
        <v>3</v>
      </c>
      <c r="G411" t="s">
        <v>0</v>
      </c>
      <c r="H411" t="s">
        <v>1</v>
      </c>
      <c r="I411">
        <v>300</v>
      </c>
      <c r="J411">
        <v>200</v>
      </c>
      <c r="K411">
        <v>100</v>
      </c>
      <c r="L411">
        <v>100</v>
      </c>
      <c r="M411">
        <v>0</v>
      </c>
      <c r="N411">
        <v>100</v>
      </c>
      <c r="O411">
        <v>300</v>
      </c>
      <c r="P411">
        <v>200</v>
      </c>
      <c r="Q411">
        <v>300</v>
      </c>
      <c r="R411">
        <v>0</v>
      </c>
      <c r="S411">
        <v>0</v>
      </c>
      <c r="T411">
        <v>300</v>
      </c>
      <c r="U411">
        <v>100</v>
      </c>
      <c r="V411">
        <v>100</v>
      </c>
      <c r="W411">
        <v>400</v>
      </c>
      <c r="X411">
        <v>600</v>
      </c>
    </row>
    <row r="412" spans="1:24" x14ac:dyDescent="0.25">
      <c r="A412" t="str">
        <f t="shared" si="6"/>
        <v>LeiderdorpInkomensafh.huurbeleid 34229 t/m 43786 euroHuurCorporatieTotaal</v>
      </c>
      <c r="B412">
        <v>2015</v>
      </c>
      <c r="C412" t="s">
        <v>21</v>
      </c>
      <c r="D412" t="s">
        <v>24</v>
      </c>
      <c r="E412" t="s">
        <v>9</v>
      </c>
      <c r="F412" t="s">
        <v>3</v>
      </c>
      <c r="G412" t="s">
        <v>4</v>
      </c>
      <c r="H412" t="s">
        <v>0</v>
      </c>
      <c r="I412">
        <v>100</v>
      </c>
      <c r="J412">
        <v>100</v>
      </c>
      <c r="K412">
        <v>100</v>
      </c>
      <c r="L412">
        <v>0</v>
      </c>
      <c r="M412">
        <v>0</v>
      </c>
      <c r="N412">
        <v>0</v>
      </c>
      <c r="O412">
        <v>200</v>
      </c>
      <c r="P412">
        <v>100</v>
      </c>
      <c r="Q412">
        <v>200</v>
      </c>
      <c r="R412">
        <v>0</v>
      </c>
      <c r="S412">
        <v>0</v>
      </c>
      <c r="T412">
        <v>100</v>
      </c>
      <c r="U412">
        <v>0</v>
      </c>
      <c r="V412">
        <v>0</v>
      </c>
      <c r="W412">
        <v>300</v>
      </c>
      <c r="X412">
        <v>400</v>
      </c>
    </row>
    <row r="413" spans="1:24" x14ac:dyDescent="0.25">
      <c r="A413" t="str">
        <f t="shared" si="6"/>
        <v>LeiderdorpInkomensafh.huurbeleid 34229 t/m 43786 euroHuurCorporatieOnder liberalisatiegrens</v>
      </c>
      <c r="B413">
        <v>2015</v>
      </c>
      <c r="C413" t="s">
        <v>21</v>
      </c>
      <c r="D413" t="s">
        <v>24</v>
      </c>
      <c r="E413" t="s">
        <v>9</v>
      </c>
      <c r="F413" t="s">
        <v>3</v>
      </c>
      <c r="G413" t="s">
        <v>4</v>
      </c>
      <c r="H413" t="s">
        <v>5</v>
      </c>
      <c r="I413">
        <v>100</v>
      </c>
      <c r="J413">
        <v>100</v>
      </c>
      <c r="K413">
        <v>100</v>
      </c>
      <c r="L413">
        <v>0</v>
      </c>
      <c r="M413">
        <v>0</v>
      </c>
      <c r="N413">
        <v>0</v>
      </c>
      <c r="O413">
        <v>200</v>
      </c>
      <c r="P413">
        <v>100</v>
      </c>
      <c r="Q413">
        <v>200</v>
      </c>
      <c r="R413">
        <v>0</v>
      </c>
      <c r="S413">
        <v>0</v>
      </c>
      <c r="T413">
        <v>100</v>
      </c>
      <c r="U413">
        <v>0</v>
      </c>
      <c r="V413">
        <v>0</v>
      </c>
      <c r="W413">
        <v>300</v>
      </c>
      <c r="X413">
        <v>300</v>
      </c>
    </row>
    <row r="414" spans="1:24" x14ac:dyDescent="0.25">
      <c r="A414" t="str">
        <f t="shared" si="6"/>
        <v>LeiderdorpInkomensafh.huurbeleid 34229 t/m 43786 euroHuurCorporatieOverig</v>
      </c>
      <c r="B414">
        <v>2015</v>
      </c>
      <c r="C414" t="s">
        <v>21</v>
      </c>
      <c r="D414" t="s">
        <v>24</v>
      </c>
      <c r="E414" t="s">
        <v>9</v>
      </c>
      <c r="F414" t="s">
        <v>3</v>
      </c>
      <c r="G414" t="s">
        <v>4</v>
      </c>
      <c r="H414" t="s">
        <v>6</v>
      </c>
      <c r="I414">
        <v>0</v>
      </c>
      <c r="J414">
        <v>0</v>
      </c>
      <c r="K414">
        <v>0</v>
      </c>
      <c r="L414">
        <v>0</v>
      </c>
      <c r="M414">
        <v>0</v>
      </c>
      <c r="N414">
        <v>0</v>
      </c>
      <c r="O414">
        <v>0</v>
      </c>
      <c r="P414">
        <v>0</v>
      </c>
      <c r="Q414">
        <v>0</v>
      </c>
      <c r="R414">
        <v>0</v>
      </c>
      <c r="S414">
        <v>0</v>
      </c>
      <c r="T414">
        <v>0</v>
      </c>
      <c r="U414">
        <v>0</v>
      </c>
      <c r="V414">
        <v>0</v>
      </c>
      <c r="W414">
        <v>0</v>
      </c>
      <c r="X414">
        <v>0</v>
      </c>
    </row>
    <row r="415" spans="1:24" x14ac:dyDescent="0.25">
      <c r="A415" t="str">
        <f t="shared" si="6"/>
        <v>LeiderdorpInkomensafh.huurbeleid 34229 t/m 43786 euroHuurOverige verhuurderN.v.t.</v>
      </c>
      <c r="B415">
        <v>2015</v>
      </c>
      <c r="C415" t="s">
        <v>21</v>
      </c>
      <c r="D415" t="s">
        <v>24</v>
      </c>
      <c r="E415" t="s">
        <v>9</v>
      </c>
      <c r="F415" t="s">
        <v>3</v>
      </c>
      <c r="G415" t="s">
        <v>7</v>
      </c>
      <c r="H415" t="s">
        <v>1</v>
      </c>
      <c r="I415">
        <v>100</v>
      </c>
      <c r="J415">
        <v>100</v>
      </c>
      <c r="K415">
        <v>0</v>
      </c>
      <c r="L415">
        <v>0</v>
      </c>
      <c r="M415">
        <v>0</v>
      </c>
      <c r="N415">
        <v>100</v>
      </c>
      <c r="O415">
        <v>100</v>
      </c>
      <c r="P415">
        <v>100</v>
      </c>
      <c r="Q415">
        <v>100</v>
      </c>
      <c r="R415">
        <v>0</v>
      </c>
      <c r="S415">
        <v>0</v>
      </c>
      <c r="T415">
        <v>100</v>
      </c>
      <c r="U415">
        <v>100</v>
      </c>
      <c r="V415">
        <v>0</v>
      </c>
      <c r="W415">
        <v>100</v>
      </c>
      <c r="X415">
        <v>200</v>
      </c>
    </row>
    <row r="416" spans="1:24" x14ac:dyDescent="0.25">
      <c r="A416" t="str">
        <f t="shared" si="6"/>
        <v>LeiderdorpInkomensafh.huurbeleid meer dan 43786 euroTotaalN.v.t.N.v.t.</v>
      </c>
      <c r="B416">
        <v>2015</v>
      </c>
      <c r="C416" t="s">
        <v>21</v>
      </c>
      <c r="D416" t="s">
        <v>24</v>
      </c>
      <c r="E416" t="s">
        <v>10</v>
      </c>
      <c r="F416" t="s">
        <v>0</v>
      </c>
      <c r="G416" t="s">
        <v>1</v>
      </c>
      <c r="H416" t="s">
        <v>1</v>
      </c>
      <c r="I416">
        <v>800</v>
      </c>
      <c r="J416">
        <v>2300</v>
      </c>
      <c r="K416">
        <v>2700</v>
      </c>
      <c r="L416">
        <v>300</v>
      </c>
      <c r="M416">
        <v>100</v>
      </c>
      <c r="N416">
        <v>600</v>
      </c>
      <c r="O416">
        <v>4300</v>
      </c>
      <c r="P416">
        <v>1200</v>
      </c>
      <c r="Q416">
        <v>4200</v>
      </c>
      <c r="R416">
        <v>500</v>
      </c>
      <c r="S416">
        <v>100</v>
      </c>
      <c r="T416">
        <v>1400</v>
      </c>
      <c r="U416">
        <v>600</v>
      </c>
      <c r="V416">
        <v>700</v>
      </c>
      <c r="W416">
        <v>4900</v>
      </c>
      <c r="X416">
        <v>6100</v>
      </c>
    </row>
    <row r="417" spans="1:24" x14ac:dyDescent="0.25">
      <c r="A417" t="str">
        <f t="shared" si="6"/>
        <v>LeiderdorpInkomensafh.huurbeleid meer dan 43786 euroEigenaarN.v.t.N.v.t.</v>
      </c>
      <c r="B417">
        <v>2015</v>
      </c>
      <c r="C417" t="s">
        <v>21</v>
      </c>
      <c r="D417" t="s">
        <v>24</v>
      </c>
      <c r="E417" t="s">
        <v>10</v>
      </c>
      <c r="F417" t="s">
        <v>2</v>
      </c>
      <c r="G417" t="s">
        <v>1</v>
      </c>
      <c r="H417" t="s">
        <v>1</v>
      </c>
      <c r="I417">
        <v>600</v>
      </c>
      <c r="J417">
        <v>1900</v>
      </c>
      <c r="K417">
        <v>2400</v>
      </c>
      <c r="L417">
        <v>200</v>
      </c>
      <c r="M417">
        <v>100</v>
      </c>
      <c r="N417">
        <v>400</v>
      </c>
      <c r="O417">
        <v>3700</v>
      </c>
      <c r="P417">
        <v>1000</v>
      </c>
      <c r="Q417">
        <v>3500</v>
      </c>
      <c r="R417">
        <v>500</v>
      </c>
      <c r="S417">
        <v>0</v>
      </c>
      <c r="T417">
        <v>1100</v>
      </c>
      <c r="U417">
        <v>400</v>
      </c>
      <c r="V417">
        <v>600</v>
      </c>
      <c r="W417">
        <v>4200</v>
      </c>
      <c r="X417">
        <v>5100</v>
      </c>
    </row>
    <row r="418" spans="1:24" x14ac:dyDescent="0.25">
      <c r="A418" t="str">
        <f t="shared" si="6"/>
        <v>LeiderdorpInkomensafh.huurbeleid meer dan 43786 euroHuurTotaalN.v.t.</v>
      </c>
      <c r="B418">
        <v>2015</v>
      </c>
      <c r="C418" t="s">
        <v>21</v>
      </c>
      <c r="D418" t="s">
        <v>24</v>
      </c>
      <c r="E418" t="s">
        <v>10</v>
      </c>
      <c r="F418" t="s">
        <v>3</v>
      </c>
      <c r="G418" t="s">
        <v>0</v>
      </c>
      <c r="H418" t="s">
        <v>1</v>
      </c>
      <c r="I418">
        <v>200</v>
      </c>
      <c r="J418">
        <v>400</v>
      </c>
      <c r="K418">
        <v>300</v>
      </c>
      <c r="L418">
        <v>100</v>
      </c>
      <c r="M418">
        <v>0</v>
      </c>
      <c r="N418">
        <v>100</v>
      </c>
      <c r="O418">
        <v>600</v>
      </c>
      <c r="P418">
        <v>200</v>
      </c>
      <c r="Q418">
        <v>700</v>
      </c>
      <c r="R418">
        <v>100</v>
      </c>
      <c r="S418">
        <v>0</v>
      </c>
      <c r="T418">
        <v>200</v>
      </c>
      <c r="U418">
        <v>200</v>
      </c>
      <c r="V418">
        <v>100</v>
      </c>
      <c r="W418">
        <v>700</v>
      </c>
      <c r="X418">
        <v>1000</v>
      </c>
    </row>
    <row r="419" spans="1:24" x14ac:dyDescent="0.25">
      <c r="A419" t="str">
        <f t="shared" si="6"/>
        <v>LeiderdorpInkomensafh.huurbeleid meer dan 43786 euroHuurCorporatieTotaal</v>
      </c>
      <c r="B419">
        <v>2015</v>
      </c>
      <c r="C419" t="s">
        <v>21</v>
      </c>
      <c r="D419" t="s">
        <v>24</v>
      </c>
      <c r="E419" t="s">
        <v>10</v>
      </c>
      <c r="F419" t="s">
        <v>3</v>
      </c>
      <c r="G419" t="s">
        <v>4</v>
      </c>
      <c r="H419" t="s">
        <v>0</v>
      </c>
      <c r="I419">
        <v>100</v>
      </c>
      <c r="J419">
        <v>200</v>
      </c>
      <c r="K419">
        <v>200</v>
      </c>
      <c r="L419">
        <v>0</v>
      </c>
      <c r="M419">
        <v>0</v>
      </c>
      <c r="N419">
        <v>0</v>
      </c>
      <c r="O419">
        <v>400</v>
      </c>
      <c r="P419">
        <v>100</v>
      </c>
      <c r="Q419">
        <v>400</v>
      </c>
      <c r="R419">
        <v>0</v>
      </c>
      <c r="S419">
        <v>0</v>
      </c>
      <c r="T419">
        <v>100</v>
      </c>
      <c r="U419">
        <v>0</v>
      </c>
      <c r="V419">
        <v>100</v>
      </c>
      <c r="W419">
        <v>400</v>
      </c>
      <c r="X419">
        <v>600</v>
      </c>
    </row>
    <row r="420" spans="1:24" x14ac:dyDescent="0.25">
      <c r="A420" t="str">
        <f t="shared" si="6"/>
        <v>LeiderdorpInkomensafh.huurbeleid meer dan 43786 euroHuurCorporatieOnder liberalisatiegrens</v>
      </c>
      <c r="B420">
        <v>2015</v>
      </c>
      <c r="C420" t="s">
        <v>21</v>
      </c>
      <c r="D420" t="s">
        <v>24</v>
      </c>
      <c r="E420" t="s">
        <v>10</v>
      </c>
      <c r="F420" t="s">
        <v>3</v>
      </c>
      <c r="G420" t="s">
        <v>4</v>
      </c>
      <c r="H420" t="s">
        <v>5</v>
      </c>
      <c r="I420">
        <v>0</v>
      </c>
      <c r="J420">
        <v>200</v>
      </c>
      <c r="K420">
        <v>200</v>
      </c>
      <c r="L420">
        <v>0</v>
      </c>
      <c r="M420">
        <v>0</v>
      </c>
      <c r="N420">
        <v>0</v>
      </c>
      <c r="O420">
        <v>400</v>
      </c>
      <c r="P420">
        <v>100</v>
      </c>
      <c r="Q420">
        <v>400</v>
      </c>
      <c r="R420">
        <v>0</v>
      </c>
      <c r="S420">
        <v>0</v>
      </c>
      <c r="T420">
        <v>100</v>
      </c>
      <c r="U420">
        <v>0</v>
      </c>
      <c r="V420">
        <v>0</v>
      </c>
      <c r="W420">
        <v>400</v>
      </c>
      <c r="X420">
        <v>500</v>
      </c>
    </row>
    <row r="421" spans="1:24" x14ac:dyDescent="0.25">
      <c r="A421" t="str">
        <f t="shared" si="6"/>
        <v>LeiderdorpInkomensafh.huurbeleid meer dan 43786 euroHuurCorporatieOverig</v>
      </c>
      <c r="B421">
        <v>2015</v>
      </c>
      <c r="C421" t="s">
        <v>21</v>
      </c>
      <c r="D421" t="s">
        <v>24</v>
      </c>
      <c r="E421" t="s">
        <v>10</v>
      </c>
      <c r="F421" t="s">
        <v>3</v>
      </c>
      <c r="G421" t="s">
        <v>4</v>
      </c>
      <c r="H421" t="s">
        <v>6</v>
      </c>
      <c r="I421">
        <v>0</v>
      </c>
      <c r="J421">
        <v>0</v>
      </c>
      <c r="K421">
        <v>0</v>
      </c>
      <c r="L421">
        <v>0</v>
      </c>
      <c r="M421">
        <v>0</v>
      </c>
      <c r="N421">
        <v>0</v>
      </c>
      <c r="O421">
        <v>0</v>
      </c>
      <c r="P421">
        <v>0</v>
      </c>
      <c r="Q421">
        <v>0</v>
      </c>
      <c r="R421">
        <v>0</v>
      </c>
      <c r="S421">
        <v>0</v>
      </c>
      <c r="T421">
        <v>0</v>
      </c>
      <c r="U421">
        <v>0</v>
      </c>
      <c r="V421">
        <v>0</v>
      </c>
      <c r="W421">
        <v>0</v>
      </c>
      <c r="X421">
        <v>100</v>
      </c>
    </row>
    <row r="422" spans="1:24" x14ac:dyDescent="0.25">
      <c r="A422" t="str">
        <f t="shared" si="6"/>
        <v>LeiderdorpInkomensafh.huurbeleid meer dan 43786 euroHuurOverige verhuurderN.v.t.</v>
      </c>
      <c r="B422">
        <v>2015</v>
      </c>
      <c r="C422" t="s">
        <v>21</v>
      </c>
      <c r="D422" t="s">
        <v>24</v>
      </c>
      <c r="E422" t="s">
        <v>10</v>
      </c>
      <c r="F422" t="s">
        <v>3</v>
      </c>
      <c r="G422" t="s">
        <v>7</v>
      </c>
      <c r="H422" t="s">
        <v>1</v>
      </c>
      <c r="I422">
        <v>100</v>
      </c>
      <c r="J422">
        <v>200</v>
      </c>
      <c r="K422">
        <v>100</v>
      </c>
      <c r="L422">
        <v>0</v>
      </c>
      <c r="M422">
        <v>0</v>
      </c>
      <c r="N422">
        <v>100</v>
      </c>
      <c r="O422">
        <v>200</v>
      </c>
      <c r="P422">
        <v>200</v>
      </c>
      <c r="Q422">
        <v>300</v>
      </c>
      <c r="R422">
        <v>0</v>
      </c>
      <c r="S422">
        <v>0</v>
      </c>
      <c r="T422">
        <v>200</v>
      </c>
      <c r="U422">
        <v>100</v>
      </c>
      <c r="V422">
        <v>100</v>
      </c>
      <c r="W422">
        <v>300</v>
      </c>
      <c r="X422">
        <v>400</v>
      </c>
    </row>
    <row r="423" spans="1:24" x14ac:dyDescent="0.25">
      <c r="A423" t="str">
        <f t="shared" si="6"/>
        <v>OegstgeestTotaalTotaalN.v.t.N.v.t.</v>
      </c>
      <c r="B423">
        <v>2015</v>
      </c>
      <c r="C423" t="s">
        <v>21</v>
      </c>
      <c r="D423" t="s">
        <v>25</v>
      </c>
      <c r="E423" t="s">
        <v>0</v>
      </c>
      <c r="F423" t="s">
        <v>0</v>
      </c>
      <c r="G423" t="s">
        <v>1</v>
      </c>
      <c r="H423" t="s">
        <v>1</v>
      </c>
      <c r="I423">
        <v>3300</v>
      </c>
      <c r="J423">
        <v>2900</v>
      </c>
      <c r="K423">
        <v>2900</v>
      </c>
      <c r="L423">
        <v>600</v>
      </c>
      <c r="M423">
        <v>100</v>
      </c>
      <c r="N423">
        <v>1300</v>
      </c>
      <c r="O423">
        <v>5500</v>
      </c>
      <c r="P423">
        <v>3000</v>
      </c>
      <c r="Q423">
        <v>5200</v>
      </c>
      <c r="R423">
        <v>900</v>
      </c>
      <c r="S423">
        <v>500</v>
      </c>
      <c r="T423">
        <v>3300</v>
      </c>
      <c r="U423">
        <v>1400</v>
      </c>
      <c r="V423">
        <v>1600</v>
      </c>
      <c r="W423">
        <v>6900</v>
      </c>
      <c r="X423">
        <v>9800</v>
      </c>
    </row>
    <row r="424" spans="1:24" x14ac:dyDescent="0.25">
      <c r="A424" t="str">
        <f t="shared" si="6"/>
        <v>OegstgeestTotaalEigenaarN.v.t.N.v.t.</v>
      </c>
      <c r="B424">
        <v>2015</v>
      </c>
      <c r="C424" t="s">
        <v>21</v>
      </c>
      <c r="D424" t="s">
        <v>25</v>
      </c>
      <c r="E424" t="s">
        <v>0</v>
      </c>
      <c r="F424" t="s">
        <v>2</v>
      </c>
      <c r="G424" t="s">
        <v>1</v>
      </c>
      <c r="H424" t="s">
        <v>1</v>
      </c>
      <c r="I424">
        <v>1900</v>
      </c>
      <c r="J424">
        <v>2300</v>
      </c>
      <c r="K424">
        <v>2600</v>
      </c>
      <c r="L424">
        <v>400</v>
      </c>
      <c r="M424">
        <v>100</v>
      </c>
      <c r="N424">
        <v>700</v>
      </c>
      <c r="O424">
        <v>4500</v>
      </c>
      <c r="P424">
        <v>2000</v>
      </c>
      <c r="Q424">
        <v>4100</v>
      </c>
      <c r="R424">
        <v>700</v>
      </c>
      <c r="S424">
        <v>100</v>
      </c>
      <c r="T424">
        <v>2300</v>
      </c>
      <c r="U424">
        <v>700</v>
      </c>
      <c r="V424">
        <v>1000</v>
      </c>
      <c r="W424">
        <v>5500</v>
      </c>
      <c r="X424">
        <v>7200</v>
      </c>
    </row>
    <row r="425" spans="1:24" x14ac:dyDescent="0.25">
      <c r="A425" t="str">
        <f t="shared" si="6"/>
        <v>OegstgeestTotaalHuurTotaalN.v.t.</v>
      </c>
      <c r="B425">
        <v>2015</v>
      </c>
      <c r="C425" t="s">
        <v>21</v>
      </c>
      <c r="D425" t="s">
        <v>25</v>
      </c>
      <c r="E425" t="s">
        <v>0</v>
      </c>
      <c r="F425" t="s">
        <v>3</v>
      </c>
      <c r="G425" t="s">
        <v>0</v>
      </c>
      <c r="H425" t="s">
        <v>1</v>
      </c>
      <c r="I425">
        <v>1400</v>
      </c>
      <c r="J425">
        <v>600</v>
      </c>
      <c r="K425">
        <v>300</v>
      </c>
      <c r="L425">
        <v>200</v>
      </c>
      <c r="M425">
        <v>0</v>
      </c>
      <c r="N425">
        <v>500</v>
      </c>
      <c r="O425">
        <v>1100</v>
      </c>
      <c r="P425">
        <v>1000</v>
      </c>
      <c r="Q425">
        <v>1100</v>
      </c>
      <c r="R425">
        <v>100</v>
      </c>
      <c r="S425">
        <v>400</v>
      </c>
      <c r="T425">
        <v>1000</v>
      </c>
      <c r="U425">
        <v>700</v>
      </c>
      <c r="V425">
        <v>600</v>
      </c>
      <c r="W425">
        <v>1300</v>
      </c>
      <c r="X425">
        <v>2600</v>
      </c>
    </row>
    <row r="426" spans="1:24" x14ac:dyDescent="0.25">
      <c r="A426" t="str">
        <f t="shared" si="6"/>
        <v>OegstgeestTotaalHuurCorporatieTotaal</v>
      </c>
      <c r="B426">
        <v>2015</v>
      </c>
      <c r="C426" t="s">
        <v>21</v>
      </c>
      <c r="D426" t="s">
        <v>25</v>
      </c>
      <c r="E426" t="s">
        <v>0</v>
      </c>
      <c r="F426" t="s">
        <v>3</v>
      </c>
      <c r="G426" t="s">
        <v>4</v>
      </c>
      <c r="H426" t="s">
        <v>0</v>
      </c>
      <c r="I426">
        <v>900</v>
      </c>
      <c r="J426">
        <v>400</v>
      </c>
      <c r="K426">
        <v>100</v>
      </c>
      <c r="L426">
        <v>200</v>
      </c>
      <c r="M426">
        <v>0</v>
      </c>
      <c r="N426">
        <v>300</v>
      </c>
      <c r="O426">
        <v>700</v>
      </c>
      <c r="P426">
        <v>700</v>
      </c>
      <c r="Q426">
        <v>600</v>
      </c>
      <c r="R426">
        <v>100</v>
      </c>
      <c r="S426">
        <v>300</v>
      </c>
      <c r="T426">
        <v>700</v>
      </c>
      <c r="U426">
        <v>300</v>
      </c>
      <c r="V426">
        <v>400</v>
      </c>
      <c r="W426">
        <v>900</v>
      </c>
      <c r="X426">
        <v>1600</v>
      </c>
    </row>
    <row r="427" spans="1:24" x14ac:dyDescent="0.25">
      <c r="A427" t="str">
        <f t="shared" si="6"/>
        <v>OegstgeestTotaalHuurCorporatieOnder liberalisatiegrens</v>
      </c>
      <c r="B427">
        <v>2015</v>
      </c>
      <c r="C427" t="s">
        <v>21</v>
      </c>
      <c r="D427" t="s">
        <v>25</v>
      </c>
      <c r="E427" t="s">
        <v>0</v>
      </c>
      <c r="F427" t="s">
        <v>3</v>
      </c>
      <c r="G427" t="s">
        <v>4</v>
      </c>
      <c r="H427" t="s">
        <v>5</v>
      </c>
      <c r="I427">
        <v>800</v>
      </c>
      <c r="J427">
        <v>300</v>
      </c>
      <c r="K427">
        <v>100</v>
      </c>
      <c r="L427">
        <v>100</v>
      </c>
      <c r="M427">
        <v>0</v>
      </c>
      <c r="N427">
        <v>200</v>
      </c>
      <c r="O427">
        <v>600</v>
      </c>
      <c r="P427">
        <v>600</v>
      </c>
      <c r="Q427">
        <v>500</v>
      </c>
      <c r="R427">
        <v>0</v>
      </c>
      <c r="S427">
        <v>300</v>
      </c>
      <c r="T427">
        <v>600</v>
      </c>
      <c r="U427">
        <v>300</v>
      </c>
      <c r="V427">
        <v>300</v>
      </c>
      <c r="W427">
        <v>800</v>
      </c>
      <c r="X427">
        <v>1300</v>
      </c>
    </row>
    <row r="428" spans="1:24" x14ac:dyDescent="0.25">
      <c r="A428" t="str">
        <f t="shared" si="6"/>
        <v>OegstgeestTotaalHuurCorporatieOverig</v>
      </c>
      <c r="B428">
        <v>2015</v>
      </c>
      <c r="C428" t="s">
        <v>21</v>
      </c>
      <c r="D428" t="s">
        <v>25</v>
      </c>
      <c r="E428" t="s">
        <v>0</v>
      </c>
      <c r="F428" t="s">
        <v>3</v>
      </c>
      <c r="G428" t="s">
        <v>4</v>
      </c>
      <c r="H428" t="s">
        <v>6</v>
      </c>
      <c r="I428">
        <v>200</v>
      </c>
      <c r="J428">
        <v>100</v>
      </c>
      <c r="K428">
        <v>0</v>
      </c>
      <c r="L428">
        <v>0</v>
      </c>
      <c r="M428">
        <v>0</v>
      </c>
      <c r="N428">
        <v>100</v>
      </c>
      <c r="O428">
        <v>100</v>
      </c>
      <c r="P428">
        <v>100</v>
      </c>
      <c r="Q428">
        <v>100</v>
      </c>
      <c r="R428">
        <v>0</v>
      </c>
      <c r="S428">
        <v>0</v>
      </c>
      <c r="T428">
        <v>100</v>
      </c>
      <c r="U428">
        <v>100</v>
      </c>
      <c r="V428">
        <v>100</v>
      </c>
      <c r="W428">
        <v>100</v>
      </c>
      <c r="X428">
        <v>300</v>
      </c>
    </row>
    <row r="429" spans="1:24" x14ac:dyDescent="0.25">
      <c r="A429" t="str">
        <f t="shared" si="6"/>
        <v>OegstgeestTotaalHuurOverige verhuurderN.v.t.</v>
      </c>
      <c r="B429">
        <v>2015</v>
      </c>
      <c r="C429" t="s">
        <v>21</v>
      </c>
      <c r="D429" t="s">
        <v>25</v>
      </c>
      <c r="E429" t="s">
        <v>0</v>
      </c>
      <c r="F429" t="s">
        <v>3</v>
      </c>
      <c r="G429" t="s">
        <v>7</v>
      </c>
      <c r="H429" t="s">
        <v>1</v>
      </c>
      <c r="I429">
        <v>400</v>
      </c>
      <c r="J429">
        <v>200</v>
      </c>
      <c r="K429">
        <v>200</v>
      </c>
      <c r="L429">
        <v>100</v>
      </c>
      <c r="M429">
        <v>0</v>
      </c>
      <c r="N429">
        <v>300</v>
      </c>
      <c r="O429">
        <v>400</v>
      </c>
      <c r="P429">
        <v>300</v>
      </c>
      <c r="Q429">
        <v>500</v>
      </c>
      <c r="R429">
        <v>100</v>
      </c>
      <c r="S429">
        <v>100</v>
      </c>
      <c r="T429">
        <v>300</v>
      </c>
      <c r="U429">
        <v>400</v>
      </c>
      <c r="V429">
        <v>200</v>
      </c>
      <c r="W429">
        <v>400</v>
      </c>
      <c r="X429">
        <v>900</v>
      </c>
    </row>
    <row r="430" spans="1:24" x14ac:dyDescent="0.25">
      <c r="A430" t="str">
        <f t="shared" si="6"/>
        <v>OegstgeestInkomensafh.huurbeleid tot 34229 euroTotaalN.v.t.N.v.t.</v>
      </c>
      <c r="B430">
        <v>2015</v>
      </c>
      <c r="C430" t="s">
        <v>21</v>
      </c>
      <c r="D430" t="s">
        <v>25</v>
      </c>
      <c r="E430" t="s">
        <v>8</v>
      </c>
      <c r="F430" t="s">
        <v>0</v>
      </c>
      <c r="G430" t="s">
        <v>1</v>
      </c>
      <c r="H430" t="s">
        <v>1</v>
      </c>
      <c r="I430">
        <v>1900</v>
      </c>
      <c r="J430">
        <v>500</v>
      </c>
      <c r="K430">
        <v>300</v>
      </c>
      <c r="L430">
        <v>300</v>
      </c>
      <c r="M430">
        <v>0</v>
      </c>
      <c r="N430">
        <v>500</v>
      </c>
      <c r="O430">
        <v>1200</v>
      </c>
      <c r="P430">
        <v>1200</v>
      </c>
      <c r="Q430">
        <v>1000</v>
      </c>
      <c r="R430">
        <v>200</v>
      </c>
      <c r="S430">
        <v>400</v>
      </c>
      <c r="T430">
        <v>1400</v>
      </c>
      <c r="U430">
        <v>600</v>
      </c>
      <c r="V430">
        <v>600</v>
      </c>
      <c r="W430">
        <v>1800</v>
      </c>
      <c r="X430">
        <v>2900</v>
      </c>
    </row>
    <row r="431" spans="1:24" x14ac:dyDescent="0.25">
      <c r="A431" t="str">
        <f t="shared" si="6"/>
        <v>OegstgeestInkomensafh.huurbeleid tot 34229 euroEigenaarN.v.t.N.v.t.</v>
      </c>
      <c r="B431">
        <v>2015</v>
      </c>
      <c r="C431" t="s">
        <v>21</v>
      </c>
      <c r="D431" t="s">
        <v>25</v>
      </c>
      <c r="E431" t="s">
        <v>8</v>
      </c>
      <c r="F431" t="s">
        <v>2</v>
      </c>
      <c r="G431" t="s">
        <v>1</v>
      </c>
      <c r="H431" t="s">
        <v>1</v>
      </c>
      <c r="I431">
        <v>800</v>
      </c>
      <c r="J431">
        <v>200</v>
      </c>
      <c r="K431">
        <v>200</v>
      </c>
      <c r="L431">
        <v>100</v>
      </c>
      <c r="M431">
        <v>0</v>
      </c>
      <c r="N431">
        <v>200</v>
      </c>
      <c r="O431">
        <v>600</v>
      </c>
      <c r="P431">
        <v>500</v>
      </c>
      <c r="Q431">
        <v>500</v>
      </c>
      <c r="R431">
        <v>100</v>
      </c>
      <c r="S431">
        <v>100</v>
      </c>
      <c r="T431">
        <v>600</v>
      </c>
      <c r="U431">
        <v>200</v>
      </c>
      <c r="V431">
        <v>200</v>
      </c>
      <c r="W431">
        <v>1000</v>
      </c>
      <c r="X431">
        <v>1300</v>
      </c>
    </row>
    <row r="432" spans="1:24" x14ac:dyDescent="0.25">
      <c r="A432" t="str">
        <f t="shared" si="6"/>
        <v>OegstgeestInkomensafh.huurbeleid tot 34229 euroHuurTotaalN.v.t.</v>
      </c>
      <c r="B432">
        <v>2015</v>
      </c>
      <c r="C432" t="s">
        <v>21</v>
      </c>
      <c r="D432" t="s">
        <v>25</v>
      </c>
      <c r="E432" t="s">
        <v>8</v>
      </c>
      <c r="F432" t="s">
        <v>3</v>
      </c>
      <c r="G432" t="s">
        <v>0</v>
      </c>
      <c r="H432" t="s">
        <v>1</v>
      </c>
      <c r="I432">
        <v>1100</v>
      </c>
      <c r="J432">
        <v>300</v>
      </c>
      <c r="K432">
        <v>100</v>
      </c>
      <c r="L432">
        <v>200</v>
      </c>
      <c r="M432">
        <v>0</v>
      </c>
      <c r="N432">
        <v>300</v>
      </c>
      <c r="O432">
        <v>600</v>
      </c>
      <c r="P432">
        <v>700</v>
      </c>
      <c r="Q432">
        <v>400</v>
      </c>
      <c r="R432">
        <v>100</v>
      </c>
      <c r="S432">
        <v>300</v>
      </c>
      <c r="T432">
        <v>700</v>
      </c>
      <c r="U432">
        <v>400</v>
      </c>
      <c r="V432">
        <v>400</v>
      </c>
      <c r="W432">
        <v>800</v>
      </c>
      <c r="X432">
        <v>1600</v>
      </c>
    </row>
    <row r="433" spans="1:24" x14ac:dyDescent="0.25">
      <c r="A433" t="str">
        <f t="shared" si="6"/>
        <v>OegstgeestInkomensafh.huurbeleid tot 34229 euroHuurCorporatieTotaal</v>
      </c>
      <c r="B433">
        <v>2015</v>
      </c>
      <c r="C433" t="s">
        <v>21</v>
      </c>
      <c r="D433" t="s">
        <v>25</v>
      </c>
      <c r="E433" t="s">
        <v>8</v>
      </c>
      <c r="F433" t="s">
        <v>3</v>
      </c>
      <c r="G433" t="s">
        <v>4</v>
      </c>
      <c r="H433" t="s">
        <v>0</v>
      </c>
      <c r="I433">
        <v>800</v>
      </c>
      <c r="J433">
        <v>200</v>
      </c>
      <c r="K433">
        <v>100</v>
      </c>
      <c r="L433">
        <v>100</v>
      </c>
      <c r="M433">
        <v>0</v>
      </c>
      <c r="N433">
        <v>200</v>
      </c>
      <c r="O433">
        <v>400</v>
      </c>
      <c r="P433">
        <v>600</v>
      </c>
      <c r="Q433">
        <v>300</v>
      </c>
      <c r="R433">
        <v>0</v>
      </c>
      <c r="S433">
        <v>300</v>
      </c>
      <c r="T433">
        <v>600</v>
      </c>
      <c r="U433">
        <v>200</v>
      </c>
      <c r="V433">
        <v>300</v>
      </c>
      <c r="W433">
        <v>600</v>
      </c>
      <c r="X433">
        <v>1200</v>
      </c>
    </row>
    <row r="434" spans="1:24" x14ac:dyDescent="0.25">
      <c r="A434" t="str">
        <f t="shared" si="6"/>
        <v>OegstgeestInkomensafh.huurbeleid tot 34229 euroHuurCorporatieOnder liberalisatiegrens</v>
      </c>
      <c r="B434">
        <v>2015</v>
      </c>
      <c r="C434" t="s">
        <v>21</v>
      </c>
      <c r="D434" t="s">
        <v>25</v>
      </c>
      <c r="E434" t="s">
        <v>8</v>
      </c>
      <c r="F434" t="s">
        <v>3</v>
      </c>
      <c r="G434" t="s">
        <v>4</v>
      </c>
      <c r="H434" t="s">
        <v>5</v>
      </c>
      <c r="I434">
        <v>700</v>
      </c>
      <c r="J434">
        <v>200</v>
      </c>
      <c r="K434">
        <v>100</v>
      </c>
      <c r="L434">
        <v>100</v>
      </c>
      <c r="M434">
        <v>0</v>
      </c>
      <c r="N434">
        <v>100</v>
      </c>
      <c r="O434">
        <v>400</v>
      </c>
      <c r="P434">
        <v>500</v>
      </c>
      <c r="Q434">
        <v>200</v>
      </c>
      <c r="R434">
        <v>0</v>
      </c>
      <c r="S434">
        <v>200</v>
      </c>
      <c r="T434">
        <v>500</v>
      </c>
      <c r="U434">
        <v>200</v>
      </c>
      <c r="V434">
        <v>200</v>
      </c>
      <c r="W434">
        <v>600</v>
      </c>
      <c r="X434">
        <v>1000</v>
      </c>
    </row>
    <row r="435" spans="1:24" x14ac:dyDescent="0.25">
      <c r="A435" t="str">
        <f t="shared" si="6"/>
        <v>OegstgeestInkomensafh.huurbeleid tot 34229 euroHuurCorporatieOverig</v>
      </c>
      <c r="B435">
        <v>2015</v>
      </c>
      <c r="C435" t="s">
        <v>21</v>
      </c>
      <c r="D435" t="s">
        <v>25</v>
      </c>
      <c r="E435" t="s">
        <v>8</v>
      </c>
      <c r="F435" t="s">
        <v>3</v>
      </c>
      <c r="G435" t="s">
        <v>4</v>
      </c>
      <c r="H435" t="s">
        <v>6</v>
      </c>
      <c r="I435">
        <v>100</v>
      </c>
      <c r="J435">
        <v>0</v>
      </c>
      <c r="K435">
        <v>0</v>
      </c>
      <c r="L435">
        <v>0</v>
      </c>
      <c r="M435">
        <v>0</v>
      </c>
      <c r="N435">
        <v>100</v>
      </c>
      <c r="O435">
        <v>0</v>
      </c>
      <c r="P435">
        <v>100</v>
      </c>
      <c r="Q435">
        <v>100</v>
      </c>
      <c r="R435">
        <v>0</v>
      </c>
      <c r="S435">
        <v>0</v>
      </c>
      <c r="T435">
        <v>100</v>
      </c>
      <c r="U435">
        <v>100</v>
      </c>
      <c r="V435">
        <v>0</v>
      </c>
      <c r="W435">
        <v>100</v>
      </c>
      <c r="X435">
        <v>200</v>
      </c>
    </row>
    <row r="436" spans="1:24" x14ac:dyDescent="0.25">
      <c r="A436" t="str">
        <f t="shared" si="6"/>
        <v>OegstgeestInkomensafh.huurbeleid tot 34229 euroHuurOverige verhuurderN.v.t.</v>
      </c>
      <c r="B436">
        <v>2015</v>
      </c>
      <c r="C436" t="s">
        <v>21</v>
      </c>
      <c r="D436" t="s">
        <v>25</v>
      </c>
      <c r="E436" t="s">
        <v>8</v>
      </c>
      <c r="F436" t="s">
        <v>3</v>
      </c>
      <c r="G436" t="s">
        <v>7</v>
      </c>
      <c r="H436" t="s">
        <v>1</v>
      </c>
      <c r="I436">
        <v>300</v>
      </c>
      <c r="J436">
        <v>100</v>
      </c>
      <c r="K436">
        <v>0</v>
      </c>
      <c r="L436">
        <v>0</v>
      </c>
      <c r="M436">
        <v>0</v>
      </c>
      <c r="N436">
        <v>100</v>
      </c>
      <c r="O436">
        <v>100</v>
      </c>
      <c r="P436">
        <v>200</v>
      </c>
      <c r="Q436">
        <v>200</v>
      </c>
      <c r="R436">
        <v>100</v>
      </c>
      <c r="S436">
        <v>0</v>
      </c>
      <c r="T436">
        <v>200</v>
      </c>
      <c r="U436">
        <v>200</v>
      </c>
      <c r="V436">
        <v>100</v>
      </c>
      <c r="W436">
        <v>200</v>
      </c>
      <c r="X436">
        <v>400</v>
      </c>
    </row>
    <row r="437" spans="1:24" x14ac:dyDescent="0.25">
      <c r="A437" t="str">
        <f t="shared" si="6"/>
        <v>OegstgeestInkomensafh.huurbeleid 34229 t/m 43786 euroTotaalN.v.t.N.v.t.</v>
      </c>
      <c r="B437">
        <v>2015</v>
      </c>
      <c r="C437" t="s">
        <v>21</v>
      </c>
      <c r="D437" t="s">
        <v>25</v>
      </c>
      <c r="E437" t="s">
        <v>9</v>
      </c>
      <c r="F437" t="s">
        <v>0</v>
      </c>
      <c r="G437" t="s">
        <v>1</v>
      </c>
      <c r="H437" t="s">
        <v>1</v>
      </c>
      <c r="I437">
        <v>500</v>
      </c>
      <c r="J437">
        <v>300</v>
      </c>
      <c r="K437">
        <v>200</v>
      </c>
      <c r="L437">
        <v>100</v>
      </c>
      <c r="M437">
        <v>0</v>
      </c>
      <c r="N437">
        <v>200</v>
      </c>
      <c r="O437">
        <v>500</v>
      </c>
      <c r="P437">
        <v>400</v>
      </c>
      <c r="Q437">
        <v>500</v>
      </c>
      <c r="R437">
        <v>100</v>
      </c>
      <c r="S437">
        <v>0</v>
      </c>
      <c r="T437">
        <v>400</v>
      </c>
      <c r="U437">
        <v>200</v>
      </c>
      <c r="V437">
        <v>200</v>
      </c>
      <c r="W437">
        <v>700</v>
      </c>
      <c r="X437">
        <v>1100</v>
      </c>
    </row>
    <row r="438" spans="1:24" x14ac:dyDescent="0.25">
      <c r="A438" t="str">
        <f t="shared" si="6"/>
        <v>OegstgeestInkomensafh.huurbeleid 34229 t/m 43786 euroEigenaarN.v.t.N.v.t.</v>
      </c>
      <c r="B438">
        <v>2015</v>
      </c>
      <c r="C438" t="s">
        <v>21</v>
      </c>
      <c r="D438" t="s">
        <v>25</v>
      </c>
      <c r="E438" t="s">
        <v>9</v>
      </c>
      <c r="F438" t="s">
        <v>2</v>
      </c>
      <c r="G438" t="s">
        <v>1</v>
      </c>
      <c r="H438" t="s">
        <v>1</v>
      </c>
      <c r="I438">
        <v>400</v>
      </c>
      <c r="J438">
        <v>200</v>
      </c>
      <c r="K438">
        <v>100</v>
      </c>
      <c r="L438">
        <v>0</v>
      </c>
      <c r="M438">
        <v>0</v>
      </c>
      <c r="N438">
        <v>100</v>
      </c>
      <c r="O438">
        <v>300</v>
      </c>
      <c r="P438">
        <v>300</v>
      </c>
      <c r="Q438">
        <v>300</v>
      </c>
      <c r="R438">
        <v>100</v>
      </c>
      <c r="S438">
        <v>0</v>
      </c>
      <c r="T438">
        <v>300</v>
      </c>
      <c r="U438">
        <v>100</v>
      </c>
      <c r="V438">
        <v>100</v>
      </c>
      <c r="W438">
        <v>500</v>
      </c>
      <c r="X438">
        <v>700</v>
      </c>
    </row>
    <row r="439" spans="1:24" x14ac:dyDescent="0.25">
      <c r="A439" t="str">
        <f t="shared" si="6"/>
        <v>OegstgeestInkomensafh.huurbeleid 34229 t/m 43786 euroHuurTotaalN.v.t.</v>
      </c>
      <c r="B439">
        <v>2015</v>
      </c>
      <c r="C439" t="s">
        <v>21</v>
      </c>
      <c r="D439" t="s">
        <v>25</v>
      </c>
      <c r="E439" t="s">
        <v>9</v>
      </c>
      <c r="F439" t="s">
        <v>3</v>
      </c>
      <c r="G439" t="s">
        <v>0</v>
      </c>
      <c r="H439" t="s">
        <v>1</v>
      </c>
      <c r="I439">
        <v>100</v>
      </c>
      <c r="J439">
        <v>100</v>
      </c>
      <c r="K439">
        <v>0</v>
      </c>
      <c r="L439">
        <v>0</v>
      </c>
      <c r="M439">
        <v>0</v>
      </c>
      <c r="N439">
        <v>100</v>
      </c>
      <c r="O439">
        <v>100</v>
      </c>
      <c r="P439">
        <v>100</v>
      </c>
      <c r="Q439">
        <v>200</v>
      </c>
      <c r="R439">
        <v>0</v>
      </c>
      <c r="S439">
        <v>0</v>
      </c>
      <c r="T439">
        <v>100</v>
      </c>
      <c r="U439">
        <v>100</v>
      </c>
      <c r="V439">
        <v>100</v>
      </c>
      <c r="W439">
        <v>200</v>
      </c>
      <c r="X439">
        <v>300</v>
      </c>
    </row>
    <row r="440" spans="1:24" x14ac:dyDescent="0.25">
      <c r="A440" t="str">
        <f t="shared" si="6"/>
        <v>OegstgeestInkomensafh.huurbeleid 34229 t/m 43786 euroHuurCorporatieTotaal</v>
      </c>
      <c r="B440">
        <v>2015</v>
      </c>
      <c r="C440" t="s">
        <v>21</v>
      </c>
      <c r="D440" t="s">
        <v>25</v>
      </c>
      <c r="E440" t="s">
        <v>9</v>
      </c>
      <c r="F440" t="s">
        <v>3</v>
      </c>
      <c r="G440" t="s">
        <v>4</v>
      </c>
      <c r="H440" t="s">
        <v>0</v>
      </c>
      <c r="I440">
        <v>100</v>
      </c>
      <c r="J440">
        <v>100</v>
      </c>
      <c r="K440">
        <v>0</v>
      </c>
      <c r="L440">
        <v>0</v>
      </c>
      <c r="M440">
        <v>0</v>
      </c>
      <c r="N440">
        <v>0</v>
      </c>
      <c r="O440">
        <v>100</v>
      </c>
      <c r="P440">
        <v>100</v>
      </c>
      <c r="Q440">
        <v>100</v>
      </c>
      <c r="R440">
        <v>0</v>
      </c>
      <c r="S440">
        <v>0</v>
      </c>
      <c r="T440">
        <v>100</v>
      </c>
      <c r="U440">
        <v>0</v>
      </c>
      <c r="V440">
        <v>0</v>
      </c>
      <c r="W440">
        <v>100</v>
      </c>
      <c r="X440">
        <v>200</v>
      </c>
    </row>
    <row r="441" spans="1:24" x14ac:dyDescent="0.25">
      <c r="A441" t="str">
        <f t="shared" si="6"/>
        <v>OegstgeestInkomensafh.huurbeleid 34229 t/m 43786 euroHuurCorporatieOnder liberalisatiegrens</v>
      </c>
      <c r="B441">
        <v>2015</v>
      </c>
      <c r="C441" t="s">
        <v>21</v>
      </c>
      <c r="D441" t="s">
        <v>25</v>
      </c>
      <c r="E441" t="s">
        <v>9</v>
      </c>
      <c r="F441" t="s">
        <v>3</v>
      </c>
      <c r="G441" t="s">
        <v>4</v>
      </c>
      <c r="H441" t="s">
        <v>5</v>
      </c>
      <c r="I441">
        <v>100</v>
      </c>
      <c r="J441">
        <v>100</v>
      </c>
      <c r="K441">
        <v>0</v>
      </c>
      <c r="L441">
        <v>0</v>
      </c>
      <c r="M441">
        <v>0</v>
      </c>
      <c r="N441">
        <v>0</v>
      </c>
      <c r="O441">
        <v>100</v>
      </c>
      <c r="P441">
        <v>100</v>
      </c>
      <c r="Q441">
        <v>100</v>
      </c>
      <c r="R441">
        <v>0</v>
      </c>
      <c r="S441">
        <v>0</v>
      </c>
      <c r="T441">
        <v>0</v>
      </c>
      <c r="U441">
        <v>0</v>
      </c>
      <c r="V441">
        <v>0</v>
      </c>
      <c r="W441">
        <v>100</v>
      </c>
      <c r="X441">
        <v>200</v>
      </c>
    </row>
    <row r="442" spans="1:24" x14ac:dyDescent="0.25">
      <c r="A442" t="str">
        <f t="shared" si="6"/>
        <v>OegstgeestInkomensafh.huurbeleid 34229 t/m 43786 euroHuurCorporatieOverig</v>
      </c>
      <c r="B442">
        <v>2015</v>
      </c>
      <c r="C442" t="s">
        <v>21</v>
      </c>
      <c r="D442" t="s">
        <v>25</v>
      </c>
      <c r="E442" t="s">
        <v>9</v>
      </c>
      <c r="F442" t="s">
        <v>3</v>
      </c>
      <c r="G442" t="s">
        <v>4</v>
      </c>
      <c r="H442" t="s">
        <v>6</v>
      </c>
      <c r="I442">
        <v>0</v>
      </c>
      <c r="J442">
        <v>0</v>
      </c>
      <c r="K442">
        <v>0</v>
      </c>
      <c r="L442">
        <v>0</v>
      </c>
      <c r="M442">
        <v>0</v>
      </c>
      <c r="N442">
        <v>0</v>
      </c>
      <c r="O442">
        <v>0</v>
      </c>
      <c r="P442">
        <v>0</v>
      </c>
      <c r="Q442">
        <v>0</v>
      </c>
      <c r="R442">
        <v>0</v>
      </c>
      <c r="S442">
        <v>0</v>
      </c>
      <c r="T442">
        <v>0</v>
      </c>
      <c r="U442">
        <v>0</v>
      </c>
      <c r="V442">
        <v>0</v>
      </c>
      <c r="W442">
        <v>0</v>
      </c>
      <c r="X442">
        <v>0</v>
      </c>
    </row>
    <row r="443" spans="1:24" x14ac:dyDescent="0.25">
      <c r="A443" t="str">
        <f t="shared" si="6"/>
        <v>OegstgeestInkomensafh.huurbeleid 34229 t/m 43786 euroHuurOverige verhuurderN.v.t.</v>
      </c>
      <c r="B443">
        <v>2015</v>
      </c>
      <c r="C443" t="s">
        <v>21</v>
      </c>
      <c r="D443" t="s">
        <v>25</v>
      </c>
      <c r="E443" t="s">
        <v>9</v>
      </c>
      <c r="F443" t="s">
        <v>3</v>
      </c>
      <c r="G443" t="s">
        <v>7</v>
      </c>
      <c r="H443" t="s">
        <v>1</v>
      </c>
      <c r="I443">
        <v>100</v>
      </c>
      <c r="J443">
        <v>0</v>
      </c>
      <c r="K443">
        <v>0</v>
      </c>
      <c r="L443">
        <v>0</v>
      </c>
      <c r="M443">
        <v>0</v>
      </c>
      <c r="N443">
        <v>0</v>
      </c>
      <c r="O443">
        <v>0</v>
      </c>
      <c r="P443">
        <v>100</v>
      </c>
      <c r="Q443">
        <v>100</v>
      </c>
      <c r="R443">
        <v>0</v>
      </c>
      <c r="S443">
        <v>0</v>
      </c>
      <c r="T443">
        <v>100</v>
      </c>
      <c r="U443">
        <v>100</v>
      </c>
      <c r="V443">
        <v>0</v>
      </c>
      <c r="W443">
        <v>100</v>
      </c>
      <c r="X443">
        <v>100</v>
      </c>
    </row>
    <row r="444" spans="1:24" x14ac:dyDescent="0.25">
      <c r="A444" t="str">
        <f t="shared" si="6"/>
        <v>OegstgeestInkomensafh.huurbeleid meer dan 43786 euroTotaalN.v.t.N.v.t.</v>
      </c>
      <c r="B444">
        <v>2015</v>
      </c>
      <c r="C444" t="s">
        <v>21</v>
      </c>
      <c r="D444" t="s">
        <v>25</v>
      </c>
      <c r="E444" t="s">
        <v>10</v>
      </c>
      <c r="F444" t="s">
        <v>0</v>
      </c>
      <c r="G444" t="s">
        <v>1</v>
      </c>
      <c r="H444" t="s">
        <v>1</v>
      </c>
      <c r="I444">
        <v>900</v>
      </c>
      <c r="J444">
        <v>2100</v>
      </c>
      <c r="K444">
        <v>2500</v>
      </c>
      <c r="L444">
        <v>300</v>
      </c>
      <c r="M444">
        <v>100</v>
      </c>
      <c r="N444">
        <v>500</v>
      </c>
      <c r="O444">
        <v>3900</v>
      </c>
      <c r="P444">
        <v>1400</v>
      </c>
      <c r="Q444">
        <v>3700</v>
      </c>
      <c r="R444">
        <v>600</v>
      </c>
      <c r="S444">
        <v>0</v>
      </c>
      <c r="T444">
        <v>1500</v>
      </c>
      <c r="U444">
        <v>600</v>
      </c>
      <c r="V444">
        <v>800</v>
      </c>
      <c r="W444">
        <v>4300</v>
      </c>
      <c r="X444">
        <v>5800</v>
      </c>
    </row>
    <row r="445" spans="1:24" x14ac:dyDescent="0.25">
      <c r="A445" t="str">
        <f t="shared" si="6"/>
        <v>OegstgeestInkomensafh.huurbeleid meer dan 43786 euroEigenaarN.v.t.N.v.t.</v>
      </c>
      <c r="B445">
        <v>2015</v>
      </c>
      <c r="C445" t="s">
        <v>21</v>
      </c>
      <c r="D445" t="s">
        <v>25</v>
      </c>
      <c r="E445" t="s">
        <v>10</v>
      </c>
      <c r="F445" t="s">
        <v>2</v>
      </c>
      <c r="G445" t="s">
        <v>1</v>
      </c>
      <c r="H445" t="s">
        <v>1</v>
      </c>
      <c r="I445">
        <v>800</v>
      </c>
      <c r="J445">
        <v>1800</v>
      </c>
      <c r="K445">
        <v>2300</v>
      </c>
      <c r="L445">
        <v>200</v>
      </c>
      <c r="M445">
        <v>100</v>
      </c>
      <c r="N445">
        <v>400</v>
      </c>
      <c r="O445">
        <v>3500</v>
      </c>
      <c r="P445">
        <v>1300</v>
      </c>
      <c r="Q445">
        <v>3200</v>
      </c>
      <c r="R445">
        <v>500</v>
      </c>
      <c r="S445">
        <v>0</v>
      </c>
      <c r="T445">
        <v>1400</v>
      </c>
      <c r="U445">
        <v>500</v>
      </c>
      <c r="V445">
        <v>700</v>
      </c>
      <c r="W445">
        <v>4000</v>
      </c>
      <c r="X445">
        <v>5100</v>
      </c>
    </row>
    <row r="446" spans="1:24" x14ac:dyDescent="0.25">
      <c r="A446" t="str">
        <f t="shared" si="6"/>
        <v>OegstgeestInkomensafh.huurbeleid meer dan 43786 euroHuurTotaalN.v.t.</v>
      </c>
      <c r="B446">
        <v>2015</v>
      </c>
      <c r="C446" t="s">
        <v>21</v>
      </c>
      <c r="D446" t="s">
        <v>25</v>
      </c>
      <c r="E446" t="s">
        <v>10</v>
      </c>
      <c r="F446" t="s">
        <v>3</v>
      </c>
      <c r="G446" t="s">
        <v>0</v>
      </c>
      <c r="H446" t="s">
        <v>1</v>
      </c>
      <c r="I446">
        <v>200</v>
      </c>
      <c r="J446">
        <v>200</v>
      </c>
      <c r="K446">
        <v>200</v>
      </c>
      <c r="L446">
        <v>100</v>
      </c>
      <c r="M446">
        <v>0</v>
      </c>
      <c r="N446">
        <v>100</v>
      </c>
      <c r="O446">
        <v>400</v>
      </c>
      <c r="P446">
        <v>200</v>
      </c>
      <c r="Q446">
        <v>400</v>
      </c>
      <c r="R446">
        <v>0</v>
      </c>
      <c r="S446">
        <v>0</v>
      </c>
      <c r="T446">
        <v>200</v>
      </c>
      <c r="U446">
        <v>200</v>
      </c>
      <c r="V446">
        <v>100</v>
      </c>
      <c r="W446">
        <v>300</v>
      </c>
      <c r="X446">
        <v>600</v>
      </c>
    </row>
    <row r="447" spans="1:24" x14ac:dyDescent="0.25">
      <c r="A447" t="str">
        <f t="shared" si="6"/>
        <v>OegstgeestInkomensafh.huurbeleid meer dan 43786 euroHuurCorporatieTotaal</v>
      </c>
      <c r="B447">
        <v>2015</v>
      </c>
      <c r="C447" t="s">
        <v>21</v>
      </c>
      <c r="D447" t="s">
        <v>25</v>
      </c>
      <c r="E447" t="s">
        <v>10</v>
      </c>
      <c r="F447" t="s">
        <v>3</v>
      </c>
      <c r="G447" t="s">
        <v>4</v>
      </c>
      <c r="H447" t="s">
        <v>0</v>
      </c>
      <c r="I447">
        <v>100</v>
      </c>
      <c r="J447">
        <v>100</v>
      </c>
      <c r="K447">
        <v>100</v>
      </c>
      <c r="L447">
        <v>0</v>
      </c>
      <c r="M447">
        <v>0</v>
      </c>
      <c r="N447">
        <v>0</v>
      </c>
      <c r="O447">
        <v>200</v>
      </c>
      <c r="P447">
        <v>100</v>
      </c>
      <c r="Q447">
        <v>200</v>
      </c>
      <c r="R447">
        <v>0</v>
      </c>
      <c r="S447">
        <v>0</v>
      </c>
      <c r="T447">
        <v>100</v>
      </c>
      <c r="U447">
        <v>0</v>
      </c>
      <c r="V447">
        <v>100</v>
      </c>
      <c r="W447">
        <v>200</v>
      </c>
      <c r="X447">
        <v>300</v>
      </c>
    </row>
    <row r="448" spans="1:24" x14ac:dyDescent="0.25">
      <c r="A448" t="str">
        <f t="shared" si="6"/>
        <v>OegstgeestInkomensafh.huurbeleid meer dan 43786 euroHuurCorporatieOnder liberalisatiegrens</v>
      </c>
      <c r="B448">
        <v>2015</v>
      </c>
      <c r="C448" t="s">
        <v>21</v>
      </c>
      <c r="D448" t="s">
        <v>25</v>
      </c>
      <c r="E448" t="s">
        <v>10</v>
      </c>
      <c r="F448" t="s">
        <v>3</v>
      </c>
      <c r="G448" t="s">
        <v>4</v>
      </c>
      <c r="H448" t="s">
        <v>5</v>
      </c>
      <c r="I448">
        <v>0</v>
      </c>
      <c r="J448">
        <v>100</v>
      </c>
      <c r="K448">
        <v>100</v>
      </c>
      <c r="L448">
        <v>0</v>
      </c>
      <c r="M448">
        <v>0</v>
      </c>
      <c r="N448">
        <v>0</v>
      </c>
      <c r="O448">
        <v>100</v>
      </c>
      <c r="P448">
        <v>0</v>
      </c>
      <c r="Q448">
        <v>200</v>
      </c>
      <c r="R448">
        <v>0</v>
      </c>
      <c r="S448">
        <v>0</v>
      </c>
      <c r="T448">
        <v>0</v>
      </c>
      <c r="U448">
        <v>0</v>
      </c>
      <c r="V448">
        <v>0</v>
      </c>
      <c r="W448">
        <v>100</v>
      </c>
      <c r="X448">
        <v>200</v>
      </c>
    </row>
    <row r="449" spans="1:24" x14ac:dyDescent="0.25">
      <c r="A449" t="str">
        <f t="shared" si="6"/>
        <v>OegstgeestInkomensafh.huurbeleid meer dan 43786 euroHuurCorporatieOverig</v>
      </c>
      <c r="B449">
        <v>2015</v>
      </c>
      <c r="C449" t="s">
        <v>21</v>
      </c>
      <c r="D449" t="s">
        <v>25</v>
      </c>
      <c r="E449" t="s">
        <v>10</v>
      </c>
      <c r="F449" t="s">
        <v>3</v>
      </c>
      <c r="G449" t="s">
        <v>4</v>
      </c>
      <c r="H449" t="s">
        <v>6</v>
      </c>
      <c r="I449">
        <v>0</v>
      </c>
      <c r="J449">
        <v>0</v>
      </c>
      <c r="K449">
        <v>0</v>
      </c>
      <c r="L449">
        <v>0</v>
      </c>
      <c r="M449">
        <v>0</v>
      </c>
      <c r="N449">
        <v>0</v>
      </c>
      <c r="O449">
        <v>0</v>
      </c>
      <c r="P449">
        <v>0</v>
      </c>
      <c r="Q449">
        <v>0</v>
      </c>
      <c r="R449">
        <v>0</v>
      </c>
      <c r="S449">
        <v>0</v>
      </c>
      <c r="T449">
        <v>0</v>
      </c>
      <c r="U449">
        <v>0</v>
      </c>
      <c r="V449">
        <v>0</v>
      </c>
      <c r="W449">
        <v>0</v>
      </c>
      <c r="X449">
        <v>100</v>
      </c>
    </row>
    <row r="450" spans="1:24" x14ac:dyDescent="0.25">
      <c r="A450" t="str">
        <f t="shared" si="6"/>
        <v>OegstgeestInkomensafh.huurbeleid meer dan 43786 euroHuurOverige verhuurderN.v.t.</v>
      </c>
      <c r="B450">
        <v>2015</v>
      </c>
      <c r="C450" t="s">
        <v>21</v>
      </c>
      <c r="D450" t="s">
        <v>25</v>
      </c>
      <c r="E450" t="s">
        <v>10</v>
      </c>
      <c r="F450" t="s">
        <v>3</v>
      </c>
      <c r="G450" t="s">
        <v>7</v>
      </c>
      <c r="H450" t="s">
        <v>1</v>
      </c>
      <c r="I450">
        <v>100</v>
      </c>
      <c r="J450">
        <v>100</v>
      </c>
      <c r="K450">
        <v>100</v>
      </c>
      <c r="L450">
        <v>0</v>
      </c>
      <c r="M450">
        <v>0</v>
      </c>
      <c r="N450">
        <v>100</v>
      </c>
      <c r="O450">
        <v>200</v>
      </c>
      <c r="P450">
        <v>100</v>
      </c>
      <c r="Q450">
        <v>200</v>
      </c>
      <c r="R450">
        <v>0</v>
      </c>
      <c r="S450">
        <v>0</v>
      </c>
      <c r="T450">
        <v>100</v>
      </c>
      <c r="U450">
        <v>100</v>
      </c>
      <c r="V450">
        <v>100</v>
      </c>
      <c r="W450">
        <v>100</v>
      </c>
      <c r="X450">
        <v>400</v>
      </c>
    </row>
    <row r="451" spans="1:24" x14ac:dyDescent="0.25">
      <c r="A451" t="str">
        <f t="shared" si="6"/>
        <v>VoorschotenTotaalTotaalN.v.t.N.v.t.</v>
      </c>
      <c r="B451">
        <v>2015</v>
      </c>
      <c r="C451" t="s">
        <v>21</v>
      </c>
      <c r="D451" t="s">
        <v>26</v>
      </c>
      <c r="E451" t="s">
        <v>0</v>
      </c>
      <c r="F451" t="s">
        <v>0</v>
      </c>
      <c r="G451" t="s">
        <v>1</v>
      </c>
      <c r="H451" t="s">
        <v>1</v>
      </c>
      <c r="I451">
        <v>3400</v>
      </c>
      <c r="J451">
        <v>3300</v>
      </c>
      <c r="K451">
        <v>3200</v>
      </c>
      <c r="L451">
        <v>800</v>
      </c>
      <c r="M451">
        <v>100</v>
      </c>
      <c r="N451">
        <v>1200</v>
      </c>
      <c r="O451">
        <v>6100</v>
      </c>
      <c r="P451">
        <v>3500</v>
      </c>
      <c r="Q451">
        <v>5400</v>
      </c>
      <c r="R451">
        <v>900</v>
      </c>
      <c r="S451">
        <v>700</v>
      </c>
      <c r="T451">
        <v>3700</v>
      </c>
      <c r="U451">
        <v>1400</v>
      </c>
      <c r="V451">
        <v>1900</v>
      </c>
      <c r="W451">
        <v>7400</v>
      </c>
      <c r="X451">
        <v>10800</v>
      </c>
    </row>
    <row r="452" spans="1:24" x14ac:dyDescent="0.25">
      <c r="A452" t="str">
        <f t="shared" ref="A452:A506" si="7">CONCATENATE(D452,E452,F452,G452,H452)</f>
        <v>VoorschotenTotaalEigenaarN.v.t.N.v.t.</v>
      </c>
      <c r="B452">
        <v>2015</v>
      </c>
      <c r="C452" t="s">
        <v>21</v>
      </c>
      <c r="D452" t="s">
        <v>26</v>
      </c>
      <c r="E452" t="s">
        <v>0</v>
      </c>
      <c r="F452" t="s">
        <v>2</v>
      </c>
      <c r="G452" t="s">
        <v>1</v>
      </c>
      <c r="H452" t="s">
        <v>1</v>
      </c>
      <c r="I452">
        <v>1500</v>
      </c>
      <c r="J452">
        <v>2400</v>
      </c>
      <c r="K452">
        <v>2600</v>
      </c>
      <c r="L452">
        <v>400</v>
      </c>
      <c r="M452">
        <v>100</v>
      </c>
      <c r="N452">
        <v>500</v>
      </c>
      <c r="O452">
        <v>4300</v>
      </c>
      <c r="P452">
        <v>2200</v>
      </c>
      <c r="Q452">
        <v>3800</v>
      </c>
      <c r="R452">
        <v>700</v>
      </c>
      <c r="S452">
        <v>100</v>
      </c>
      <c r="T452">
        <v>2400</v>
      </c>
      <c r="U452">
        <v>600</v>
      </c>
      <c r="V452">
        <v>1000</v>
      </c>
      <c r="W452">
        <v>5500</v>
      </c>
      <c r="X452">
        <v>7000</v>
      </c>
    </row>
    <row r="453" spans="1:24" x14ac:dyDescent="0.25">
      <c r="A453" t="str">
        <f t="shared" si="7"/>
        <v>VoorschotenTotaalHuurTotaalN.v.t.</v>
      </c>
      <c r="B453">
        <v>2015</v>
      </c>
      <c r="C453" t="s">
        <v>21</v>
      </c>
      <c r="D453" t="s">
        <v>26</v>
      </c>
      <c r="E453" t="s">
        <v>0</v>
      </c>
      <c r="F453" t="s">
        <v>3</v>
      </c>
      <c r="G453" t="s">
        <v>0</v>
      </c>
      <c r="H453" t="s">
        <v>1</v>
      </c>
      <c r="I453">
        <v>1800</v>
      </c>
      <c r="J453">
        <v>900</v>
      </c>
      <c r="K453">
        <v>500</v>
      </c>
      <c r="L453">
        <v>400</v>
      </c>
      <c r="M453">
        <v>100</v>
      </c>
      <c r="N453">
        <v>700</v>
      </c>
      <c r="O453">
        <v>1800</v>
      </c>
      <c r="P453">
        <v>1300</v>
      </c>
      <c r="Q453">
        <v>1600</v>
      </c>
      <c r="R453">
        <v>200</v>
      </c>
      <c r="S453">
        <v>500</v>
      </c>
      <c r="T453">
        <v>1300</v>
      </c>
      <c r="U453">
        <v>800</v>
      </c>
      <c r="V453">
        <v>900</v>
      </c>
      <c r="W453">
        <v>1900</v>
      </c>
      <c r="X453">
        <v>3700</v>
      </c>
    </row>
    <row r="454" spans="1:24" x14ac:dyDescent="0.25">
      <c r="A454" t="str">
        <f t="shared" si="7"/>
        <v>VoorschotenTotaalHuurCorporatieTotaal</v>
      </c>
      <c r="B454">
        <v>2015</v>
      </c>
      <c r="C454" t="s">
        <v>21</v>
      </c>
      <c r="D454" t="s">
        <v>26</v>
      </c>
      <c r="E454" t="s">
        <v>0</v>
      </c>
      <c r="F454" t="s">
        <v>3</v>
      </c>
      <c r="G454" t="s">
        <v>4</v>
      </c>
      <c r="H454" t="s">
        <v>0</v>
      </c>
      <c r="I454">
        <v>1200</v>
      </c>
      <c r="J454">
        <v>500</v>
      </c>
      <c r="K454">
        <v>300</v>
      </c>
      <c r="L454">
        <v>300</v>
      </c>
      <c r="M454">
        <v>0</v>
      </c>
      <c r="N454">
        <v>400</v>
      </c>
      <c r="O454">
        <v>1100</v>
      </c>
      <c r="P454">
        <v>900</v>
      </c>
      <c r="Q454">
        <v>900</v>
      </c>
      <c r="R454">
        <v>100</v>
      </c>
      <c r="S454">
        <v>500</v>
      </c>
      <c r="T454">
        <v>900</v>
      </c>
      <c r="U454">
        <v>400</v>
      </c>
      <c r="V454">
        <v>600</v>
      </c>
      <c r="W454">
        <v>1300</v>
      </c>
      <c r="X454">
        <v>2400</v>
      </c>
    </row>
    <row r="455" spans="1:24" x14ac:dyDescent="0.25">
      <c r="A455" t="str">
        <f t="shared" si="7"/>
        <v>VoorschotenTotaalHuurCorporatieOnder liberalisatiegrens</v>
      </c>
      <c r="B455">
        <v>2015</v>
      </c>
      <c r="C455" t="s">
        <v>21</v>
      </c>
      <c r="D455" t="s">
        <v>26</v>
      </c>
      <c r="E455" t="s">
        <v>0</v>
      </c>
      <c r="F455" t="s">
        <v>3</v>
      </c>
      <c r="G455" t="s">
        <v>4</v>
      </c>
      <c r="H455" t="s">
        <v>5</v>
      </c>
      <c r="I455">
        <v>1000</v>
      </c>
      <c r="J455">
        <v>400</v>
      </c>
      <c r="K455">
        <v>300</v>
      </c>
      <c r="L455">
        <v>200</v>
      </c>
      <c r="M455">
        <v>0</v>
      </c>
      <c r="N455">
        <v>300</v>
      </c>
      <c r="O455">
        <v>1000</v>
      </c>
      <c r="P455">
        <v>700</v>
      </c>
      <c r="Q455">
        <v>800</v>
      </c>
      <c r="R455">
        <v>100</v>
      </c>
      <c r="S455">
        <v>400</v>
      </c>
      <c r="T455">
        <v>800</v>
      </c>
      <c r="U455">
        <v>400</v>
      </c>
      <c r="V455">
        <v>500</v>
      </c>
      <c r="W455">
        <v>1100</v>
      </c>
      <c r="X455">
        <v>2000</v>
      </c>
    </row>
    <row r="456" spans="1:24" x14ac:dyDescent="0.25">
      <c r="A456" t="str">
        <f t="shared" si="7"/>
        <v>VoorschotenTotaalHuurCorporatieOverig</v>
      </c>
      <c r="B456">
        <v>2015</v>
      </c>
      <c r="C456" t="s">
        <v>21</v>
      </c>
      <c r="D456" t="s">
        <v>26</v>
      </c>
      <c r="E456" t="s">
        <v>0</v>
      </c>
      <c r="F456" t="s">
        <v>3</v>
      </c>
      <c r="G456" t="s">
        <v>4</v>
      </c>
      <c r="H456" t="s">
        <v>6</v>
      </c>
      <c r="I456">
        <v>200</v>
      </c>
      <c r="J456">
        <v>100</v>
      </c>
      <c r="K456">
        <v>100</v>
      </c>
      <c r="L456">
        <v>0</v>
      </c>
      <c r="M456">
        <v>0</v>
      </c>
      <c r="N456">
        <v>100</v>
      </c>
      <c r="O456">
        <v>200</v>
      </c>
      <c r="P456">
        <v>200</v>
      </c>
      <c r="Q456">
        <v>100</v>
      </c>
      <c r="R456">
        <v>0</v>
      </c>
      <c r="S456">
        <v>100</v>
      </c>
      <c r="T456">
        <v>200</v>
      </c>
      <c r="U456">
        <v>100</v>
      </c>
      <c r="V456">
        <v>100</v>
      </c>
      <c r="W456">
        <v>200</v>
      </c>
      <c r="X456">
        <v>400</v>
      </c>
    </row>
    <row r="457" spans="1:24" x14ac:dyDescent="0.25">
      <c r="A457" t="str">
        <f t="shared" si="7"/>
        <v>VoorschotenTotaalHuurOverige verhuurderN.v.t.</v>
      </c>
      <c r="B457">
        <v>2015</v>
      </c>
      <c r="C457" t="s">
        <v>21</v>
      </c>
      <c r="D457" t="s">
        <v>26</v>
      </c>
      <c r="E457" t="s">
        <v>0</v>
      </c>
      <c r="F457" t="s">
        <v>3</v>
      </c>
      <c r="G457" t="s">
        <v>7</v>
      </c>
      <c r="H457" t="s">
        <v>1</v>
      </c>
      <c r="I457">
        <v>700</v>
      </c>
      <c r="J457">
        <v>300</v>
      </c>
      <c r="K457">
        <v>200</v>
      </c>
      <c r="L457">
        <v>100</v>
      </c>
      <c r="M457">
        <v>0</v>
      </c>
      <c r="N457">
        <v>300</v>
      </c>
      <c r="O457">
        <v>600</v>
      </c>
      <c r="P457">
        <v>400</v>
      </c>
      <c r="Q457">
        <v>700</v>
      </c>
      <c r="R457">
        <v>100</v>
      </c>
      <c r="S457">
        <v>100</v>
      </c>
      <c r="T457">
        <v>400</v>
      </c>
      <c r="U457">
        <v>400</v>
      </c>
      <c r="V457">
        <v>300</v>
      </c>
      <c r="W457">
        <v>700</v>
      </c>
      <c r="X457">
        <v>1400</v>
      </c>
    </row>
    <row r="458" spans="1:24" x14ac:dyDescent="0.25">
      <c r="A458" t="str">
        <f t="shared" si="7"/>
        <v>VoorschotenInkomensafh.huurbeleid tot 34229 euroTotaalN.v.t.N.v.t.</v>
      </c>
      <c r="B458">
        <v>2015</v>
      </c>
      <c r="C458" t="s">
        <v>21</v>
      </c>
      <c r="D458" t="s">
        <v>26</v>
      </c>
      <c r="E458" t="s">
        <v>8</v>
      </c>
      <c r="F458" t="s">
        <v>0</v>
      </c>
      <c r="G458" t="s">
        <v>1</v>
      </c>
      <c r="H458" t="s">
        <v>1</v>
      </c>
      <c r="I458">
        <v>2100</v>
      </c>
      <c r="J458">
        <v>700</v>
      </c>
      <c r="K458">
        <v>300</v>
      </c>
      <c r="L458">
        <v>500</v>
      </c>
      <c r="M458">
        <v>0</v>
      </c>
      <c r="N458">
        <v>500</v>
      </c>
      <c r="O458">
        <v>1500</v>
      </c>
      <c r="P458">
        <v>1500</v>
      </c>
      <c r="Q458">
        <v>1100</v>
      </c>
      <c r="R458">
        <v>300</v>
      </c>
      <c r="S458">
        <v>600</v>
      </c>
      <c r="T458">
        <v>1600</v>
      </c>
      <c r="U458">
        <v>600</v>
      </c>
      <c r="V458">
        <v>700</v>
      </c>
      <c r="W458">
        <v>2200</v>
      </c>
      <c r="X458">
        <v>3600</v>
      </c>
    </row>
    <row r="459" spans="1:24" x14ac:dyDescent="0.25">
      <c r="A459" t="str">
        <f t="shared" si="7"/>
        <v>VoorschotenInkomensafh.huurbeleid tot 34229 euroEigenaarN.v.t.N.v.t.</v>
      </c>
      <c r="B459">
        <v>2015</v>
      </c>
      <c r="C459" t="s">
        <v>21</v>
      </c>
      <c r="D459" t="s">
        <v>26</v>
      </c>
      <c r="E459" t="s">
        <v>8</v>
      </c>
      <c r="F459" t="s">
        <v>2</v>
      </c>
      <c r="G459" t="s">
        <v>1</v>
      </c>
      <c r="H459" t="s">
        <v>1</v>
      </c>
      <c r="I459">
        <v>700</v>
      </c>
      <c r="J459">
        <v>300</v>
      </c>
      <c r="K459">
        <v>200</v>
      </c>
      <c r="L459">
        <v>100</v>
      </c>
      <c r="M459">
        <v>0</v>
      </c>
      <c r="N459">
        <v>100</v>
      </c>
      <c r="O459">
        <v>600</v>
      </c>
      <c r="P459">
        <v>600</v>
      </c>
      <c r="Q459">
        <v>400</v>
      </c>
      <c r="R459">
        <v>200</v>
      </c>
      <c r="S459">
        <v>100</v>
      </c>
      <c r="T459">
        <v>700</v>
      </c>
      <c r="U459">
        <v>100</v>
      </c>
      <c r="V459">
        <v>200</v>
      </c>
      <c r="W459">
        <v>1000</v>
      </c>
      <c r="X459">
        <v>1300</v>
      </c>
    </row>
    <row r="460" spans="1:24" x14ac:dyDescent="0.25">
      <c r="A460" t="str">
        <f t="shared" si="7"/>
        <v>VoorschotenInkomensafh.huurbeleid tot 34229 euroHuurTotaalN.v.t.</v>
      </c>
      <c r="B460">
        <v>2015</v>
      </c>
      <c r="C460" t="s">
        <v>21</v>
      </c>
      <c r="D460" t="s">
        <v>26</v>
      </c>
      <c r="E460" t="s">
        <v>8</v>
      </c>
      <c r="F460" t="s">
        <v>3</v>
      </c>
      <c r="G460" t="s">
        <v>0</v>
      </c>
      <c r="H460" t="s">
        <v>1</v>
      </c>
      <c r="I460">
        <v>1400</v>
      </c>
      <c r="J460">
        <v>400</v>
      </c>
      <c r="K460">
        <v>100</v>
      </c>
      <c r="L460">
        <v>300</v>
      </c>
      <c r="M460">
        <v>0</v>
      </c>
      <c r="N460">
        <v>400</v>
      </c>
      <c r="O460">
        <v>900</v>
      </c>
      <c r="P460">
        <v>900</v>
      </c>
      <c r="Q460">
        <v>600</v>
      </c>
      <c r="R460">
        <v>100</v>
      </c>
      <c r="S460">
        <v>500</v>
      </c>
      <c r="T460">
        <v>1000</v>
      </c>
      <c r="U460">
        <v>500</v>
      </c>
      <c r="V460">
        <v>600</v>
      </c>
      <c r="W460">
        <v>1200</v>
      </c>
      <c r="X460">
        <v>2300</v>
      </c>
    </row>
    <row r="461" spans="1:24" x14ac:dyDescent="0.25">
      <c r="A461" t="str">
        <f t="shared" si="7"/>
        <v>VoorschotenInkomensafh.huurbeleid tot 34229 euroHuurCorporatieTotaal</v>
      </c>
      <c r="B461">
        <v>2015</v>
      </c>
      <c r="C461" t="s">
        <v>21</v>
      </c>
      <c r="D461" t="s">
        <v>26</v>
      </c>
      <c r="E461" t="s">
        <v>8</v>
      </c>
      <c r="F461" t="s">
        <v>3</v>
      </c>
      <c r="G461" t="s">
        <v>4</v>
      </c>
      <c r="H461" t="s">
        <v>0</v>
      </c>
      <c r="I461">
        <v>1000</v>
      </c>
      <c r="J461">
        <v>300</v>
      </c>
      <c r="K461">
        <v>100</v>
      </c>
      <c r="L461">
        <v>200</v>
      </c>
      <c r="M461">
        <v>0</v>
      </c>
      <c r="N461">
        <v>300</v>
      </c>
      <c r="O461">
        <v>700</v>
      </c>
      <c r="P461">
        <v>700</v>
      </c>
      <c r="Q461">
        <v>400</v>
      </c>
      <c r="R461">
        <v>100</v>
      </c>
      <c r="S461">
        <v>400</v>
      </c>
      <c r="T461">
        <v>700</v>
      </c>
      <c r="U461">
        <v>300</v>
      </c>
      <c r="V461">
        <v>400</v>
      </c>
      <c r="W461">
        <v>900</v>
      </c>
      <c r="X461">
        <v>1600</v>
      </c>
    </row>
    <row r="462" spans="1:24" x14ac:dyDescent="0.25">
      <c r="A462" t="str">
        <f t="shared" si="7"/>
        <v>VoorschotenInkomensafh.huurbeleid tot 34229 euroHuurCorporatieOnder liberalisatiegrens</v>
      </c>
      <c r="B462">
        <v>2015</v>
      </c>
      <c r="C462" t="s">
        <v>21</v>
      </c>
      <c r="D462" t="s">
        <v>26</v>
      </c>
      <c r="E462" t="s">
        <v>8</v>
      </c>
      <c r="F462" t="s">
        <v>3</v>
      </c>
      <c r="G462" t="s">
        <v>4</v>
      </c>
      <c r="H462" t="s">
        <v>5</v>
      </c>
      <c r="I462">
        <v>900</v>
      </c>
      <c r="J462">
        <v>200</v>
      </c>
      <c r="K462">
        <v>100</v>
      </c>
      <c r="L462">
        <v>200</v>
      </c>
      <c r="M462">
        <v>0</v>
      </c>
      <c r="N462">
        <v>200</v>
      </c>
      <c r="O462">
        <v>600</v>
      </c>
      <c r="P462">
        <v>600</v>
      </c>
      <c r="Q462">
        <v>400</v>
      </c>
      <c r="R462">
        <v>100</v>
      </c>
      <c r="S462">
        <v>400</v>
      </c>
      <c r="T462">
        <v>700</v>
      </c>
      <c r="U462">
        <v>300</v>
      </c>
      <c r="V462">
        <v>400</v>
      </c>
      <c r="W462">
        <v>800</v>
      </c>
      <c r="X462">
        <v>1500</v>
      </c>
    </row>
    <row r="463" spans="1:24" x14ac:dyDescent="0.25">
      <c r="A463" t="str">
        <f t="shared" si="7"/>
        <v>VoorschotenInkomensafh.huurbeleid tot 34229 euroHuurCorporatieOverig</v>
      </c>
      <c r="B463">
        <v>2015</v>
      </c>
      <c r="C463" t="s">
        <v>21</v>
      </c>
      <c r="D463" t="s">
        <v>26</v>
      </c>
      <c r="E463" t="s">
        <v>8</v>
      </c>
      <c r="F463" t="s">
        <v>3</v>
      </c>
      <c r="G463" t="s">
        <v>4</v>
      </c>
      <c r="H463" t="s">
        <v>6</v>
      </c>
      <c r="I463">
        <v>100</v>
      </c>
      <c r="J463">
        <v>0</v>
      </c>
      <c r="K463">
        <v>0</v>
      </c>
      <c r="L463">
        <v>0</v>
      </c>
      <c r="M463">
        <v>0</v>
      </c>
      <c r="N463">
        <v>0</v>
      </c>
      <c r="O463">
        <v>100</v>
      </c>
      <c r="P463">
        <v>100</v>
      </c>
      <c r="Q463">
        <v>0</v>
      </c>
      <c r="R463">
        <v>0</v>
      </c>
      <c r="S463">
        <v>0</v>
      </c>
      <c r="T463">
        <v>100</v>
      </c>
      <c r="U463">
        <v>0</v>
      </c>
      <c r="V463">
        <v>100</v>
      </c>
      <c r="W463">
        <v>100</v>
      </c>
      <c r="X463">
        <v>200</v>
      </c>
    </row>
    <row r="464" spans="1:24" x14ac:dyDescent="0.25">
      <c r="A464" t="str">
        <f t="shared" si="7"/>
        <v>VoorschotenInkomensafh.huurbeleid tot 34229 euroHuurOverige verhuurderN.v.t.</v>
      </c>
      <c r="B464">
        <v>2015</v>
      </c>
      <c r="C464" t="s">
        <v>21</v>
      </c>
      <c r="D464" t="s">
        <v>26</v>
      </c>
      <c r="E464" t="s">
        <v>8</v>
      </c>
      <c r="F464" t="s">
        <v>3</v>
      </c>
      <c r="G464" t="s">
        <v>7</v>
      </c>
      <c r="H464" t="s">
        <v>1</v>
      </c>
      <c r="I464">
        <v>400</v>
      </c>
      <c r="J464">
        <v>100</v>
      </c>
      <c r="K464">
        <v>0</v>
      </c>
      <c r="L464">
        <v>100</v>
      </c>
      <c r="M464">
        <v>0</v>
      </c>
      <c r="N464">
        <v>100</v>
      </c>
      <c r="O464">
        <v>200</v>
      </c>
      <c r="P464">
        <v>200</v>
      </c>
      <c r="Q464">
        <v>200</v>
      </c>
      <c r="R464">
        <v>100</v>
      </c>
      <c r="S464">
        <v>100</v>
      </c>
      <c r="T464">
        <v>200</v>
      </c>
      <c r="U464">
        <v>200</v>
      </c>
      <c r="V464">
        <v>100</v>
      </c>
      <c r="W464">
        <v>300</v>
      </c>
      <c r="X464">
        <v>600</v>
      </c>
    </row>
    <row r="465" spans="1:24" x14ac:dyDescent="0.25">
      <c r="A465" t="str">
        <f t="shared" si="7"/>
        <v>VoorschotenInkomensafh.huurbeleid 34229 t/m 43786 euroTotaalN.v.t.N.v.t.</v>
      </c>
      <c r="B465">
        <v>2015</v>
      </c>
      <c r="C465" t="s">
        <v>21</v>
      </c>
      <c r="D465" t="s">
        <v>26</v>
      </c>
      <c r="E465" t="s">
        <v>9</v>
      </c>
      <c r="F465" t="s">
        <v>0</v>
      </c>
      <c r="G465" t="s">
        <v>1</v>
      </c>
      <c r="H465" t="s">
        <v>1</v>
      </c>
      <c r="I465">
        <v>500</v>
      </c>
      <c r="J465">
        <v>400</v>
      </c>
      <c r="K465">
        <v>200</v>
      </c>
      <c r="L465">
        <v>100</v>
      </c>
      <c r="M465">
        <v>0</v>
      </c>
      <c r="N465">
        <v>200</v>
      </c>
      <c r="O465">
        <v>500</v>
      </c>
      <c r="P465">
        <v>500</v>
      </c>
      <c r="Q465">
        <v>500</v>
      </c>
      <c r="R465">
        <v>100</v>
      </c>
      <c r="S465">
        <v>100</v>
      </c>
      <c r="T465">
        <v>500</v>
      </c>
      <c r="U465">
        <v>200</v>
      </c>
      <c r="V465">
        <v>200</v>
      </c>
      <c r="W465">
        <v>800</v>
      </c>
      <c r="X465">
        <v>1200</v>
      </c>
    </row>
    <row r="466" spans="1:24" x14ac:dyDescent="0.25">
      <c r="A466" t="str">
        <f t="shared" si="7"/>
        <v>VoorschotenInkomensafh.huurbeleid 34229 t/m 43786 euroEigenaarN.v.t.N.v.t.</v>
      </c>
      <c r="B466">
        <v>2015</v>
      </c>
      <c r="C466" t="s">
        <v>21</v>
      </c>
      <c r="D466" t="s">
        <v>26</v>
      </c>
      <c r="E466" t="s">
        <v>9</v>
      </c>
      <c r="F466" t="s">
        <v>2</v>
      </c>
      <c r="G466" t="s">
        <v>1</v>
      </c>
      <c r="H466" t="s">
        <v>1</v>
      </c>
      <c r="I466">
        <v>200</v>
      </c>
      <c r="J466">
        <v>200</v>
      </c>
      <c r="K466">
        <v>100</v>
      </c>
      <c r="L466">
        <v>100</v>
      </c>
      <c r="M466">
        <v>0</v>
      </c>
      <c r="N466">
        <v>100</v>
      </c>
      <c r="O466">
        <v>300</v>
      </c>
      <c r="P466">
        <v>300</v>
      </c>
      <c r="Q466">
        <v>300</v>
      </c>
      <c r="R466">
        <v>100</v>
      </c>
      <c r="S466">
        <v>0</v>
      </c>
      <c r="T466">
        <v>300</v>
      </c>
      <c r="U466">
        <v>0</v>
      </c>
      <c r="V466">
        <v>100</v>
      </c>
      <c r="W466">
        <v>500</v>
      </c>
      <c r="X466">
        <v>700</v>
      </c>
    </row>
    <row r="467" spans="1:24" x14ac:dyDescent="0.25">
      <c r="A467" t="str">
        <f t="shared" si="7"/>
        <v>VoorschotenInkomensafh.huurbeleid 34229 t/m 43786 euroHuurTotaalN.v.t.</v>
      </c>
      <c r="B467">
        <v>2015</v>
      </c>
      <c r="C467" t="s">
        <v>21</v>
      </c>
      <c r="D467" t="s">
        <v>26</v>
      </c>
      <c r="E467" t="s">
        <v>9</v>
      </c>
      <c r="F467" t="s">
        <v>3</v>
      </c>
      <c r="G467" t="s">
        <v>0</v>
      </c>
      <c r="H467" t="s">
        <v>1</v>
      </c>
      <c r="I467">
        <v>200</v>
      </c>
      <c r="J467">
        <v>100</v>
      </c>
      <c r="K467">
        <v>100</v>
      </c>
      <c r="L467">
        <v>0</v>
      </c>
      <c r="M467">
        <v>0</v>
      </c>
      <c r="N467">
        <v>100</v>
      </c>
      <c r="O467">
        <v>200</v>
      </c>
      <c r="P467">
        <v>200</v>
      </c>
      <c r="Q467">
        <v>300</v>
      </c>
      <c r="R467">
        <v>0</v>
      </c>
      <c r="S467">
        <v>0</v>
      </c>
      <c r="T467">
        <v>200</v>
      </c>
      <c r="U467">
        <v>100</v>
      </c>
      <c r="V467">
        <v>100</v>
      </c>
      <c r="W467">
        <v>300</v>
      </c>
      <c r="X467">
        <v>500</v>
      </c>
    </row>
    <row r="468" spans="1:24" x14ac:dyDescent="0.25">
      <c r="A468" t="str">
        <f t="shared" si="7"/>
        <v>VoorschotenInkomensafh.huurbeleid 34229 t/m 43786 euroHuurCorporatieTotaal</v>
      </c>
      <c r="B468">
        <v>2015</v>
      </c>
      <c r="C468" t="s">
        <v>21</v>
      </c>
      <c r="D468" t="s">
        <v>26</v>
      </c>
      <c r="E468" t="s">
        <v>9</v>
      </c>
      <c r="F468" t="s">
        <v>3</v>
      </c>
      <c r="G468" t="s">
        <v>4</v>
      </c>
      <c r="H468" t="s">
        <v>0</v>
      </c>
      <c r="I468">
        <v>100</v>
      </c>
      <c r="J468">
        <v>100</v>
      </c>
      <c r="K468">
        <v>100</v>
      </c>
      <c r="L468">
        <v>0</v>
      </c>
      <c r="M468">
        <v>0</v>
      </c>
      <c r="N468">
        <v>0</v>
      </c>
      <c r="O468">
        <v>100</v>
      </c>
      <c r="P468">
        <v>100</v>
      </c>
      <c r="Q468">
        <v>100</v>
      </c>
      <c r="R468">
        <v>0</v>
      </c>
      <c r="S468">
        <v>0</v>
      </c>
      <c r="T468">
        <v>100</v>
      </c>
      <c r="U468">
        <v>100</v>
      </c>
      <c r="V468">
        <v>100</v>
      </c>
      <c r="W468">
        <v>100</v>
      </c>
      <c r="X468">
        <v>300</v>
      </c>
    </row>
    <row r="469" spans="1:24" x14ac:dyDescent="0.25">
      <c r="A469" t="str">
        <f t="shared" si="7"/>
        <v>VoorschotenInkomensafh.huurbeleid 34229 t/m 43786 euroHuurCorporatieOnder liberalisatiegrens</v>
      </c>
      <c r="B469">
        <v>2015</v>
      </c>
      <c r="C469" t="s">
        <v>21</v>
      </c>
      <c r="D469" t="s">
        <v>26</v>
      </c>
      <c r="E469" t="s">
        <v>9</v>
      </c>
      <c r="F469" t="s">
        <v>3</v>
      </c>
      <c r="G469" t="s">
        <v>4</v>
      </c>
      <c r="H469" t="s">
        <v>5</v>
      </c>
      <c r="I469">
        <v>100</v>
      </c>
      <c r="J469">
        <v>100</v>
      </c>
      <c r="K469">
        <v>0</v>
      </c>
      <c r="L469">
        <v>0</v>
      </c>
      <c r="M469">
        <v>0</v>
      </c>
      <c r="N469">
        <v>0</v>
      </c>
      <c r="O469">
        <v>100</v>
      </c>
      <c r="P469">
        <v>100</v>
      </c>
      <c r="Q469">
        <v>100</v>
      </c>
      <c r="R469">
        <v>0</v>
      </c>
      <c r="S469">
        <v>0</v>
      </c>
      <c r="T469">
        <v>100</v>
      </c>
      <c r="U469">
        <v>0</v>
      </c>
      <c r="V469">
        <v>100</v>
      </c>
      <c r="W469">
        <v>100</v>
      </c>
      <c r="X469">
        <v>200</v>
      </c>
    </row>
    <row r="470" spans="1:24" x14ac:dyDescent="0.25">
      <c r="A470" t="str">
        <f t="shared" si="7"/>
        <v>VoorschotenInkomensafh.huurbeleid 34229 t/m 43786 euroHuurCorporatieOverig</v>
      </c>
      <c r="B470">
        <v>2015</v>
      </c>
      <c r="C470" t="s">
        <v>21</v>
      </c>
      <c r="D470" t="s">
        <v>26</v>
      </c>
      <c r="E470" t="s">
        <v>9</v>
      </c>
      <c r="F470" t="s">
        <v>3</v>
      </c>
      <c r="G470" t="s">
        <v>4</v>
      </c>
      <c r="H470" t="s">
        <v>6</v>
      </c>
      <c r="I470">
        <v>0</v>
      </c>
      <c r="J470">
        <v>0</v>
      </c>
      <c r="K470">
        <v>0</v>
      </c>
      <c r="L470">
        <v>0</v>
      </c>
      <c r="M470">
        <v>0</v>
      </c>
      <c r="N470">
        <v>0</v>
      </c>
      <c r="O470">
        <v>0</v>
      </c>
      <c r="P470">
        <v>0</v>
      </c>
      <c r="Q470">
        <v>0</v>
      </c>
      <c r="R470">
        <v>0</v>
      </c>
      <c r="S470">
        <v>0</v>
      </c>
      <c r="T470">
        <v>0</v>
      </c>
      <c r="U470">
        <v>0</v>
      </c>
      <c r="V470">
        <v>0</v>
      </c>
      <c r="W470">
        <v>0</v>
      </c>
      <c r="X470">
        <v>100</v>
      </c>
    </row>
    <row r="471" spans="1:24" x14ac:dyDescent="0.25">
      <c r="A471" t="str">
        <f t="shared" si="7"/>
        <v>VoorschotenInkomensafh.huurbeleid 34229 t/m 43786 euroHuurOverige verhuurderN.v.t.</v>
      </c>
      <c r="B471">
        <v>2015</v>
      </c>
      <c r="C471" t="s">
        <v>21</v>
      </c>
      <c r="D471" t="s">
        <v>26</v>
      </c>
      <c r="E471" t="s">
        <v>9</v>
      </c>
      <c r="F471" t="s">
        <v>3</v>
      </c>
      <c r="G471" t="s">
        <v>7</v>
      </c>
      <c r="H471" t="s">
        <v>1</v>
      </c>
      <c r="I471">
        <v>100</v>
      </c>
      <c r="J471">
        <v>100</v>
      </c>
      <c r="K471">
        <v>0</v>
      </c>
      <c r="L471">
        <v>0</v>
      </c>
      <c r="M471">
        <v>0</v>
      </c>
      <c r="N471">
        <v>100</v>
      </c>
      <c r="O471">
        <v>100</v>
      </c>
      <c r="P471">
        <v>100</v>
      </c>
      <c r="Q471">
        <v>100</v>
      </c>
      <c r="R471">
        <v>0</v>
      </c>
      <c r="S471">
        <v>0</v>
      </c>
      <c r="T471">
        <v>100</v>
      </c>
      <c r="U471">
        <v>100</v>
      </c>
      <c r="V471">
        <v>0</v>
      </c>
      <c r="W471">
        <v>100</v>
      </c>
      <c r="X471">
        <v>200</v>
      </c>
    </row>
    <row r="472" spans="1:24" x14ac:dyDescent="0.25">
      <c r="A472" t="str">
        <f t="shared" si="7"/>
        <v>VoorschotenInkomensafh.huurbeleid meer dan 43786 euroTotaalN.v.t.N.v.t.</v>
      </c>
      <c r="B472">
        <v>2015</v>
      </c>
      <c r="C472" t="s">
        <v>21</v>
      </c>
      <c r="D472" t="s">
        <v>26</v>
      </c>
      <c r="E472" t="s">
        <v>10</v>
      </c>
      <c r="F472" t="s">
        <v>0</v>
      </c>
      <c r="G472" t="s">
        <v>1</v>
      </c>
      <c r="H472" t="s">
        <v>1</v>
      </c>
      <c r="I472">
        <v>800</v>
      </c>
      <c r="J472">
        <v>2200</v>
      </c>
      <c r="K472">
        <v>2600</v>
      </c>
      <c r="L472">
        <v>200</v>
      </c>
      <c r="M472">
        <v>100</v>
      </c>
      <c r="N472">
        <v>500</v>
      </c>
      <c r="O472">
        <v>4000</v>
      </c>
      <c r="P472">
        <v>1500</v>
      </c>
      <c r="Q472">
        <v>3800</v>
      </c>
      <c r="R472">
        <v>500</v>
      </c>
      <c r="S472">
        <v>100</v>
      </c>
      <c r="T472">
        <v>1600</v>
      </c>
      <c r="U472">
        <v>600</v>
      </c>
      <c r="V472">
        <v>1000</v>
      </c>
      <c r="W472">
        <v>4400</v>
      </c>
      <c r="X472">
        <v>6000</v>
      </c>
    </row>
    <row r="473" spans="1:24" x14ac:dyDescent="0.25">
      <c r="A473" t="str">
        <f t="shared" si="7"/>
        <v>VoorschotenInkomensafh.huurbeleid meer dan 43786 euroEigenaarN.v.t.N.v.t.</v>
      </c>
      <c r="B473">
        <v>2015</v>
      </c>
      <c r="C473" t="s">
        <v>21</v>
      </c>
      <c r="D473" t="s">
        <v>26</v>
      </c>
      <c r="E473" t="s">
        <v>10</v>
      </c>
      <c r="F473" t="s">
        <v>2</v>
      </c>
      <c r="G473" t="s">
        <v>1</v>
      </c>
      <c r="H473" t="s">
        <v>1</v>
      </c>
      <c r="I473">
        <v>600</v>
      </c>
      <c r="J473">
        <v>1900</v>
      </c>
      <c r="K473">
        <v>2300</v>
      </c>
      <c r="L473">
        <v>200</v>
      </c>
      <c r="M473">
        <v>100</v>
      </c>
      <c r="N473">
        <v>300</v>
      </c>
      <c r="O473">
        <v>3400</v>
      </c>
      <c r="P473">
        <v>1300</v>
      </c>
      <c r="Q473">
        <v>3100</v>
      </c>
      <c r="R473">
        <v>500</v>
      </c>
      <c r="S473">
        <v>0</v>
      </c>
      <c r="T473">
        <v>1400</v>
      </c>
      <c r="U473">
        <v>400</v>
      </c>
      <c r="V473">
        <v>700</v>
      </c>
      <c r="W473">
        <v>3900</v>
      </c>
      <c r="X473">
        <v>5100</v>
      </c>
    </row>
    <row r="474" spans="1:24" x14ac:dyDescent="0.25">
      <c r="A474" t="str">
        <f t="shared" si="7"/>
        <v>VoorschotenInkomensafh.huurbeleid meer dan 43786 euroHuurTotaalN.v.t.</v>
      </c>
      <c r="B474">
        <v>2015</v>
      </c>
      <c r="C474" t="s">
        <v>21</v>
      </c>
      <c r="D474" t="s">
        <v>26</v>
      </c>
      <c r="E474" t="s">
        <v>10</v>
      </c>
      <c r="F474" t="s">
        <v>3</v>
      </c>
      <c r="G474" t="s">
        <v>0</v>
      </c>
      <c r="H474" t="s">
        <v>1</v>
      </c>
      <c r="I474">
        <v>200</v>
      </c>
      <c r="J474">
        <v>400</v>
      </c>
      <c r="K474">
        <v>300</v>
      </c>
      <c r="L474">
        <v>100</v>
      </c>
      <c r="M474">
        <v>0</v>
      </c>
      <c r="N474">
        <v>200</v>
      </c>
      <c r="O474">
        <v>600</v>
      </c>
      <c r="P474">
        <v>200</v>
      </c>
      <c r="Q474">
        <v>700</v>
      </c>
      <c r="R474">
        <v>100</v>
      </c>
      <c r="S474">
        <v>0</v>
      </c>
      <c r="T474">
        <v>200</v>
      </c>
      <c r="U474">
        <v>200</v>
      </c>
      <c r="V474">
        <v>300</v>
      </c>
      <c r="W474">
        <v>500</v>
      </c>
      <c r="X474">
        <v>1000</v>
      </c>
    </row>
    <row r="475" spans="1:24" x14ac:dyDescent="0.25">
      <c r="A475" t="str">
        <f t="shared" si="7"/>
        <v>VoorschotenInkomensafh.huurbeleid meer dan 43786 euroHuurCorporatieTotaal</v>
      </c>
      <c r="B475">
        <v>2015</v>
      </c>
      <c r="C475" t="s">
        <v>21</v>
      </c>
      <c r="D475" t="s">
        <v>26</v>
      </c>
      <c r="E475" t="s">
        <v>10</v>
      </c>
      <c r="F475" t="s">
        <v>3</v>
      </c>
      <c r="G475" t="s">
        <v>4</v>
      </c>
      <c r="H475" t="s">
        <v>0</v>
      </c>
      <c r="I475">
        <v>100</v>
      </c>
      <c r="J475">
        <v>200</v>
      </c>
      <c r="K475">
        <v>200</v>
      </c>
      <c r="L475">
        <v>0</v>
      </c>
      <c r="M475">
        <v>0</v>
      </c>
      <c r="N475">
        <v>100</v>
      </c>
      <c r="O475">
        <v>300</v>
      </c>
      <c r="P475">
        <v>100</v>
      </c>
      <c r="Q475">
        <v>300</v>
      </c>
      <c r="R475">
        <v>0</v>
      </c>
      <c r="S475">
        <v>0</v>
      </c>
      <c r="T475">
        <v>100</v>
      </c>
      <c r="U475">
        <v>100</v>
      </c>
      <c r="V475">
        <v>100</v>
      </c>
      <c r="W475">
        <v>300</v>
      </c>
      <c r="X475">
        <v>500</v>
      </c>
    </row>
    <row r="476" spans="1:24" x14ac:dyDescent="0.25">
      <c r="A476" t="str">
        <f t="shared" si="7"/>
        <v>VoorschotenInkomensafh.huurbeleid meer dan 43786 euroHuurCorporatieOnder liberalisatiegrens</v>
      </c>
      <c r="B476">
        <v>2015</v>
      </c>
      <c r="C476" t="s">
        <v>21</v>
      </c>
      <c r="D476" t="s">
        <v>26</v>
      </c>
      <c r="E476" t="s">
        <v>10</v>
      </c>
      <c r="F476" t="s">
        <v>3</v>
      </c>
      <c r="G476" t="s">
        <v>4</v>
      </c>
      <c r="H476" t="s">
        <v>5</v>
      </c>
      <c r="I476">
        <v>100</v>
      </c>
      <c r="J476">
        <v>100</v>
      </c>
      <c r="K476">
        <v>100</v>
      </c>
      <c r="L476">
        <v>0</v>
      </c>
      <c r="M476">
        <v>0</v>
      </c>
      <c r="N476">
        <v>0</v>
      </c>
      <c r="O476">
        <v>200</v>
      </c>
      <c r="P476">
        <v>0</v>
      </c>
      <c r="Q476">
        <v>300</v>
      </c>
      <c r="R476">
        <v>0</v>
      </c>
      <c r="S476">
        <v>0</v>
      </c>
      <c r="T476">
        <v>0</v>
      </c>
      <c r="U476">
        <v>0</v>
      </c>
      <c r="V476">
        <v>100</v>
      </c>
      <c r="W476">
        <v>200</v>
      </c>
      <c r="X476">
        <v>300</v>
      </c>
    </row>
    <row r="477" spans="1:24" x14ac:dyDescent="0.25">
      <c r="A477" t="str">
        <f t="shared" si="7"/>
        <v>VoorschotenInkomensafh.huurbeleid meer dan 43786 euroHuurCorporatieOverig</v>
      </c>
      <c r="B477">
        <v>2015</v>
      </c>
      <c r="C477" t="s">
        <v>21</v>
      </c>
      <c r="D477" t="s">
        <v>26</v>
      </c>
      <c r="E477" t="s">
        <v>10</v>
      </c>
      <c r="F477" t="s">
        <v>3</v>
      </c>
      <c r="G477" t="s">
        <v>4</v>
      </c>
      <c r="H477" t="s">
        <v>6</v>
      </c>
      <c r="I477">
        <v>0</v>
      </c>
      <c r="J477">
        <v>0</v>
      </c>
      <c r="K477">
        <v>0</v>
      </c>
      <c r="L477">
        <v>0</v>
      </c>
      <c r="M477">
        <v>0</v>
      </c>
      <c r="N477">
        <v>0</v>
      </c>
      <c r="O477">
        <v>100</v>
      </c>
      <c r="P477">
        <v>0</v>
      </c>
      <c r="Q477">
        <v>100</v>
      </c>
      <c r="R477">
        <v>0</v>
      </c>
      <c r="S477">
        <v>0</v>
      </c>
      <c r="T477">
        <v>0</v>
      </c>
      <c r="U477">
        <v>0</v>
      </c>
      <c r="V477">
        <v>0</v>
      </c>
      <c r="W477">
        <v>100</v>
      </c>
      <c r="X477">
        <v>100</v>
      </c>
    </row>
    <row r="478" spans="1:24" x14ac:dyDescent="0.25">
      <c r="A478" t="str">
        <f t="shared" si="7"/>
        <v>VoorschotenInkomensafh.huurbeleid meer dan 43786 euroHuurOverige verhuurderN.v.t.</v>
      </c>
      <c r="B478">
        <v>2015</v>
      </c>
      <c r="C478" t="s">
        <v>21</v>
      </c>
      <c r="D478" t="s">
        <v>26</v>
      </c>
      <c r="E478" t="s">
        <v>10</v>
      </c>
      <c r="F478" t="s">
        <v>3</v>
      </c>
      <c r="G478" t="s">
        <v>7</v>
      </c>
      <c r="H478" t="s">
        <v>1</v>
      </c>
      <c r="I478">
        <v>100</v>
      </c>
      <c r="J478">
        <v>200</v>
      </c>
      <c r="K478">
        <v>200</v>
      </c>
      <c r="L478">
        <v>0</v>
      </c>
      <c r="M478">
        <v>0</v>
      </c>
      <c r="N478">
        <v>100</v>
      </c>
      <c r="O478">
        <v>300</v>
      </c>
      <c r="P478">
        <v>100</v>
      </c>
      <c r="Q478">
        <v>400</v>
      </c>
      <c r="R478">
        <v>0</v>
      </c>
      <c r="S478">
        <v>0</v>
      </c>
      <c r="T478">
        <v>100</v>
      </c>
      <c r="U478">
        <v>100</v>
      </c>
      <c r="V478">
        <v>100</v>
      </c>
      <c r="W478">
        <v>200</v>
      </c>
      <c r="X478">
        <v>500</v>
      </c>
    </row>
    <row r="479" spans="1:24" x14ac:dyDescent="0.25">
      <c r="A479" t="str">
        <f t="shared" si="7"/>
        <v>ZoeterwoudeTotaalTotaalN.v.t.N.v.t.</v>
      </c>
      <c r="B479">
        <v>2015</v>
      </c>
      <c r="C479" t="s">
        <v>21</v>
      </c>
      <c r="D479" t="s">
        <v>27</v>
      </c>
      <c r="E479" t="s">
        <v>0</v>
      </c>
      <c r="F479" t="s">
        <v>0</v>
      </c>
      <c r="G479" t="s">
        <v>1</v>
      </c>
      <c r="H479" t="s">
        <v>1</v>
      </c>
      <c r="I479">
        <v>900</v>
      </c>
      <c r="J479">
        <v>1100</v>
      </c>
      <c r="K479">
        <v>1100</v>
      </c>
      <c r="L479">
        <v>200</v>
      </c>
      <c r="M479">
        <v>0</v>
      </c>
      <c r="N479">
        <v>300</v>
      </c>
      <c r="O479">
        <v>1900</v>
      </c>
      <c r="P479">
        <v>1000</v>
      </c>
      <c r="Q479">
        <v>1700</v>
      </c>
      <c r="R479">
        <v>300</v>
      </c>
      <c r="S479">
        <v>100</v>
      </c>
      <c r="T479">
        <v>1000</v>
      </c>
      <c r="U479">
        <v>400</v>
      </c>
      <c r="V479">
        <v>400</v>
      </c>
      <c r="W479">
        <v>2500</v>
      </c>
      <c r="X479">
        <v>3200</v>
      </c>
    </row>
    <row r="480" spans="1:24" x14ac:dyDescent="0.25">
      <c r="A480" t="str">
        <f t="shared" si="7"/>
        <v>ZoeterwoudeTotaalEigenaarN.v.t.N.v.t.</v>
      </c>
      <c r="B480">
        <v>2015</v>
      </c>
      <c r="C480" t="s">
        <v>21</v>
      </c>
      <c r="D480" t="s">
        <v>27</v>
      </c>
      <c r="E480" t="s">
        <v>0</v>
      </c>
      <c r="F480" t="s">
        <v>2</v>
      </c>
      <c r="G480" t="s">
        <v>1</v>
      </c>
      <c r="H480" t="s">
        <v>1</v>
      </c>
      <c r="I480">
        <v>500</v>
      </c>
      <c r="J480">
        <v>900</v>
      </c>
      <c r="K480">
        <v>900</v>
      </c>
      <c r="L480">
        <v>100</v>
      </c>
      <c r="M480">
        <v>0</v>
      </c>
      <c r="N480">
        <v>200</v>
      </c>
      <c r="O480">
        <v>1500</v>
      </c>
      <c r="P480">
        <v>700</v>
      </c>
      <c r="Q480">
        <v>1300</v>
      </c>
      <c r="R480">
        <v>300</v>
      </c>
      <c r="S480">
        <v>0</v>
      </c>
      <c r="T480">
        <v>700</v>
      </c>
      <c r="U480">
        <v>200</v>
      </c>
      <c r="V480">
        <v>300</v>
      </c>
      <c r="W480">
        <v>1900</v>
      </c>
      <c r="X480">
        <v>2400</v>
      </c>
    </row>
    <row r="481" spans="1:24" x14ac:dyDescent="0.25">
      <c r="A481" t="str">
        <f t="shared" si="7"/>
        <v>ZoeterwoudeTotaalHuurTotaalN.v.t.</v>
      </c>
      <c r="B481">
        <v>2015</v>
      </c>
      <c r="C481" t="s">
        <v>21</v>
      </c>
      <c r="D481" t="s">
        <v>27</v>
      </c>
      <c r="E481" t="s">
        <v>0</v>
      </c>
      <c r="F481" t="s">
        <v>3</v>
      </c>
      <c r="G481" t="s">
        <v>0</v>
      </c>
      <c r="H481" t="s">
        <v>1</v>
      </c>
      <c r="I481">
        <v>400</v>
      </c>
      <c r="J481">
        <v>200</v>
      </c>
      <c r="K481">
        <v>200</v>
      </c>
      <c r="L481">
        <v>100</v>
      </c>
      <c r="M481">
        <v>0</v>
      </c>
      <c r="N481">
        <v>200</v>
      </c>
      <c r="O481">
        <v>400</v>
      </c>
      <c r="P481">
        <v>300</v>
      </c>
      <c r="Q481">
        <v>400</v>
      </c>
      <c r="R481">
        <v>100</v>
      </c>
      <c r="S481">
        <v>100</v>
      </c>
      <c r="T481">
        <v>300</v>
      </c>
      <c r="U481">
        <v>200</v>
      </c>
      <c r="V481">
        <v>100</v>
      </c>
      <c r="W481">
        <v>500</v>
      </c>
      <c r="X481">
        <v>800</v>
      </c>
    </row>
    <row r="482" spans="1:24" x14ac:dyDescent="0.25">
      <c r="A482" t="str">
        <f t="shared" si="7"/>
        <v>ZoeterwoudeTotaalHuurCorporatieTotaal</v>
      </c>
      <c r="B482">
        <v>2015</v>
      </c>
      <c r="C482" t="s">
        <v>21</v>
      </c>
      <c r="D482" t="s">
        <v>27</v>
      </c>
      <c r="E482" t="s">
        <v>0</v>
      </c>
      <c r="F482" t="s">
        <v>3</v>
      </c>
      <c r="G482" t="s">
        <v>4</v>
      </c>
      <c r="H482" t="s">
        <v>0</v>
      </c>
      <c r="I482">
        <v>300</v>
      </c>
      <c r="J482">
        <v>200</v>
      </c>
      <c r="K482">
        <v>100</v>
      </c>
      <c r="L482">
        <v>100</v>
      </c>
      <c r="M482">
        <v>0</v>
      </c>
      <c r="N482">
        <v>100</v>
      </c>
      <c r="O482">
        <v>300</v>
      </c>
      <c r="P482">
        <v>200</v>
      </c>
      <c r="Q482">
        <v>300</v>
      </c>
      <c r="R482">
        <v>0</v>
      </c>
      <c r="S482">
        <v>100</v>
      </c>
      <c r="T482">
        <v>200</v>
      </c>
      <c r="U482">
        <v>100</v>
      </c>
      <c r="V482">
        <v>100</v>
      </c>
      <c r="W482">
        <v>400</v>
      </c>
      <c r="X482">
        <v>600</v>
      </c>
    </row>
    <row r="483" spans="1:24" x14ac:dyDescent="0.25">
      <c r="A483" t="str">
        <f t="shared" si="7"/>
        <v>ZoeterwoudeTotaalHuurCorporatieOnder liberalisatiegrens</v>
      </c>
      <c r="B483">
        <v>2015</v>
      </c>
      <c r="C483" t="s">
        <v>21</v>
      </c>
      <c r="D483" t="s">
        <v>27</v>
      </c>
      <c r="E483" t="s">
        <v>0</v>
      </c>
      <c r="F483" t="s">
        <v>3</v>
      </c>
      <c r="G483" t="s">
        <v>4</v>
      </c>
      <c r="H483" t="s">
        <v>5</v>
      </c>
      <c r="I483">
        <v>200</v>
      </c>
      <c r="J483">
        <v>100</v>
      </c>
      <c r="K483">
        <v>100</v>
      </c>
      <c r="L483">
        <v>100</v>
      </c>
      <c r="M483">
        <v>0</v>
      </c>
      <c r="N483">
        <v>100</v>
      </c>
      <c r="O483">
        <v>300</v>
      </c>
      <c r="P483">
        <v>200</v>
      </c>
      <c r="Q483">
        <v>300</v>
      </c>
      <c r="R483">
        <v>0</v>
      </c>
      <c r="S483">
        <v>100</v>
      </c>
      <c r="T483">
        <v>200</v>
      </c>
      <c r="U483">
        <v>100</v>
      </c>
      <c r="V483">
        <v>100</v>
      </c>
      <c r="W483">
        <v>400</v>
      </c>
      <c r="X483">
        <v>600</v>
      </c>
    </row>
    <row r="484" spans="1:24" x14ac:dyDescent="0.25">
      <c r="A484" t="str">
        <f t="shared" si="7"/>
        <v>ZoeterwoudeTotaalHuurCorporatieOverig</v>
      </c>
      <c r="B484">
        <v>2015</v>
      </c>
      <c r="C484" t="s">
        <v>21</v>
      </c>
      <c r="D484" t="s">
        <v>27</v>
      </c>
      <c r="E484" t="s">
        <v>0</v>
      </c>
      <c r="F484" t="s">
        <v>3</v>
      </c>
      <c r="G484" t="s">
        <v>4</v>
      </c>
      <c r="H484" t="s">
        <v>6</v>
      </c>
      <c r="I484">
        <v>0</v>
      </c>
      <c r="J484">
        <v>0</v>
      </c>
      <c r="K484">
        <v>0</v>
      </c>
      <c r="L484">
        <v>0</v>
      </c>
      <c r="M484">
        <v>0</v>
      </c>
      <c r="N484">
        <v>0</v>
      </c>
      <c r="O484">
        <v>0</v>
      </c>
      <c r="P484">
        <v>0</v>
      </c>
      <c r="Q484">
        <v>0</v>
      </c>
      <c r="R484">
        <v>0</v>
      </c>
      <c r="S484">
        <v>0</v>
      </c>
      <c r="T484">
        <v>0</v>
      </c>
      <c r="U484">
        <v>0</v>
      </c>
      <c r="V484">
        <v>0</v>
      </c>
      <c r="W484">
        <v>0</v>
      </c>
      <c r="X484">
        <v>0</v>
      </c>
    </row>
    <row r="485" spans="1:24" x14ac:dyDescent="0.25">
      <c r="A485" t="str">
        <f t="shared" si="7"/>
        <v>ZoeterwoudeTotaalHuurOverige verhuurderN.v.t.</v>
      </c>
      <c r="B485">
        <v>2015</v>
      </c>
      <c r="C485" t="s">
        <v>21</v>
      </c>
      <c r="D485" t="s">
        <v>27</v>
      </c>
      <c r="E485" t="s">
        <v>0</v>
      </c>
      <c r="F485" t="s">
        <v>3</v>
      </c>
      <c r="G485" t="s">
        <v>7</v>
      </c>
      <c r="H485" t="s">
        <v>1</v>
      </c>
      <c r="I485">
        <v>100</v>
      </c>
      <c r="J485">
        <v>0</v>
      </c>
      <c r="K485">
        <v>0</v>
      </c>
      <c r="L485">
        <v>0</v>
      </c>
      <c r="M485">
        <v>0</v>
      </c>
      <c r="N485">
        <v>100</v>
      </c>
      <c r="O485">
        <v>100</v>
      </c>
      <c r="P485">
        <v>100</v>
      </c>
      <c r="Q485">
        <v>100</v>
      </c>
      <c r="R485">
        <v>0</v>
      </c>
      <c r="S485">
        <v>0</v>
      </c>
      <c r="T485">
        <v>100</v>
      </c>
      <c r="U485">
        <v>100</v>
      </c>
      <c r="V485">
        <v>0</v>
      </c>
      <c r="W485">
        <v>100</v>
      </c>
      <c r="X485">
        <v>200</v>
      </c>
    </row>
    <row r="486" spans="1:24" x14ac:dyDescent="0.25">
      <c r="A486" t="str">
        <f t="shared" si="7"/>
        <v>ZoeterwoudeInkomensafh.huurbeleid tot 34229 euroTotaalN.v.t.N.v.t.</v>
      </c>
      <c r="B486">
        <v>2015</v>
      </c>
      <c r="C486" t="s">
        <v>21</v>
      </c>
      <c r="D486" t="s">
        <v>27</v>
      </c>
      <c r="E486" t="s">
        <v>8</v>
      </c>
      <c r="F486" t="s">
        <v>0</v>
      </c>
      <c r="G486" t="s">
        <v>1</v>
      </c>
      <c r="H486" t="s">
        <v>1</v>
      </c>
      <c r="I486">
        <v>600</v>
      </c>
      <c r="J486">
        <v>300</v>
      </c>
      <c r="K486">
        <v>100</v>
      </c>
      <c r="L486">
        <v>100</v>
      </c>
      <c r="M486">
        <v>0</v>
      </c>
      <c r="N486">
        <v>100</v>
      </c>
      <c r="O486">
        <v>400</v>
      </c>
      <c r="P486">
        <v>500</v>
      </c>
      <c r="Q486">
        <v>300</v>
      </c>
      <c r="R486">
        <v>100</v>
      </c>
      <c r="S486">
        <v>100</v>
      </c>
      <c r="T486">
        <v>600</v>
      </c>
      <c r="U486">
        <v>200</v>
      </c>
      <c r="V486">
        <v>100</v>
      </c>
      <c r="W486">
        <v>800</v>
      </c>
      <c r="X486">
        <v>1100</v>
      </c>
    </row>
    <row r="487" spans="1:24" x14ac:dyDescent="0.25">
      <c r="A487" t="str">
        <f t="shared" si="7"/>
        <v>ZoeterwoudeInkomensafh.huurbeleid tot 34229 euroEigenaarN.v.t.N.v.t.</v>
      </c>
      <c r="B487">
        <v>2015</v>
      </c>
      <c r="C487" t="s">
        <v>21</v>
      </c>
      <c r="D487" t="s">
        <v>27</v>
      </c>
      <c r="E487" t="s">
        <v>8</v>
      </c>
      <c r="F487" t="s">
        <v>2</v>
      </c>
      <c r="G487" t="s">
        <v>1</v>
      </c>
      <c r="H487" t="s">
        <v>1</v>
      </c>
      <c r="I487">
        <v>300</v>
      </c>
      <c r="J487">
        <v>200</v>
      </c>
      <c r="K487">
        <v>100</v>
      </c>
      <c r="L487">
        <v>0</v>
      </c>
      <c r="M487">
        <v>0</v>
      </c>
      <c r="N487">
        <v>0</v>
      </c>
      <c r="O487">
        <v>200</v>
      </c>
      <c r="P487">
        <v>300</v>
      </c>
      <c r="Q487">
        <v>100</v>
      </c>
      <c r="R487">
        <v>100</v>
      </c>
      <c r="S487">
        <v>0</v>
      </c>
      <c r="T487">
        <v>300</v>
      </c>
      <c r="U487">
        <v>0</v>
      </c>
      <c r="V487">
        <v>100</v>
      </c>
      <c r="W487">
        <v>500</v>
      </c>
      <c r="X487">
        <v>600</v>
      </c>
    </row>
    <row r="488" spans="1:24" x14ac:dyDescent="0.25">
      <c r="A488" t="str">
        <f t="shared" si="7"/>
        <v>ZoeterwoudeInkomensafh.huurbeleid tot 34229 euroHuurTotaalN.v.t.</v>
      </c>
      <c r="B488">
        <v>2015</v>
      </c>
      <c r="C488" t="s">
        <v>21</v>
      </c>
      <c r="D488" t="s">
        <v>27</v>
      </c>
      <c r="E488" t="s">
        <v>8</v>
      </c>
      <c r="F488" t="s">
        <v>3</v>
      </c>
      <c r="G488" t="s">
        <v>0</v>
      </c>
      <c r="H488" t="s">
        <v>1</v>
      </c>
      <c r="I488">
        <v>300</v>
      </c>
      <c r="J488">
        <v>100</v>
      </c>
      <c r="K488">
        <v>0</v>
      </c>
      <c r="L488">
        <v>100</v>
      </c>
      <c r="M488">
        <v>0</v>
      </c>
      <c r="N488">
        <v>100</v>
      </c>
      <c r="O488">
        <v>200</v>
      </c>
      <c r="P488">
        <v>200</v>
      </c>
      <c r="Q488">
        <v>200</v>
      </c>
      <c r="R488">
        <v>0</v>
      </c>
      <c r="S488">
        <v>100</v>
      </c>
      <c r="T488">
        <v>200</v>
      </c>
      <c r="U488">
        <v>100</v>
      </c>
      <c r="V488">
        <v>100</v>
      </c>
      <c r="W488">
        <v>300</v>
      </c>
      <c r="X488">
        <v>500</v>
      </c>
    </row>
    <row r="489" spans="1:24" x14ac:dyDescent="0.25">
      <c r="A489" t="str">
        <f t="shared" si="7"/>
        <v>ZoeterwoudeInkomensafh.huurbeleid tot 34229 euroHuurCorporatieTotaal</v>
      </c>
      <c r="B489">
        <v>2015</v>
      </c>
      <c r="C489" t="s">
        <v>21</v>
      </c>
      <c r="D489" t="s">
        <v>27</v>
      </c>
      <c r="E489" t="s">
        <v>8</v>
      </c>
      <c r="F489" t="s">
        <v>3</v>
      </c>
      <c r="G489" t="s">
        <v>4</v>
      </c>
      <c r="H489" t="s">
        <v>0</v>
      </c>
      <c r="I489">
        <v>200</v>
      </c>
      <c r="J489">
        <v>100</v>
      </c>
      <c r="K489">
        <v>0</v>
      </c>
      <c r="L489">
        <v>100</v>
      </c>
      <c r="M489">
        <v>0</v>
      </c>
      <c r="N489">
        <v>100</v>
      </c>
      <c r="O489">
        <v>200</v>
      </c>
      <c r="P489">
        <v>200</v>
      </c>
      <c r="Q489">
        <v>100</v>
      </c>
      <c r="R489">
        <v>0</v>
      </c>
      <c r="S489">
        <v>100</v>
      </c>
      <c r="T489">
        <v>200</v>
      </c>
      <c r="U489">
        <v>100</v>
      </c>
      <c r="V489">
        <v>100</v>
      </c>
      <c r="W489">
        <v>300</v>
      </c>
      <c r="X489">
        <v>400</v>
      </c>
    </row>
    <row r="490" spans="1:24" x14ac:dyDescent="0.25">
      <c r="A490" t="str">
        <f t="shared" si="7"/>
        <v>ZoeterwoudeInkomensafh.huurbeleid tot 34229 euroHuurCorporatieOnder liberalisatiegrens</v>
      </c>
      <c r="B490">
        <v>2015</v>
      </c>
      <c r="C490" t="s">
        <v>21</v>
      </c>
      <c r="D490" t="s">
        <v>27</v>
      </c>
      <c r="E490" t="s">
        <v>8</v>
      </c>
      <c r="F490" t="s">
        <v>3</v>
      </c>
      <c r="G490" t="s">
        <v>4</v>
      </c>
      <c r="H490" t="s">
        <v>5</v>
      </c>
      <c r="I490">
        <v>200</v>
      </c>
      <c r="J490">
        <v>100</v>
      </c>
      <c r="K490">
        <v>0</v>
      </c>
      <c r="L490">
        <v>100</v>
      </c>
      <c r="M490">
        <v>0</v>
      </c>
      <c r="N490">
        <v>100</v>
      </c>
      <c r="O490">
        <v>200</v>
      </c>
      <c r="P490">
        <v>200</v>
      </c>
      <c r="Q490">
        <v>100</v>
      </c>
      <c r="R490">
        <v>0</v>
      </c>
      <c r="S490">
        <v>100</v>
      </c>
      <c r="T490">
        <v>200</v>
      </c>
      <c r="U490">
        <v>100</v>
      </c>
      <c r="V490">
        <v>100</v>
      </c>
      <c r="W490">
        <v>300</v>
      </c>
      <c r="X490">
        <v>400</v>
      </c>
    </row>
    <row r="491" spans="1:24" x14ac:dyDescent="0.25">
      <c r="A491" t="str">
        <f t="shared" si="7"/>
        <v>ZoeterwoudeInkomensafh.huurbeleid tot 34229 euroHuurCorporatieOverig</v>
      </c>
      <c r="B491">
        <v>2015</v>
      </c>
      <c r="C491" t="s">
        <v>21</v>
      </c>
      <c r="D491" t="s">
        <v>27</v>
      </c>
      <c r="E491" t="s">
        <v>8</v>
      </c>
      <c r="F491" t="s">
        <v>3</v>
      </c>
      <c r="G491" t="s">
        <v>4</v>
      </c>
      <c r="H491" t="s">
        <v>6</v>
      </c>
      <c r="I491">
        <v>0</v>
      </c>
      <c r="J491">
        <v>0</v>
      </c>
      <c r="K491">
        <v>0</v>
      </c>
      <c r="L491">
        <v>0</v>
      </c>
      <c r="M491">
        <v>0</v>
      </c>
      <c r="N491">
        <v>0</v>
      </c>
      <c r="O491">
        <v>0</v>
      </c>
      <c r="P491">
        <v>0</v>
      </c>
      <c r="Q491">
        <v>0</v>
      </c>
      <c r="R491">
        <v>0</v>
      </c>
      <c r="S491">
        <v>0</v>
      </c>
      <c r="T491">
        <v>0</v>
      </c>
      <c r="U491">
        <v>0</v>
      </c>
      <c r="V491">
        <v>0</v>
      </c>
      <c r="W491">
        <v>0</v>
      </c>
      <c r="X491">
        <v>0</v>
      </c>
    </row>
    <row r="492" spans="1:24" x14ac:dyDescent="0.25">
      <c r="A492" t="str">
        <f t="shared" si="7"/>
        <v>ZoeterwoudeInkomensafh.huurbeleid tot 34229 euroHuurOverige verhuurderN.v.t.</v>
      </c>
      <c r="B492">
        <v>2015</v>
      </c>
      <c r="C492" t="s">
        <v>21</v>
      </c>
      <c r="D492" t="s">
        <v>27</v>
      </c>
      <c r="E492" t="s">
        <v>8</v>
      </c>
      <c r="F492" t="s">
        <v>3</v>
      </c>
      <c r="G492" t="s">
        <v>7</v>
      </c>
      <c r="H492" t="s">
        <v>1</v>
      </c>
      <c r="I492">
        <v>100</v>
      </c>
      <c r="J492">
        <v>0</v>
      </c>
      <c r="K492">
        <v>0</v>
      </c>
      <c r="L492">
        <v>0</v>
      </c>
      <c r="M492">
        <v>0</v>
      </c>
      <c r="N492">
        <v>100</v>
      </c>
      <c r="O492">
        <v>0</v>
      </c>
      <c r="P492">
        <v>100</v>
      </c>
      <c r="Q492">
        <v>0</v>
      </c>
      <c r="R492">
        <v>0</v>
      </c>
      <c r="S492">
        <v>0</v>
      </c>
      <c r="T492">
        <v>100</v>
      </c>
      <c r="U492">
        <v>100</v>
      </c>
      <c r="V492">
        <v>0</v>
      </c>
      <c r="W492">
        <v>100</v>
      </c>
      <c r="X492">
        <v>100</v>
      </c>
    </row>
    <row r="493" spans="1:24" x14ac:dyDescent="0.25">
      <c r="A493" t="str">
        <f t="shared" si="7"/>
        <v>ZoeterwoudeInkomensafh.huurbeleid 34229 t/m 43786 euroTotaalN.v.t.N.v.t.</v>
      </c>
      <c r="B493">
        <v>2015</v>
      </c>
      <c r="C493" t="s">
        <v>21</v>
      </c>
      <c r="D493" t="s">
        <v>27</v>
      </c>
      <c r="E493" t="s">
        <v>9</v>
      </c>
      <c r="F493" t="s">
        <v>0</v>
      </c>
      <c r="G493" t="s">
        <v>1</v>
      </c>
      <c r="H493" t="s">
        <v>1</v>
      </c>
      <c r="I493">
        <v>100</v>
      </c>
      <c r="J493">
        <v>200</v>
      </c>
      <c r="K493">
        <v>100</v>
      </c>
      <c r="L493">
        <v>0</v>
      </c>
      <c r="M493">
        <v>0</v>
      </c>
      <c r="N493">
        <v>100</v>
      </c>
      <c r="O493">
        <v>200</v>
      </c>
      <c r="P493">
        <v>100</v>
      </c>
      <c r="Q493">
        <v>200</v>
      </c>
      <c r="R493">
        <v>0</v>
      </c>
      <c r="S493">
        <v>0</v>
      </c>
      <c r="T493">
        <v>100</v>
      </c>
      <c r="U493">
        <v>100</v>
      </c>
      <c r="V493">
        <v>0</v>
      </c>
      <c r="W493">
        <v>300</v>
      </c>
      <c r="X493">
        <v>400</v>
      </c>
    </row>
    <row r="494" spans="1:24" x14ac:dyDescent="0.25">
      <c r="A494" t="str">
        <f t="shared" si="7"/>
        <v>ZoeterwoudeInkomensafh.huurbeleid 34229 t/m 43786 euroEigenaarN.v.t.N.v.t.</v>
      </c>
      <c r="B494">
        <v>2015</v>
      </c>
      <c r="C494" t="s">
        <v>21</v>
      </c>
      <c r="D494" t="s">
        <v>27</v>
      </c>
      <c r="E494" t="s">
        <v>9</v>
      </c>
      <c r="F494" t="s">
        <v>2</v>
      </c>
      <c r="G494" t="s">
        <v>1</v>
      </c>
      <c r="H494" t="s">
        <v>1</v>
      </c>
      <c r="I494">
        <v>100</v>
      </c>
      <c r="J494">
        <v>100</v>
      </c>
      <c r="K494">
        <v>100</v>
      </c>
      <c r="L494">
        <v>0</v>
      </c>
      <c r="M494">
        <v>0</v>
      </c>
      <c r="N494">
        <v>0</v>
      </c>
      <c r="O494">
        <v>200</v>
      </c>
      <c r="P494">
        <v>100</v>
      </c>
      <c r="Q494">
        <v>200</v>
      </c>
      <c r="R494">
        <v>0</v>
      </c>
      <c r="S494">
        <v>0</v>
      </c>
      <c r="T494">
        <v>100</v>
      </c>
      <c r="U494">
        <v>0</v>
      </c>
      <c r="V494">
        <v>0</v>
      </c>
      <c r="W494">
        <v>200</v>
      </c>
      <c r="X494">
        <v>300</v>
      </c>
    </row>
    <row r="495" spans="1:24" x14ac:dyDescent="0.25">
      <c r="A495" t="str">
        <f t="shared" si="7"/>
        <v>ZoeterwoudeInkomensafh.huurbeleid 34229 t/m 43786 euroHuurTotaalN.v.t.</v>
      </c>
      <c r="B495">
        <v>2015</v>
      </c>
      <c r="C495" t="s">
        <v>21</v>
      </c>
      <c r="D495" t="s">
        <v>27</v>
      </c>
      <c r="E495" t="s">
        <v>9</v>
      </c>
      <c r="F495" t="s">
        <v>3</v>
      </c>
      <c r="G495" t="s">
        <v>0</v>
      </c>
      <c r="H495" t="s">
        <v>1</v>
      </c>
      <c r="I495">
        <v>0</v>
      </c>
      <c r="J495">
        <v>0</v>
      </c>
      <c r="K495">
        <v>0</v>
      </c>
      <c r="L495">
        <v>0</v>
      </c>
      <c r="M495">
        <v>0</v>
      </c>
      <c r="N495">
        <v>0</v>
      </c>
      <c r="O495">
        <v>100</v>
      </c>
      <c r="P495">
        <v>0</v>
      </c>
      <c r="Q495">
        <v>100</v>
      </c>
      <c r="R495">
        <v>0</v>
      </c>
      <c r="S495">
        <v>0</v>
      </c>
      <c r="T495">
        <v>0</v>
      </c>
      <c r="U495">
        <v>0</v>
      </c>
      <c r="V495">
        <v>0</v>
      </c>
      <c r="W495">
        <v>100</v>
      </c>
      <c r="X495">
        <v>100</v>
      </c>
    </row>
    <row r="496" spans="1:24" x14ac:dyDescent="0.25">
      <c r="A496" t="str">
        <f t="shared" si="7"/>
        <v>ZoeterwoudeInkomensafh.huurbeleid 34229 t/m 43786 euroHuurCorporatieTotaal</v>
      </c>
      <c r="B496">
        <v>2015</v>
      </c>
      <c r="C496" t="s">
        <v>21</v>
      </c>
      <c r="D496" t="s">
        <v>27</v>
      </c>
      <c r="E496" t="s">
        <v>9</v>
      </c>
      <c r="F496" t="s">
        <v>3</v>
      </c>
      <c r="G496" t="s">
        <v>4</v>
      </c>
      <c r="H496" t="s">
        <v>0</v>
      </c>
      <c r="I496">
        <v>0</v>
      </c>
      <c r="J496">
        <v>0</v>
      </c>
      <c r="K496">
        <v>0</v>
      </c>
      <c r="L496">
        <v>0</v>
      </c>
      <c r="M496">
        <v>0</v>
      </c>
      <c r="N496">
        <v>0</v>
      </c>
      <c r="O496">
        <v>100</v>
      </c>
      <c r="P496">
        <v>0</v>
      </c>
      <c r="Q496">
        <v>100</v>
      </c>
      <c r="R496">
        <v>0</v>
      </c>
      <c r="S496">
        <v>0</v>
      </c>
      <c r="T496">
        <v>0</v>
      </c>
      <c r="U496">
        <v>0</v>
      </c>
      <c r="V496">
        <v>0</v>
      </c>
      <c r="W496">
        <v>100</v>
      </c>
      <c r="X496">
        <v>100</v>
      </c>
    </row>
    <row r="497" spans="1:24" x14ac:dyDescent="0.25">
      <c r="A497" t="str">
        <f t="shared" si="7"/>
        <v>ZoeterwoudeInkomensafh.huurbeleid 34229 t/m 43786 euroHuurCorporatieOnder liberalisatiegrens</v>
      </c>
      <c r="B497">
        <v>2015</v>
      </c>
      <c r="C497" t="s">
        <v>21</v>
      </c>
      <c r="D497" t="s">
        <v>27</v>
      </c>
      <c r="E497" t="s">
        <v>9</v>
      </c>
      <c r="F497" t="s">
        <v>3</v>
      </c>
      <c r="G497" t="s">
        <v>4</v>
      </c>
      <c r="H497" t="s">
        <v>5</v>
      </c>
      <c r="I497">
        <v>0</v>
      </c>
      <c r="J497">
        <v>0</v>
      </c>
      <c r="K497">
        <v>0</v>
      </c>
      <c r="L497">
        <v>0</v>
      </c>
      <c r="M497">
        <v>0</v>
      </c>
      <c r="N497">
        <v>0</v>
      </c>
      <c r="O497">
        <v>0</v>
      </c>
      <c r="P497">
        <v>0</v>
      </c>
      <c r="Q497">
        <v>100</v>
      </c>
      <c r="R497">
        <v>0</v>
      </c>
      <c r="S497">
        <v>0</v>
      </c>
      <c r="T497">
        <v>0</v>
      </c>
      <c r="U497">
        <v>0</v>
      </c>
      <c r="V497">
        <v>0</v>
      </c>
      <c r="W497">
        <v>100</v>
      </c>
      <c r="X497">
        <v>100</v>
      </c>
    </row>
    <row r="498" spans="1:24" x14ac:dyDescent="0.25">
      <c r="A498" t="str">
        <f t="shared" si="7"/>
        <v>ZoeterwoudeInkomensafh.huurbeleid 34229 t/m 43786 euroHuurCorporatieOverig</v>
      </c>
      <c r="B498">
        <v>2015</v>
      </c>
      <c r="C498" t="s">
        <v>21</v>
      </c>
      <c r="D498" t="s">
        <v>27</v>
      </c>
      <c r="E498" t="s">
        <v>9</v>
      </c>
      <c r="F498" t="s">
        <v>3</v>
      </c>
      <c r="G498" t="s">
        <v>4</v>
      </c>
      <c r="H498" t="s">
        <v>6</v>
      </c>
      <c r="I498">
        <v>0</v>
      </c>
      <c r="J498">
        <v>0</v>
      </c>
      <c r="K498">
        <v>0</v>
      </c>
      <c r="L498">
        <v>0</v>
      </c>
      <c r="M498">
        <v>0</v>
      </c>
      <c r="N498">
        <v>0</v>
      </c>
      <c r="O498">
        <v>0</v>
      </c>
      <c r="P498">
        <v>0</v>
      </c>
      <c r="Q498">
        <v>0</v>
      </c>
      <c r="R498">
        <v>0</v>
      </c>
      <c r="S498">
        <v>0</v>
      </c>
      <c r="T498">
        <v>0</v>
      </c>
      <c r="U498">
        <v>0</v>
      </c>
      <c r="V498">
        <v>0</v>
      </c>
      <c r="W498">
        <v>0</v>
      </c>
      <c r="X498">
        <v>0</v>
      </c>
    </row>
    <row r="499" spans="1:24" x14ac:dyDescent="0.25">
      <c r="A499" t="str">
        <f t="shared" si="7"/>
        <v>ZoeterwoudeInkomensafh.huurbeleid 34229 t/m 43786 euroHuurOverige verhuurderN.v.t.</v>
      </c>
      <c r="B499">
        <v>2015</v>
      </c>
      <c r="C499" t="s">
        <v>21</v>
      </c>
      <c r="D499" t="s">
        <v>27</v>
      </c>
      <c r="E499" t="s">
        <v>9</v>
      </c>
      <c r="F499" t="s">
        <v>3</v>
      </c>
      <c r="G499" t="s">
        <v>7</v>
      </c>
      <c r="H499" t="s">
        <v>1</v>
      </c>
      <c r="I499">
        <v>0</v>
      </c>
      <c r="J499">
        <v>0</v>
      </c>
      <c r="K499">
        <v>0</v>
      </c>
      <c r="L499">
        <v>0</v>
      </c>
      <c r="M499">
        <v>0</v>
      </c>
      <c r="N499">
        <v>0</v>
      </c>
      <c r="O499">
        <v>0</v>
      </c>
      <c r="P499">
        <v>0</v>
      </c>
      <c r="Q499">
        <v>0</v>
      </c>
      <c r="R499">
        <v>0</v>
      </c>
      <c r="S499">
        <v>0</v>
      </c>
      <c r="T499">
        <v>0</v>
      </c>
      <c r="U499">
        <v>0</v>
      </c>
      <c r="V499">
        <v>0</v>
      </c>
      <c r="W499">
        <v>0</v>
      </c>
      <c r="X499">
        <v>0</v>
      </c>
    </row>
    <row r="500" spans="1:24" x14ac:dyDescent="0.25">
      <c r="A500" t="str">
        <f t="shared" si="7"/>
        <v>ZoeterwoudeInkomensafh.huurbeleid meer dan 43786 euroTotaalN.v.t.N.v.t.</v>
      </c>
      <c r="B500">
        <v>2015</v>
      </c>
      <c r="C500" t="s">
        <v>21</v>
      </c>
      <c r="D500" t="s">
        <v>27</v>
      </c>
      <c r="E500" t="s">
        <v>10</v>
      </c>
      <c r="F500" t="s">
        <v>0</v>
      </c>
      <c r="G500" t="s">
        <v>1</v>
      </c>
      <c r="H500" t="s">
        <v>1</v>
      </c>
      <c r="I500">
        <v>100</v>
      </c>
      <c r="J500">
        <v>600</v>
      </c>
      <c r="K500">
        <v>900</v>
      </c>
      <c r="L500">
        <v>100</v>
      </c>
      <c r="M500">
        <v>0</v>
      </c>
      <c r="N500">
        <v>100</v>
      </c>
      <c r="O500">
        <v>1300</v>
      </c>
      <c r="P500">
        <v>300</v>
      </c>
      <c r="Q500">
        <v>1200</v>
      </c>
      <c r="R500">
        <v>200</v>
      </c>
      <c r="S500">
        <v>0</v>
      </c>
      <c r="T500">
        <v>300</v>
      </c>
      <c r="U500">
        <v>100</v>
      </c>
      <c r="V500">
        <v>200</v>
      </c>
      <c r="W500">
        <v>1400</v>
      </c>
      <c r="X500">
        <v>1700</v>
      </c>
    </row>
    <row r="501" spans="1:24" x14ac:dyDescent="0.25">
      <c r="A501" t="str">
        <f t="shared" si="7"/>
        <v>ZoeterwoudeInkomensafh.huurbeleid meer dan 43786 euroEigenaarN.v.t.N.v.t.</v>
      </c>
      <c r="B501">
        <v>2015</v>
      </c>
      <c r="C501" t="s">
        <v>21</v>
      </c>
      <c r="D501" t="s">
        <v>27</v>
      </c>
      <c r="E501" t="s">
        <v>10</v>
      </c>
      <c r="F501" t="s">
        <v>2</v>
      </c>
      <c r="G501" t="s">
        <v>1</v>
      </c>
      <c r="H501" t="s">
        <v>1</v>
      </c>
      <c r="I501">
        <v>100</v>
      </c>
      <c r="J501">
        <v>600</v>
      </c>
      <c r="K501">
        <v>800</v>
      </c>
      <c r="L501">
        <v>0</v>
      </c>
      <c r="M501">
        <v>0</v>
      </c>
      <c r="N501">
        <v>100</v>
      </c>
      <c r="O501">
        <v>1100</v>
      </c>
      <c r="P501">
        <v>300</v>
      </c>
      <c r="Q501">
        <v>1000</v>
      </c>
      <c r="R501">
        <v>200</v>
      </c>
      <c r="S501">
        <v>0</v>
      </c>
      <c r="T501">
        <v>300</v>
      </c>
      <c r="U501">
        <v>100</v>
      </c>
      <c r="V501">
        <v>200</v>
      </c>
      <c r="W501">
        <v>1200</v>
      </c>
      <c r="X501">
        <v>1500</v>
      </c>
    </row>
    <row r="502" spans="1:24" x14ac:dyDescent="0.25">
      <c r="A502" t="str">
        <f t="shared" si="7"/>
        <v>ZoeterwoudeInkomensafh.huurbeleid meer dan 43786 euroHuurTotaalN.v.t.</v>
      </c>
      <c r="B502">
        <v>2015</v>
      </c>
      <c r="C502" t="s">
        <v>21</v>
      </c>
      <c r="D502" t="s">
        <v>27</v>
      </c>
      <c r="E502" t="s">
        <v>10</v>
      </c>
      <c r="F502" t="s">
        <v>3</v>
      </c>
      <c r="G502" t="s">
        <v>0</v>
      </c>
      <c r="H502" t="s">
        <v>1</v>
      </c>
      <c r="I502">
        <v>0</v>
      </c>
      <c r="J502">
        <v>100</v>
      </c>
      <c r="K502">
        <v>100</v>
      </c>
      <c r="L502">
        <v>0</v>
      </c>
      <c r="M502">
        <v>0</v>
      </c>
      <c r="N502">
        <v>0</v>
      </c>
      <c r="O502">
        <v>100</v>
      </c>
      <c r="P502">
        <v>0</v>
      </c>
      <c r="Q502">
        <v>200</v>
      </c>
      <c r="R502">
        <v>0</v>
      </c>
      <c r="S502">
        <v>0</v>
      </c>
      <c r="T502">
        <v>0</v>
      </c>
      <c r="U502">
        <v>0</v>
      </c>
      <c r="V502">
        <v>0</v>
      </c>
      <c r="W502">
        <v>100</v>
      </c>
      <c r="X502">
        <v>200</v>
      </c>
    </row>
    <row r="503" spans="1:24" x14ac:dyDescent="0.25">
      <c r="A503" t="str">
        <f t="shared" si="7"/>
        <v>ZoeterwoudeInkomensafh.huurbeleid meer dan 43786 euroHuurCorporatieTotaal</v>
      </c>
      <c r="B503">
        <v>2015</v>
      </c>
      <c r="C503" t="s">
        <v>21</v>
      </c>
      <c r="D503" t="s">
        <v>27</v>
      </c>
      <c r="E503" t="s">
        <v>10</v>
      </c>
      <c r="F503" t="s">
        <v>3</v>
      </c>
      <c r="G503" t="s">
        <v>4</v>
      </c>
      <c r="H503" t="s">
        <v>0</v>
      </c>
      <c r="I503">
        <v>0</v>
      </c>
      <c r="J503">
        <v>0</v>
      </c>
      <c r="K503">
        <v>100</v>
      </c>
      <c r="L503">
        <v>0</v>
      </c>
      <c r="M503">
        <v>0</v>
      </c>
      <c r="N503">
        <v>0</v>
      </c>
      <c r="O503">
        <v>100</v>
      </c>
      <c r="P503">
        <v>0</v>
      </c>
      <c r="Q503">
        <v>100</v>
      </c>
      <c r="R503">
        <v>0</v>
      </c>
      <c r="S503">
        <v>0</v>
      </c>
      <c r="T503">
        <v>0</v>
      </c>
      <c r="U503">
        <v>0</v>
      </c>
      <c r="V503">
        <v>0</v>
      </c>
      <c r="W503">
        <v>100</v>
      </c>
      <c r="X503">
        <v>100</v>
      </c>
    </row>
    <row r="504" spans="1:24" x14ac:dyDescent="0.25">
      <c r="A504" t="str">
        <f t="shared" si="7"/>
        <v>ZoeterwoudeInkomensafh.huurbeleid meer dan 43786 euroHuurCorporatieOnder liberalisatiegrens</v>
      </c>
      <c r="B504">
        <v>2015</v>
      </c>
      <c r="C504" t="s">
        <v>21</v>
      </c>
      <c r="D504" t="s">
        <v>27</v>
      </c>
      <c r="E504" t="s">
        <v>10</v>
      </c>
      <c r="F504" t="s">
        <v>3</v>
      </c>
      <c r="G504" t="s">
        <v>4</v>
      </c>
      <c r="H504" t="s">
        <v>5</v>
      </c>
      <c r="I504">
        <v>0</v>
      </c>
      <c r="J504">
        <v>0</v>
      </c>
      <c r="K504">
        <v>100</v>
      </c>
      <c r="L504">
        <v>0</v>
      </c>
      <c r="M504">
        <v>0</v>
      </c>
      <c r="N504">
        <v>0</v>
      </c>
      <c r="O504">
        <v>100</v>
      </c>
      <c r="P504">
        <v>0</v>
      </c>
      <c r="Q504">
        <v>100</v>
      </c>
      <c r="R504">
        <v>0</v>
      </c>
      <c r="S504">
        <v>0</v>
      </c>
      <c r="T504">
        <v>0</v>
      </c>
      <c r="U504">
        <v>0</v>
      </c>
      <c r="V504">
        <v>0</v>
      </c>
      <c r="W504">
        <v>100</v>
      </c>
      <c r="X504">
        <v>100</v>
      </c>
    </row>
    <row r="505" spans="1:24" x14ac:dyDescent="0.25">
      <c r="A505" t="str">
        <f t="shared" si="7"/>
        <v>ZoeterwoudeInkomensafh.huurbeleid meer dan 43786 euroHuurCorporatieOverig</v>
      </c>
      <c r="B505">
        <v>2015</v>
      </c>
      <c r="C505" t="s">
        <v>21</v>
      </c>
      <c r="D505" t="s">
        <v>27</v>
      </c>
      <c r="E505" t="s">
        <v>10</v>
      </c>
      <c r="F505" t="s">
        <v>3</v>
      </c>
      <c r="G505" t="s">
        <v>4</v>
      </c>
      <c r="H505" t="s">
        <v>6</v>
      </c>
      <c r="I505">
        <v>0</v>
      </c>
      <c r="J505">
        <v>0</v>
      </c>
      <c r="K505">
        <v>0</v>
      </c>
      <c r="L505">
        <v>0</v>
      </c>
      <c r="M505">
        <v>0</v>
      </c>
      <c r="N505">
        <v>0</v>
      </c>
      <c r="O505">
        <v>0</v>
      </c>
      <c r="P505">
        <v>0</v>
      </c>
      <c r="Q505">
        <v>0</v>
      </c>
      <c r="R505">
        <v>0</v>
      </c>
      <c r="S505">
        <v>0</v>
      </c>
      <c r="T505">
        <v>0</v>
      </c>
      <c r="U505">
        <v>0</v>
      </c>
      <c r="V505">
        <v>0</v>
      </c>
      <c r="W505">
        <v>0</v>
      </c>
      <c r="X505">
        <v>0</v>
      </c>
    </row>
    <row r="506" spans="1:24" x14ac:dyDescent="0.25">
      <c r="A506" t="str">
        <f t="shared" si="7"/>
        <v>ZoeterwoudeInkomensafh.huurbeleid meer dan 43786 euroHuurOverige verhuurderN.v.t.</v>
      </c>
      <c r="B506">
        <v>2015</v>
      </c>
      <c r="C506" t="s">
        <v>21</v>
      </c>
      <c r="D506" t="s">
        <v>27</v>
      </c>
      <c r="E506" t="s">
        <v>10</v>
      </c>
      <c r="F506" t="s">
        <v>3</v>
      </c>
      <c r="G506" t="s">
        <v>7</v>
      </c>
      <c r="H506" t="s">
        <v>1</v>
      </c>
      <c r="I506">
        <v>0</v>
      </c>
      <c r="J506">
        <v>0</v>
      </c>
      <c r="K506">
        <v>0</v>
      </c>
      <c r="L506">
        <v>0</v>
      </c>
      <c r="M506">
        <v>0</v>
      </c>
      <c r="N506">
        <v>0</v>
      </c>
      <c r="O506">
        <v>0</v>
      </c>
      <c r="P506">
        <v>0</v>
      </c>
      <c r="Q506">
        <v>0</v>
      </c>
      <c r="R506">
        <v>0</v>
      </c>
      <c r="S506">
        <v>0</v>
      </c>
      <c r="T506">
        <v>0</v>
      </c>
      <c r="U506">
        <v>0</v>
      </c>
      <c r="V506">
        <v>0</v>
      </c>
      <c r="W506">
        <v>0</v>
      </c>
      <c r="X506">
        <v>100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J2677"/>
  <sheetViews>
    <sheetView topLeftCell="B1" workbookViewId="0">
      <selection activeCell="B1" sqref="B1"/>
    </sheetView>
  </sheetViews>
  <sheetFormatPr defaultRowHeight="15" x14ac:dyDescent="0.25"/>
  <cols>
    <col min="1" max="1" width="95.5703125" hidden="1" customWidth="1"/>
  </cols>
  <sheetData>
    <row r="1" spans="1:10" x14ac:dyDescent="0.25">
      <c r="B1" t="s">
        <v>28</v>
      </c>
      <c r="C1" t="s">
        <v>29</v>
      </c>
      <c r="D1" t="s">
        <v>30</v>
      </c>
      <c r="E1" t="s">
        <v>187</v>
      </c>
      <c r="F1" t="s">
        <v>31</v>
      </c>
      <c r="G1" t="s">
        <v>32</v>
      </c>
      <c r="H1" t="s">
        <v>33</v>
      </c>
      <c r="I1" t="s">
        <v>34</v>
      </c>
      <c r="J1" t="s">
        <v>39</v>
      </c>
    </row>
    <row r="2" spans="1:10" x14ac:dyDescent="0.25">
      <c r="A2" t="str">
        <f>CONCATENATE(D2,E2,F2,G2,H2,I2)</f>
        <v>TotaalTotaalTotaalTotaalN.v.t.N.v.t.</v>
      </c>
      <c r="B2">
        <v>2015</v>
      </c>
      <c r="C2" t="s">
        <v>0</v>
      </c>
      <c r="D2" t="s">
        <v>0</v>
      </c>
      <c r="E2" t="s">
        <v>0</v>
      </c>
      <c r="F2" t="s">
        <v>0</v>
      </c>
      <c r="G2" t="s">
        <v>0</v>
      </c>
      <c r="H2" t="s">
        <v>1</v>
      </c>
      <c r="I2" t="s">
        <v>1</v>
      </c>
      <c r="J2">
        <v>232200</v>
      </c>
    </row>
    <row r="3" spans="1:10" x14ac:dyDescent="0.25">
      <c r="A3" t="str">
        <f t="shared" ref="A3:A66" si="0">CONCATENATE(D3,E3,F3,G3,H3,I3)</f>
        <v>TotaalTotaalTotaalEigenaarN.v.t.N.v.t.</v>
      </c>
      <c r="B3">
        <v>2015</v>
      </c>
      <c r="C3" t="s">
        <v>0</v>
      </c>
      <c r="D3" t="s">
        <v>0</v>
      </c>
      <c r="E3" t="s">
        <v>0</v>
      </c>
      <c r="F3" t="s">
        <v>0</v>
      </c>
      <c r="G3" t="s">
        <v>2</v>
      </c>
      <c r="H3" t="s">
        <v>1</v>
      </c>
      <c r="I3" t="s">
        <v>1</v>
      </c>
      <c r="J3">
        <v>142900</v>
      </c>
    </row>
    <row r="4" spans="1:10" x14ac:dyDescent="0.25">
      <c r="A4" t="str">
        <f t="shared" si="0"/>
        <v>TotaalTotaalTotaalHuurTotaalN.v.t.</v>
      </c>
      <c r="B4">
        <v>2015</v>
      </c>
      <c r="C4" t="s">
        <v>0</v>
      </c>
      <c r="D4" t="s">
        <v>0</v>
      </c>
      <c r="E4" t="s">
        <v>0</v>
      </c>
      <c r="F4" t="s">
        <v>0</v>
      </c>
      <c r="G4" t="s">
        <v>3</v>
      </c>
      <c r="H4" t="s">
        <v>0</v>
      </c>
      <c r="I4" t="s">
        <v>1</v>
      </c>
      <c r="J4">
        <v>89400</v>
      </c>
    </row>
    <row r="5" spans="1:10" x14ac:dyDescent="0.25">
      <c r="A5" t="str">
        <f t="shared" si="0"/>
        <v>TotaalTotaalTotaalHuurCorporatieTotaal</v>
      </c>
      <c r="B5">
        <v>2015</v>
      </c>
      <c r="C5" t="s">
        <v>0</v>
      </c>
      <c r="D5" t="s">
        <v>0</v>
      </c>
      <c r="E5" t="s">
        <v>0</v>
      </c>
      <c r="F5" t="s">
        <v>0</v>
      </c>
      <c r="G5" t="s">
        <v>3</v>
      </c>
      <c r="H5" t="s">
        <v>4</v>
      </c>
      <c r="I5" t="s">
        <v>0</v>
      </c>
      <c r="J5">
        <v>61900</v>
      </c>
    </row>
    <row r="6" spans="1:10" x14ac:dyDescent="0.25">
      <c r="A6" t="str">
        <f t="shared" si="0"/>
        <v>TotaalTotaalTotaalHuurCorporatieOnder liberalisatiegrens</v>
      </c>
      <c r="B6">
        <v>2015</v>
      </c>
      <c r="C6" t="s">
        <v>0</v>
      </c>
      <c r="D6" t="s">
        <v>0</v>
      </c>
      <c r="E6" t="s">
        <v>0</v>
      </c>
      <c r="F6" t="s">
        <v>0</v>
      </c>
      <c r="G6" t="s">
        <v>3</v>
      </c>
      <c r="H6" t="s">
        <v>4</v>
      </c>
      <c r="I6" t="s">
        <v>5</v>
      </c>
      <c r="J6">
        <v>57300</v>
      </c>
    </row>
    <row r="7" spans="1:10" x14ac:dyDescent="0.25">
      <c r="A7" t="str">
        <f t="shared" si="0"/>
        <v>TotaalTotaalTotaalHuurCorporatieOverig</v>
      </c>
      <c r="B7">
        <v>2015</v>
      </c>
      <c r="C7" t="s">
        <v>0</v>
      </c>
      <c r="D7" t="s">
        <v>0</v>
      </c>
      <c r="E7" t="s">
        <v>0</v>
      </c>
      <c r="F7" t="s">
        <v>0</v>
      </c>
      <c r="G7" t="s">
        <v>3</v>
      </c>
      <c r="H7" t="s">
        <v>4</v>
      </c>
      <c r="I7" t="s">
        <v>6</v>
      </c>
      <c r="J7">
        <v>4600</v>
      </c>
    </row>
    <row r="8" spans="1:10" x14ac:dyDescent="0.25">
      <c r="A8" t="str">
        <f t="shared" si="0"/>
        <v>TotaalTotaalTotaalHuurOverige verhuurderN.v.t.</v>
      </c>
      <c r="B8">
        <v>2015</v>
      </c>
      <c r="C8" t="s">
        <v>0</v>
      </c>
      <c r="D8" t="s">
        <v>0</v>
      </c>
      <c r="E8" t="s">
        <v>0</v>
      </c>
      <c r="F8" t="s">
        <v>0</v>
      </c>
      <c r="G8" t="s">
        <v>3</v>
      </c>
      <c r="H8" t="s">
        <v>7</v>
      </c>
      <c r="I8" t="s">
        <v>1</v>
      </c>
      <c r="J8">
        <v>27500</v>
      </c>
    </row>
    <row r="9" spans="1:10" x14ac:dyDescent="0.25">
      <c r="A9" t="str">
        <f t="shared" si="0"/>
        <v>TotaalTotaalInkomensafh.huurbeleid tot 34229 euroTotaalN.v.t.N.v.t.</v>
      </c>
      <c r="B9">
        <v>2015</v>
      </c>
      <c r="C9" t="s">
        <v>0</v>
      </c>
      <c r="D9" t="s">
        <v>0</v>
      </c>
      <c r="E9" t="s">
        <v>0</v>
      </c>
      <c r="F9" t="s">
        <v>8</v>
      </c>
      <c r="G9" t="s">
        <v>0</v>
      </c>
      <c r="H9" t="s">
        <v>1</v>
      </c>
      <c r="I9" t="s">
        <v>1</v>
      </c>
      <c r="J9">
        <v>91200</v>
      </c>
    </row>
    <row r="10" spans="1:10" x14ac:dyDescent="0.25">
      <c r="A10" t="str">
        <f t="shared" si="0"/>
        <v>TotaalTotaalInkomensafh.huurbeleid tot 34229 euroEigenaarN.v.t.N.v.t.</v>
      </c>
      <c r="B10">
        <v>2015</v>
      </c>
      <c r="C10" t="s">
        <v>0</v>
      </c>
      <c r="D10" t="s">
        <v>0</v>
      </c>
      <c r="E10" t="s">
        <v>0</v>
      </c>
      <c r="F10" t="s">
        <v>8</v>
      </c>
      <c r="G10" t="s">
        <v>2</v>
      </c>
      <c r="H10" t="s">
        <v>1</v>
      </c>
      <c r="I10" t="s">
        <v>1</v>
      </c>
      <c r="J10">
        <v>32600</v>
      </c>
    </row>
    <row r="11" spans="1:10" x14ac:dyDescent="0.25">
      <c r="A11" t="str">
        <f t="shared" si="0"/>
        <v>TotaalTotaalInkomensafh.huurbeleid tot 34229 euroHuurTotaalN.v.t.</v>
      </c>
      <c r="B11">
        <v>2015</v>
      </c>
      <c r="C11" t="s">
        <v>0</v>
      </c>
      <c r="D11" t="s">
        <v>0</v>
      </c>
      <c r="E11" t="s">
        <v>0</v>
      </c>
      <c r="F11" t="s">
        <v>8</v>
      </c>
      <c r="G11" t="s">
        <v>3</v>
      </c>
      <c r="H11" t="s">
        <v>0</v>
      </c>
      <c r="I11" t="s">
        <v>1</v>
      </c>
      <c r="J11">
        <v>58700</v>
      </c>
    </row>
    <row r="12" spans="1:10" x14ac:dyDescent="0.25">
      <c r="A12" t="str">
        <f t="shared" si="0"/>
        <v>TotaalTotaalInkomensafh.huurbeleid tot 34229 euroHuurCorporatieTotaal</v>
      </c>
      <c r="B12">
        <v>2015</v>
      </c>
      <c r="C12" t="s">
        <v>0</v>
      </c>
      <c r="D12" t="s">
        <v>0</v>
      </c>
      <c r="E12" t="s">
        <v>0</v>
      </c>
      <c r="F12" t="s">
        <v>8</v>
      </c>
      <c r="G12" t="s">
        <v>3</v>
      </c>
      <c r="H12" t="s">
        <v>4</v>
      </c>
      <c r="I12" t="s">
        <v>0</v>
      </c>
      <c r="J12">
        <v>42600</v>
      </c>
    </row>
    <row r="13" spans="1:10" x14ac:dyDescent="0.25">
      <c r="A13" t="str">
        <f t="shared" si="0"/>
        <v>TotaalTotaalInkomensafh.huurbeleid tot 34229 euroHuurCorporatieOnder liberalisatiegrens</v>
      </c>
      <c r="B13">
        <v>2015</v>
      </c>
      <c r="C13" t="s">
        <v>0</v>
      </c>
      <c r="D13" t="s">
        <v>0</v>
      </c>
      <c r="E13" t="s">
        <v>0</v>
      </c>
      <c r="F13" t="s">
        <v>8</v>
      </c>
      <c r="G13" t="s">
        <v>3</v>
      </c>
      <c r="H13" t="s">
        <v>4</v>
      </c>
      <c r="I13" t="s">
        <v>5</v>
      </c>
      <c r="J13">
        <v>40100</v>
      </c>
    </row>
    <row r="14" spans="1:10" x14ac:dyDescent="0.25">
      <c r="A14" t="str">
        <f t="shared" si="0"/>
        <v>TotaalTotaalInkomensafh.huurbeleid tot 34229 euroHuurCorporatieOverig</v>
      </c>
      <c r="B14">
        <v>2015</v>
      </c>
      <c r="C14" t="s">
        <v>0</v>
      </c>
      <c r="D14" t="s">
        <v>0</v>
      </c>
      <c r="E14" t="s">
        <v>0</v>
      </c>
      <c r="F14" t="s">
        <v>8</v>
      </c>
      <c r="G14" t="s">
        <v>3</v>
      </c>
      <c r="H14" t="s">
        <v>4</v>
      </c>
      <c r="I14" t="s">
        <v>6</v>
      </c>
      <c r="J14">
        <v>2500</v>
      </c>
    </row>
    <row r="15" spans="1:10" x14ac:dyDescent="0.25">
      <c r="A15" t="str">
        <f t="shared" si="0"/>
        <v>TotaalTotaalInkomensafh.huurbeleid tot 34229 euroHuurOverige verhuurderN.v.t.</v>
      </c>
      <c r="B15">
        <v>2015</v>
      </c>
      <c r="C15" t="s">
        <v>0</v>
      </c>
      <c r="D15" t="s">
        <v>0</v>
      </c>
      <c r="E15" t="s">
        <v>0</v>
      </c>
      <c r="F15" t="s">
        <v>8</v>
      </c>
      <c r="G15" t="s">
        <v>3</v>
      </c>
      <c r="H15" t="s">
        <v>7</v>
      </c>
      <c r="I15" t="s">
        <v>1</v>
      </c>
      <c r="J15">
        <v>16100</v>
      </c>
    </row>
    <row r="16" spans="1:10" x14ac:dyDescent="0.25">
      <c r="A16" t="str">
        <f t="shared" si="0"/>
        <v>TotaalTotaalInkomensafh.huurbeleid 34229 t/m 43786 euroTotaalN.v.t.N.v.t.</v>
      </c>
      <c r="B16">
        <v>2015</v>
      </c>
      <c r="C16" t="s">
        <v>0</v>
      </c>
      <c r="D16" t="s">
        <v>0</v>
      </c>
      <c r="E16" t="s">
        <v>0</v>
      </c>
      <c r="F16" t="s">
        <v>9</v>
      </c>
      <c r="G16" t="s">
        <v>0</v>
      </c>
      <c r="H16" t="s">
        <v>1</v>
      </c>
      <c r="I16" t="s">
        <v>1</v>
      </c>
      <c r="J16">
        <v>29400</v>
      </c>
    </row>
    <row r="17" spans="1:10" x14ac:dyDescent="0.25">
      <c r="A17" t="str">
        <f t="shared" si="0"/>
        <v>TotaalTotaalInkomensafh.huurbeleid 34229 t/m 43786 euroEigenaarN.v.t.N.v.t.</v>
      </c>
      <c r="B17">
        <v>2015</v>
      </c>
      <c r="C17" t="s">
        <v>0</v>
      </c>
      <c r="D17" t="s">
        <v>0</v>
      </c>
      <c r="E17" t="s">
        <v>0</v>
      </c>
      <c r="F17" t="s">
        <v>9</v>
      </c>
      <c r="G17" t="s">
        <v>2</v>
      </c>
      <c r="H17" t="s">
        <v>1</v>
      </c>
      <c r="I17" t="s">
        <v>1</v>
      </c>
      <c r="J17">
        <v>18000</v>
      </c>
    </row>
    <row r="18" spans="1:10" x14ac:dyDescent="0.25">
      <c r="A18" t="str">
        <f t="shared" si="0"/>
        <v>TotaalTotaalInkomensafh.huurbeleid 34229 t/m 43786 euroHuurTotaalN.v.t.</v>
      </c>
      <c r="B18">
        <v>2015</v>
      </c>
      <c r="C18" t="s">
        <v>0</v>
      </c>
      <c r="D18" t="s">
        <v>0</v>
      </c>
      <c r="E18" t="s">
        <v>0</v>
      </c>
      <c r="F18" t="s">
        <v>9</v>
      </c>
      <c r="G18" t="s">
        <v>3</v>
      </c>
      <c r="H18" t="s">
        <v>0</v>
      </c>
      <c r="I18" t="s">
        <v>1</v>
      </c>
      <c r="J18">
        <v>11500</v>
      </c>
    </row>
    <row r="19" spans="1:10" x14ac:dyDescent="0.25">
      <c r="A19" t="str">
        <f t="shared" si="0"/>
        <v>TotaalTotaalInkomensafh.huurbeleid 34229 t/m 43786 euroHuurCorporatieTotaal</v>
      </c>
      <c r="B19">
        <v>2015</v>
      </c>
      <c r="C19" t="s">
        <v>0</v>
      </c>
      <c r="D19" t="s">
        <v>0</v>
      </c>
      <c r="E19" t="s">
        <v>0</v>
      </c>
      <c r="F19" t="s">
        <v>9</v>
      </c>
      <c r="G19" t="s">
        <v>3</v>
      </c>
      <c r="H19" t="s">
        <v>4</v>
      </c>
      <c r="I19" t="s">
        <v>0</v>
      </c>
      <c r="J19">
        <v>7700</v>
      </c>
    </row>
    <row r="20" spans="1:10" x14ac:dyDescent="0.25">
      <c r="A20" t="str">
        <f t="shared" si="0"/>
        <v>TotaalTotaalInkomensafh.huurbeleid 34229 t/m 43786 euroHuurCorporatieOnder liberalisatiegrens</v>
      </c>
      <c r="B20">
        <v>2015</v>
      </c>
      <c r="C20" t="s">
        <v>0</v>
      </c>
      <c r="D20" t="s">
        <v>0</v>
      </c>
      <c r="E20" t="s">
        <v>0</v>
      </c>
      <c r="F20" t="s">
        <v>9</v>
      </c>
      <c r="G20" t="s">
        <v>3</v>
      </c>
      <c r="H20" t="s">
        <v>4</v>
      </c>
      <c r="I20" t="s">
        <v>5</v>
      </c>
      <c r="J20">
        <v>7000</v>
      </c>
    </row>
    <row r="21" spans="1:10" x14ac:dyDescent="0.25">
      <c r="A21" t="str">
        <f t="shared" si="0"/>
        <v>TotaalTotaalInkomensafh.huurbeleid 34229 t/m 43786 euroHuurCorporatieOverig</v>
      </c>
      <c r="B21">
        <v>2015</v>
      </c>
      <c r="C21" t="s">
        <v>0</v>
      </c>
      <c r="D21" t="s">
        <v>0</v>
      </c>
      <c r="E21" t="s">
        <v>0</v>
      </c>
      <c r="F21" t="s">
        <v>9</v>
      </c>
      <c r="G21" t="s">
        <v>3</v>
      </c>
      <c r="H21" t="s">
        <v>4</v>
      </c>
      <c r="I21" t="s">
        <v>6</v>
      </c>
      <c r="J21">
        <v>700</v>
      </c>
    </row>
    <row r="22" spans="1:10" x14ac:dyDescent="0.25">
      <c r="A22" t="str">
        <f t="shared" si="0"/>
        <v>TotaalTotaalInkomensafh.huurbeleid 34229 t/m 43786 euroHuurOverige verhuurderN.v.t.</v>
      </c>
      <c r="B22">
        <v>2015</v>
      </c>
      <c r="C22" t="s">
        <v>0</v>
      </c>
      <c r="D22" t="s">
        <v>0</v>
      </c>
      <c r="E22" t="s">
        <v>0</v>
      </c>
      <c r="F22" t="s">
        <v>9</v>
      </c>
      <c r="G22" t="s">
        <v>3</v>
      </c>
      <c r="H22" t="s">
        <v>7</v>
      </c>
      <c r="I22" t="s">
        <v>1</v>
      </c>
      <c r="J22">
        <v>3800</v>
      </c>
    </row>
    <row r="23" spans="1:10" x14ac:dyDescent="0.25">
      <c r="A23" t="str">
        <f t="shared" si="0"/>
        <v>TotaalTotaalInkomensafh.huurbeleid meer dan 43786 euroTotaalN.v.t.N.v.t.</v>
      </c>
      <c r="B23">
        <v>2015</v>
      </c>
      <c r="C23" t="s">
        <v>0</v>
      </c>
      <c r="D23" t="s">
        <v>0</v>
      </c>
      <c r="E23" t="s">
        <v>0</v>
      </c>
      <c r="F23" t="s">
        <v>10</v>
      </c>
      <c r="G23" t="s">
        <v>0</v>
      </c>
      <c r="H23" t="s">
        <v>1</v>
      </c>
      <c r="I23" t="s">
        <v>1</v>
      </c>
      <c r="J23">
        <v>111600</v>
      </c>
    </row>
    <row r="24" spans="1:10" x14ac:dyDescent="0.25">
      <c r="A24" t="str">
        <f t="shared" si="0"/>
        <v>TotaalTotaalInkomensafh.huurbeleid meer dan 43786 euroEigenaarN.v.t.N.v.t.</v>
      </c>
      <c r="B24">
        <v>2015</v>
      </c>
      <c r="C24" t="s">
        <v>0</v>
      </c>
      <c r="D24" t="s">
        <v>0</v>
      </c>
      <c r="E24" t="s">
        <v>0</v>
      </c>
      <c r="F24" t="s">
        <v>10</v>
      </c>
      <c r="G24" t="s">
        <v>2</v>
      </c>
      <c r="H24" t="s">
        <v>1</v>
      </c>
      <c r="I24" t="s">
        <v>1</v>
      </c>
      <c r="J24">
        <v>92400</v>
      </c>
    </row>
    <row r="25" spans="1:10" x14ac:dyDescent="0.25">
      <c r="A25" t="str">
        <f t="shared" si="0"/>
        <v>TotaalTotaalInkomensafh.huurbeleid meer dan 43786 euroHuurTotaalN.v.t.</v>
      </c>
      <c r="B25">
        <v>2015</v>
      </c>
      <c r="C25" t="s">
        <v>0</v>
      </c>
      <c r="D25" t="s">
        <v>0</v>
      </c>
      <c r="E25" t="s">
        <v>0</v>
      </c>
      <c r="F25" t="s">
        <v>10</v>
      </c>
      <c r="G25" t="s">
        <v>3</v>
      </c>
      <c r="H25" t="s">
        <v>0</v>
      </c>
      <c r="I25" t="s">
        <v>1</v>
      </c>
      <c r="J25">
        <v>19200</v>
      </c>
    </row>
    <row r="26" spans="1:10" x14ac:dyDescent="0.25">
      <c r="A26" t="str">
        <f t="shared" si="0"/>
        <v>TotaalTotaalInkomensafh.huurbeleid meer dan 43786 euroHuurCorporatieTotaal</v>
      </c>
      <c r="B26">
        <v>2015</v>
      </c>
      <c r="C26" t="s">
        <v>0</v>
      </c>
      <c r="D26" t="s">
        <v>0</v>
      </c>
      <c r="E26" t="s">
        <v>0</v>
      </c>
      <c r="F26" t="s">
        <v>10</v>
      </c>
      <c r="G26" t="s">
        <v>3</v>
      </c>
      <c r="H26" t="s">
        <v>4</v>
      </c>
      <c r="I26" t="s">
        <v>0</v>
      </c>
      <c r="J26">
        <v>11700</v>
      </c>
    </row>
    <row r="27" spans="1:10" x14ac:dyDescent="0.25">
      <c r="A27" t="str">
        <f t="shared" si="0"/>
        <v>TotaalTotaalInkomensafh.huurbeleid meer dan 43786 euroHuurCorporatieOnder liberalisatiegrens</v>
      </c>
      <c r="B27">
        <v>2015</v>
      </c>
      <c r="C27" t="s">
        <v>0</v>
      </c>
      <c r="D27" t="s">
        <v>0</v>
      </c>
      <c r="E27" t="s">
        <v>0</v>
      </c>
      <c r="F27" t="s">
        <v>10</v>
      </c>
      <c r="G27" t="s">
        <v>3</v>
      </c>
      <c r="H27" t="s">
        <v>4</v>
      </c>
      <c r="I27" t="s">
        <v>5</v>
      </c>
      <c r="J27">
        <v>10200</v>
      </c>
    </row>
    <row r="28" spans="1:10" x14ac:dyDescent="0.25">
      <c r="A28" t="str">
        <f t="shared" si="0"/>
        <v>TotaalTotaalInkomensafh.huurbeleid meer dan 43786 euroHuurCorporatieOverig</v>
      </c>
      <c r="B28">
        <v>2015</v>
      </c>
      <c r="C28" t="s">
        <v>0</v>
      </c>
      <c r="D28" t="s">
        <v>0</v>
      </c>
      <c r="E28" t="s">
        <v>0</v>
      </c>
      <c r="F28" t="s">
        <v>10</v>
      </c>
      <c r="G28" t="s">
        <v>3</v>
      </c>
      <c r="H28" t="s">
        <v>4</v>
      </c>
      <c r="I28" t="s">
        <v>6</v>
      </c>
      <c r="J28">
        <v>1500</v>
      </c>
    </row>
    <row r="29" spans="1:10" x14ac:dyDescent="0.25">
      <c r="A29" t="str">
        <f t="shared" si="0"/>
        <v>TotaalTotaalInkomensafh.huurbeleid meer dan 43786 euroHuurOverige verhuurderN.v.t.</v>
      </c>
      <c r="B29">
        <v>2015</v>
      </c>
      <c r="C29" t="s">
        <v>0</v>
      </c>
      <c r="D29" t="s">
        <v>0</v>
      </c>
      <c r="E29" t="s">
        <v>0</v>
      </c>
      <c r="F29" t="s">
        <v>10</v>
      </c>
      <c r="G29" t="s">
        <v>3</v>
      </c>
      <c r="H29" t="s">
        <v>7</v>
      </c>
      <c r="I29" t="s">
        <v>1</v>
      </c>
      <c r="J29">
        <v>7600</v>
      </c>
    </row>
    <row r="30" spans="1:10" x14ac:dyDescent="0.25">
      <c r="A30" t="str">
        <f t="shared" si="0"/>
        <v>TotaalTotaalTotaalTotaalN.v.t.N.v.t.</v>
      </c>
      <c r="B30">
        <v>2015</v>
      </c>
      <c r="C30" t="s">
        <v>11</v>
      </c>
      <c r="D30" t="s">
        <v>0</v>
      </c>
      <c r="E30" t="s">
        <v>0</v>
      </c>
      <c r="F30" t="s">
        <v>0</v>
      </c>
      <c r="G30" t="s">
        <v>0</v>
      </c>
      <c r="H30" t="s">
        <v>1</v>
      </c>
      <c r="I30" t="s">
        <v>1</v>
      </c>
      <c r="J30">
        <v>66700</v>
      </c>
    </row>
    <row r="31" spans="1:10" x14ac:dyDescent="0.25">
      <c r="A31" t="str">
        <f t="shared" si="0"/>
        <v>TotaalTotaalTotaalEigenaarN.v.t.N.v.t.</v>
      </c>
      <c r="B31">
        <v>2015</v>
      </c>
      <c r="C31" t="s">
        <v>11</v>
      </c>
      <c r="D31" t="s">
        <v>0</v>
      </c>
      <c r="E31" t="s">
        <v>0</v>
      </c>
      <c r="F31" t="s">
        <v>0</v>
      </c>
      <c r="G31" t="s">
        <v>2</v>
      </c>
      <c r="H31" t="s">
        <v>1</v>
      </c>
      <c r="I31" t="s">
        <v>1</v>
      </c>
      <c r="J31">
        <v>43600</v>
      </c>
    </row>
    <row r="32" spans="1:10" x14ac:dyDescent="0.25">
      <c r="A32" t="str">
        <f t="shared" si="0"/>
        <v>TotaalTotaalTotaalHuurTotaalN.v.t.</v>
      </c>
      <c r="B32">
        <v>2015</v>
      </c>
      <c r="C32" t="s">
        <v>11</v>
      </c>
      <c r="D32" t="s">
        <v>0</v>
      </c>
      <c r="E32" t="s">
        <v>0</v>
      </c>
      <c r="F32" t="s">
        <v>0</v>
      </c>
      <c r="G32" t="s">
        <v>3</v>
      </c>
      <c r="H32" t="s">
        <v>0</v>
      </c>
      <c r="I32" t="s">
        <v>1</v>
      </c>
      <c r="J32">
        <v>23100</v>
      </c>
    </row>
    <row r="33" spans="1:10" x14ac:dyDescent="0.25">
      <c r="A33" t="str">
        <f t="shared" si="0"/>
        <v>TotaalTotaalTotaalHuurCorporatieTotaal</v>
      </c>
      <c r="B33">
        <v>2015</v>
      </c>
      <c r="C33" t="s">
        <v>11</v>
      </c>
      <c r="D33" t="s">
        <v>0</v>
      </c>
      <c r="E33" t="s">
        <v>0</v>
      </c>
      <c r="F33" t="s">
        <v>0</v>
      </c>
      <c r="G33" t="s">
        <v>3</v>
      </c>
      <c r="H33" t="s">
        <v>4</v>
      </c>
      <c r="I33" t="s">
        <v>0</v>
      </c>
      <c r="J33">
        <v>17100</v>
      </c>
    </row>
    <row r="34" spans="1:10" x14ac:dyDescent="0.25">
      <c r="A34" t="str">
        <f t="shared" si="0"/>
        <v>TotaalTotaalTotaalHuurCorporatieOnder liberalisatiegrens</v>
      </c>
      <c r="B34">
        <v>2015</v>
      </c>
      <c r="C34" t="s">
        <v>11</v>
      </c>
      <c r="D34" t="s">
        <v>0</v>
      </c>
      <c r="E34" t="s">
        <v>0</v>
      </c>
      <c r="F34" t="s">
        <v>0</v>
      </c>
      <c r="G34" t="s">
        <v>3</v>
      </c>
      <c r="H34" t="s">
        <v>4</v>
      </c>
      <c r="I34" t="s">
        <v>5</v>
      </c>
      <c r="J34">
        <v>16200</v>
      </c>
    </row>
    <row r="35" spans="1:10" x14ac:dyDescent="0.25">
      <c r="A35" t="str">
        <f t="shared" si="0"/>
        <v>TotaalTotaalTotaalHuurCorporatieOverig</v>
      </c>
      <c r="B35">
        <v>2015</v>
      </c>
      <c r="C35" t="s">
        <v>11</v>
      </c>
      <c r="D35" t="s">
        <v>0</v>
      </c>
      <c r="E35" t="s">
        <v>0</v>
      </c>
      <c r="F35" t="s">
        <v>0</v>
      </c>
      <c r="G35" t="s">
        <v>3</v>
      </c>
      <c r="H35" t="s">
        <v>4</v>
      </c>
      <c r="I35" t="s">
        <v>6</v>
      </c>
      <c r="J35">
        <v>1000</v>
      </c>
    </row>
    <row r="36" spans="1:10" x14ac:dyDescent="0.25">
      <c r="A36" t="str">
        <f t="shared" si="0"/>
        <v>TotaalTotaalTotaalHuurOverige verhuurderN.v.t.</v>
      </c>
      <c r="B36">
        <v>2015</v>
      </c>
      <c r="C36" t="s">
        <v>11</v>
      </c>
      <c r="D36" t="s">
        <v>0</v>
      </c>
      <c r="E36" t="s">
        <v>0</v>
      </c>
      <c r="F36" t="s">
        <v>0</v>
      </c>
      <c r="G36" t="s">
        <v>3</v>
      </c>
      <c r="H36" t="s">
        <v>7</v>
      </c>
      <c r="I36" t="s">
        <v>1</v>
      </c>
      <c r="J36">
        <v>5900</v>
      </c>
    </row>
    <row r="37" spans="1:10" x14ac:dyDescent="0.25">
      <c r="A37" t="str">
        <f t="shared" si="0"/>
        <v>TotaalTotaalInkomensafh.huurbeleid tot 34229 euroTotaalN.v.t.N.v.t.</v>
      </c>
      <c r="B37">
        <v>2015</v>
      </c>
      <c r="C37" t="s">
        <v>11</v>
      </c>
      <c r="D37" t="s">
        <v>0</v>
      </c>
      <c r="E37" t="s">
        <v>0</v>
      </c>
      <c r="F37" t="s">
        <v>8</v>
      </c>
      <c r="G37" t="s">
        <v>0</v>
      </c>
      <c r="H37" t="s">
        <v>1</v>
      </c>
      <c r="I37" t="s">
        <v>1</v>
      </c>
      <c r="J37">
        <v>24800</v>
      </c>
    </row>
    <row r="38" spans="1:10" x14ac:dyDescent="0.25">
      <c r="A38" t="str">
        <f t="shared" si="0"/>
        <v>TotaalTotaalInkomensafh.huurbeleid tot 34229 euroEigenaarN.v.t.N.v.t.</v>
      </c>
      <c r="B38">
        <v>2015</v>
      </c>
      <c r="C38" t="s">
        <v>11</v>
      </c>
      <c r="D38" t="s">
        <v>0</v>
      </c>
      <c r="E38" t="s">
        <v>0</v>
      </c>
      <c r="F38" t="s">
        <v>8</v>
      </c>
      <c r="G38" t="s">
        <v>2</v>
      </c>
      <c r="H38" t="s">
        <v>1</v>
      </c>
      <c r="I38" t="s">
        <v>1</v>
      </c>
      <c r="J38">
        <v>9900</v>
      </c>
    </row>
    <row r="39" spans="1:10" x14ac:dyDescent="0.25">
      <c r="A39" t="str">
        <f t="shared" si="0"/>
        <v>TotaalTotaalInkomensafh.huurbeleid tot 34229 euroHuurTotaalN.v.t.</v>
      </c>
      <c r="B39">
        <v>2015</v>
      </c>
      <c r="C39" t="s">
        <v>11</v>
      </c>
      <c r="D39" t="s">
        <v>0</v>
      </c>
      <c r="E39" t="s">
        <v>0</v>
      </c>
      <c r="F39" t="s">
        <v>8</v>
      </c>
      <c r="G39" t="s">
        <v>3</v>
      </c>
      <c r="H39" t="s">
        <v>0</v>
      </c>
      <c r="I39" t="s">
        <v>1</v>
      </c>
      <c r="J39">
        <v>14900</v>
      </c>
    </row>
    <row r="40" spans="1:10" x14ac:dyDescent="0.25">
      <c r="A40" t="str">
        <f t="shared" si="0"/>
        <v>TotaalTotaalInkomensafh.huurbeleid tot 34229 euroHuurCorporatieTotaal</v>
      </c>
      <c r="B40">
        <v>2015</v>
      </c>
      <c r="C40" t="s">
        <v>11</v>
      </c>
      <c r="D40" t="s">
        <v>0</v>
      </c>
      <c r="E40" t="s">
        <v>0</v>
      </c>
      <c r="F40" t="s">
        <v>8</v>
      </c>
      <c r="G40" t="s">
        <v>3</v>
      </c>
      <c r="H40" t="s">
        <v>4</v>
      </c>
      <c r="I40" t="s">
        <v>0</v>
      </c>
      <c r="J40">
        <v>11500</v>
      </c>
    </row>
    <row r="41" spans="1:10" x14ac:dyDescent="0.25">
      <c r="A41" t="str">
        <f t="shared" si="0"/>
        <v>TotaalTotaalInkomensafh.huurbeleid tot 34229 euroHuurCorporatieOnder liberalisatiegrens</v>
      </c>
      <c r="B41">
        <v>2015</v>
      </c>
      <c r="C41" t="s">
        <v>11</v>
      </c>
      <c r="D41" t="s">
        <v>0</v>
      </c>
      <c r="E41" t="s">
        <v>0</v>
      </c>
      <c r="F41" t="s">
        <v>8</v>
      </c>
      <c r="G41" t="s">
        <v>3</v>
      </c>
      <c r="H41" t="s">
        <v>4</v>
      </c>
      <c r="I41" t="s">
        <v>5</v>
      </c>
      <c r="J41">
        <v>11000</v>
      </c>
    </row>
    <row r="42" spans="1:10" x14ac:dyDescent="0.25">
      <c r="A42" t="str">
        <f t="shared" si="0"/>
        <v>TotaalTotaalInkomensafh.huurbeleid tot 34229 euroHuurCorporatieOverig</v>
      </c>
      <c r="B42">
        <v>2015</v>
      </c>
      <c r="C42" t="s">
        <v>11</v>
      </c>
      <c r="D42" t="s">
        <v>0</v>
      </c>
      <c r="E42" t="s">
        <v>0</v>
      </c>
      <c r="F42" t="s">
        <v>8</v>
      </c>
      <c r="G42" t="s">
        <v>3</v>
      </c>
      <c r="H42" t="s">
        <v>4</v>
      </c>
      <c r="I42" t="s">
        <v>6</v>
      </c>
      <c r="J42">
        <v>500</v>
      </c>
    </row>
    <row r="43" spans="1:10" x14ac:dyDescent="0.25">
      <c r="A43" t="str">
        <f t="shared" si="0"/>
        <v>TotaalTotaalInkomensafh.huurbeleid tot 34229 euroHuurOverige verhuurderN.v.t.</v>
      </c>
      <c r="B43">
        <v>2015</v>
      </c>
      <c r="C43" t="s">
        <v>11</v>
      </c>
      <c r="D43" t="s">
        <v>0</v>
      </c>
      <c r="E43" t="s">
        <v>0</v>
      </c>
      <c r="F43" t="s">
        <v>8</v>
      </c>
      <c r="G43" t="s">
        <v>3</v>
      </c>
      <c r="H43" t="s">
        <v>7</v>
      </c>
      <c r="I43" t="s">
        <v>1</v>
      </c>
      <c r="J43">
        <v>3400</v>
      </c>
    </row>
    <row r="44" spans="1:10" x14ac:dyDescent="0.25">
      <c r="A44" t="str">
        <f t="shared" si="0"/>
        <v>TotaalTotaalInkomensafh.huurbeleid 34229 t/m 43786 euroTotaalN.v.t.N.v.t.</v>
      </c>
      <c r="B44">
        <v>2015</v>
      </c>
      <c r="C44" t="s">
        <v>11</v>
      </c>
      <c r="D44" t="s">
        <v>0</v>
      </c>
      <c r="E44" t="s">
        <v>0</v>
      </c>
      <c r="F44" t="s">
        <v>9</v>
      </c>
      <c r="G44" t="s">
        <v>0</v>
      </c>
      <c r="H44" t="s">
        <v>1</v>
      </c>
      <c r="I44" t="s">
        <v>1</v>
      </c>
      <c r="J44">
        <v>8800</v>
      </c>
    </row>
    <row r="45" spans="1:10" x14ac:dyDescent="0.25">
      <c r="A45" t="str">
        <f t="shared" si="0"/>
        <v>TotaalTotaalInkomensafh.huurbeleid 34229 t/m 43786 euroEigenaarN.v.t.N.v.t.</v>
      </c>
      <c r="B45">
        <v>2015</v>
      </c>
      <c r="C45" t="s">
        <v>11</v>
      </c>
      <c r="D45" t="s">
        <v>0</v>
      </c>
      <c r="E45" t="s">
        <v>0</v>
      </c>
      <c r="F45" t="s">
        <v>9</v>
      </c>
      <c r="G45" t="s">
        <v>2</v>
      </c>
      <c r="H45" t="s">
        <v>1</v>
      </c>
      <c r="I45" t="s">
        <v>1</v>
      </c>
      <c r="J45">
        <v>5700</v>
      </c>
    </row>
    <row r="46" spans="1:10" x14ac:dyDescent="0.25">
      <c r="A46" t="str">
        <f t="shared" si="0"/>
        <v>TotaalTotaalInkomensafh.huurbeleid 34229 t/m 43786 euroHuurTotaalN.v.t.</v>
      </c>
      <c r="B46">
        <v>2015</v>
      </c>
      <c r="C46" t="s">
        <v>11</v>
      </c>
      <c r="D46" t="s">
        <v>0</v>
      </c>
      <c r="E46" t="s">
        <v>0</v>
      </c>
      <c r="F46" t="s">
        <v>9</v>
      </c>
      <c r="G46" t="s">
        <v>3</v>
      </c>
      <c r="H46" t="s">
        <v>0</v>
      </c>
      <c r="I46" t="s">
        <v>1</v>
      </c>
      <c r="J46">
        <v>3100</v>
      </c>
    </row>
    <row r="47" spans="1:10" x14ac:dyDescent="0.25">
      <c r="A47" t="str">
        <f t="shared" si="0"/>
        <v>TotaalTotaalInkomensafh.huurbeleid 34229 t/m 43786 euroHuurCorporatieTotaal</v>
      </c>
      <c r="B47">
        <v>2015</v>
      </c>
      <c r="C47" t="s">
        <v>11</v>
      </c>
      <c r="D47" t="s">
        <v>0</v>
      </c>
      <c r="E47" t="s">
        <v>0</v>
      </c>
      <c r="F47" t="s">
        <v>9</v>
      </c>
      <c r="G47" t="s">
        <v>3</v>
      </c>
      <c r="H47" t="s">
        <v>4</v>
      </c>
      <c r="I47" t="s">
        <v>0</v>
      </c>
      <c r="J47">
        <v>2300</v>
      </c>
    </row>
    <row r="48" spans="1:10" x14ac:dyDescent="0.25">
      <c r="A48" t="str">
        <f t="shared" si="0"/>
        <v>TotaalTotaalInkomensafh.huurbeleid 34229 t/m 43786 euroHuurCorporatieOnder liberalisatiegrens</v>
      </c>
      <c r="B48">
        <v>2015</v>
      </c>
      <c r="C48" t="s">
        <v>11</v>
      </c>
      <c r="D48" t="s">
        <v>0</v>
      </c>
      <c r="E48" t="s">
        <v>0</v>
      </c>
      <c r="F48" t="s">
        <v>9</v>
      </c>
      <c r="G48" t="s">
        <v>3</v>
      </c>
      <c r="H48" t="s">
        <v>4</v>
      </c>
      <c r="I48" t="s">
        <v>5</v>
      </c>
      <c r="J48">
        <v>2100</v>
      </c>
    </row>
    <row r="49" spans="1:10" x14ac:dyDescent="0.25">
      <c r="A49" t="str">
        <f t="shared" si="0"/>
        <v>TotaalTotaalInkomensafh.huurbeleid 34229 t/m 43786 euroHuurCorporatieOverig</v>
      </c>
      <c r="B49">
        <v>2015</v>
      </c>
      <c r="C49" t="s">
        <v>11</v>
      </c>
      <c r="D49" t="s">
        <v>0</v>
      </c>
      <c r="E49" t="s">
        <v>0</v>
      </c>
      <c r="F49" t="s">
        <v>9</v>
      </c>
      <c r="G49" t="s">
        <v>3</v>
      </c>
      <c r="H49" t="s">
        <v>4</v>
      </c>
      <c r="I49" t="s">
        <v>6</v>
      </c>
      <c r="J49">
        <v>200</v>
      </c>
    </row>
    <row r="50" spans="1:10" x14ac:dyDescent="0.25">
      <c r="A50" t="str">
        <f t="shared" si="0"/>
        <v>TotaalTotaalInkomensafh.huurbeleid 34229 t/m 43786 euroHuurOverige verhuurderN.v.t.</v>
      </c>
      <c r="B50">
        <v>2015</v>
      </c>
      <c r="C50" t="s">
        <v>11</v>
      </c>
      <c r="D50" t="s">
        <v>0</v>
      </c>
      <c r="E50" t="s">
        <v>0</v>
      </c>
      <c r="F50" t="s">
        <v>9</v>
      </c>
      <c r="G50" t="s">
        <v>3</v>
      </c>
      <c r="H50" t="s">
        <v>7</v>
      </c>
      <c r="I50" t="s">
        <v>1</v>
      </c>
      <c r="J50">
        <v>800</v>
      </c>
    </row>
    <row r="51" spans="1:10" x14ac:dyDescent="0.25">
      <c r="A51" t="str">
        <f t="shared" si="0"/>
        <v>TotaalTotaalInkomensafh.huurbeleid meer dan 43786 euroTotaalN.v.t.N.v.t.</v>
      </c>
      <c r="B51">
        <v>2015</v>
      </c>
      <c r="C51" t="s">
        <v>11</v>
      </c>
      <c r="D51" t="s">
        <v>0</v>
      </c>
      <c r="E51" t="s">
        <v>0</v>
      </c>
      <c r="F51" t="s">
        <v>10</v>
      </c>
      <c r="G51" t="s">
        <v>0</v>
      </c>
      <c r="H51" t="s">
        <v>1</v>
      </c>
      <c r="I51" t="s">
        <v>1</v>
      </c>
      <c r="J51">
        <v>33100</v>
      </c>
    </row>
    <row r="52" spans="1:10" x14ac:dyDescent="0.25">
      <c r="A52" t="str">
        <f t="shared" si="0"/>
        <v>TotaalTotaalInkomensafh.huurbeleid meer dan 43786 euroEigenaarN.v.t.N.v.t.</v>
      </c>
      <c r="B52">
        <v>2015</v>
      </c>
      <c r="C52" t="s">
        <v>11</v>
      </c>
      <c r="D52" t="s">
        <v>0</v>
      </c>
      <c r="E52" t="s">
        <v>0</v>
      </c>
      <c r="F52" t="s">
        <v>10</v>
      </c>
      <c r="G52" t="s">
        <v>2</v>
      </c>
      <c r="H52" t="s">
        <v>1</v>
      </c>
      <c r="I52" t="s">
        <v>1</v>
      </c>
      <c r="J52">
        <v>28000</v>
      </c>
    </row>
    <row r="53" spans="1:10" x14ac:dyDescent="0.25">
      <c r="A53" t="str">
        <f t="shared" si="0"/>
        <v>TotaalTotaalInkomensafh.huurbeleid meer dan 43786 euroHuurTotaalN.v.t.</v>
      </c>
      <c r="B53">
        <v>2015</v>
      </c>
      <c r="C53" t="s">
        <v>11</v>
      </c>
      <c r="D53" t="s">
        <v>0</v>
      </c>
      <c r="E53" t="s">
        <v>0</v>
      </c>
      <c r="F53" t="s">
        <v>10</v>
      </c>
      <c r="G53" t="s">
        <v>3</v>
      </c>
      <c r="H53" t="s">
        <v>0</v>
      </c>
      <c r="I53" t="s">
        <v>1</v>
      </c>
      <c r="J53">
        <v>5100</v>
      </c>
    </row>
    <row r="54" spans="1:10" x14ac:dyDescent="0.25">
      <c r="A54" t="str">
        <f t="shared" si="0"/>
        <v>TotaalTotaalInkomensafh.huurbeleid meer dan 43786 euroHuurCorporatieTotaal</v>
      </c>
      <c r="B54">
        <v>2015</v>
      </c>
      <c r="C54" t="s">
        <v>11</v>
      </c>
      <c r="D54" t="s">
        <v>0</v>
      </c>
      <c r="E54" t="s">
        <v>0</v>
      </c>
      <c r="F54" t="s">
        <v>10</v>
      </c>
      <c r="G54" t="s">
        <v>3</v>
      </c>
      <c r="H54" t="s">
        <v>4</v>
      </c>
      <c r="I54" t="s">
        <v>0</v>
      </c>
      <c r="J54">
        <v>3400</v>
      </c>
    </row>
    <row r="55" spans="1:10" x14ac:dyDescent="0.25">
      <c r="A55" t="str">
        <f t="shared" si="0"/>
        <v>TotaalTotaalInkomensafh.huurbeleid meer dan 43786 euroHuurCorporatieOnder liberalisatiegrens</v>
      </c>
      <c r="B55">
        <v>2015</v>
      </c>
      <c r="C55" t="s">
        <v>11</v>
      </c>
      <c r="D55" t="s">
        <v>0</v>
      </c>
      <c r="E55" t="s">
        <v>0</v>
      </c>
      <c r="F55" t="s">
        <v>10</v>
      </c>
      <c r="G55" t="s">
        <v>3</v>
      </c>
      <c r="H55" t="s">
        <v>4</v>
      </c>
      <c r="I55" t="s">
        <v>5</v>
      </c>
      <c r="J55">
        <v>3100</v>
      </c>
    </row>
    <row r="56" spans="1:10" x14ac:dyDescent="0.25">
      <c r="A56" t="str">
        <f t="shared" si="0"/>
        <v>TotaalTotaalInkomensafh.huurbeleid meer dan 43786 euroHuurCorporatieOverig</v>
      </c>
      <c r="B56">
        <v>2015</v>
      </c>
      <c r="C56" t="s">
        <v>11</v>
      </c>
      <c r="D56" t="s">
        <v>0</v>
      </c>
      <c r="E56" t="s">
        <v>0</v>
      </c>
      <c r="F56" t="s">
        <v>10</v>
      </c>
      <c r="G56" t="s">
        <v>3</v>
      </c>
      <c r="H56" t="s">
        <v>4</v>
      </c>
      <c r="I56" t="s">
        <v>6</v>
      </c>
      <c r="J56">
        <v>300</v>
      </c>
    </row>
    <row r="57" spans="1:10" x14ac:dyDescent="0.25">
      <c r="A57" t="str">
        <f t="shared" si="0"/>
        <v>TotaalTotaalInkomensafh.huurbeleid meer dan 43786 euroHuurOverige verhuurderN.v.t.</v>
      </c>
      <c r="B57">
        <v>2015</v>
      </c>
      <c r="C57" t="s">
        <v>11</v>
      </c>
      <c r="D57" t="s">
        <v>0</v>
      </c>
      <c r="E57" t="s">
        <v>0</v>
      </c>
      <c r="F57" t="s">
        <v>10</v>
      </c>
      <c r="G57" t="s">
        <v>3</v>
      </c>
      <c r="H57" t="s">
        <v>7</v>
      </c>
      <c r="I57" t="s">
        <v>1</v>
      </c>
      <c r="J57">
        <v>1700</v>
      </c>
    </row>
    <row r="58" spans="1:10" x14ac:dyDescent="0.25">
      <c r="A58" t="str">
        <f t="shared" si="0"/>
        <v>Alphen aan den RijnTotaalTotaalTotaalN.v.t.N.v.t.</v>
      </c>
      <c r="B58">
        <v>2015</v>
      </c>
      <c r="C58" t="s">
        <v>11</v>
      </c>
      <c r="D58" t="s">
        <v>12</v>
      </c>
      <c r="E58" t="s">
        <v>0</v>
      </c>
      <c r="F58" t="s">
        <v>0</v>
      </c>
      <c r="G58" t="s">
        <v>0</v>
      </c>
      <c r="H58" t="s">
        <v>1</v>
      </c>
      <c r="I58" t="s">
        <v>1</v>
      </c>
      <c r="J58">
        <v>45300</v>
      </c>
    </row>
    <row r="59" spans="1:10" x14ac:dyDescent="0.25">
      <c r="A59" t="str">
        <f t="shared" si="0"/>
        <v>Alphen aan den RijnTotaalTotaalEigenaarN.v.t.N.v.t.</v>
      </c>
      <c r="B59">
        <v>2015</v>
      </c>
      <c r="C59" t="s">
        <v>11</v>
      </c>
      <c r="D59" t="s">
        <v>12</v>
      </c>
      <c r="E59" t="s">
        <v>0</v>
      </c>
      <c r="F59" t="s">
        <v>0</v>
      </c>
      <c r="G59" t="s">
        <v>2</v>
      </c>
      <c r="H59" t="s">
        <v>1</v>
      </c>
      <c r="I59" t="s">
        <v>1</v>
      </c>
      <c r="J59">
        <v>28900</v>
      </c>
    </row>
    <row r="60" spans="1:10" x14ac:dyDescent="0.25">
      <c r="A60" t="str">
        <f t="shared" si="0"/>
        <v>Alphen aan den RijnTotaalTotaalHuurTotaalN.v.t.</v>
      </c>
      <c r="B60">
        <v>2015</v>
      </c>
      <c r="C60" t="s">
        <v>11</v>
      </c>
      <c r="D60" t="s">
        <v>12</v>
      </c>
      <c r="E60" t="s">
        <v>0</v>
      </c>
      <c r="F60" t="s">
        <v>0</v>
      </c>
      <c r="G60" t="s">
        <v>3</v>
      </c>
      <c r="H60" t="s">
        <v>0</v>
      </c>
      <c r="I60" t="s">
        <v>1</v>
      </c>
      <c r="J60">
        <v>16400</v>
      </c>
    </row>
    <row r="61" spans="1:10" x14ac:dyDescent="0.25">
      <c r="A61" t="str">
        <f t="shared" si="0"/>
        <v>Alphen aan den RijnTotaalTotaalHuurCorporatieTotaal</v>
      </c>
      <c r="B61">
        <v>2015</v>
      </c>
      <c r="C61" t="s">
        <v>11</v>
      </c>
      <c r="D61" t="s">
        <v>12</v>
      </c>
      <c r="E61" t="s">
        <v>0</v>
      </c>
      <c r="F61" t="s">
        <v>0</v>
      </c>
      <c r="G61" t="s">
        <v>3</v>
      </c>
      <c r="H61" t="s">
        <v>4</v>
      </c>
      <c r="I61" t="s">
        <v>0</v>
      </c>
      <c r="J61">
        <v>12100</v>
      </c>
    </row>
    <row r="62" spans="1:10" x14ac:dyDescent="0.25">
      <c r="A62" t="str">
        <f t="shared" si="0"/>
        <v>Alphen aan den RijnTotaalTotaalHuurCorporatieOnder liberalisatiegrens</v>
      </c>
      <c r="B62">
        <v>2015</v>
      </c>
      <c r="C62" t="s">
        <v>11</v>
      </c>
      <c r="D62" t="s">
        <v>12</v>
      </c>
      <c r="E62" t="s">
        <v>0</v>
      </c>
      <c r="F62" t="s">
        <v>0</v>
      </c>
      <c r="G62" t="s">
        <v>3</v>
      </c>
      <c r="H62" t="s">
        <v>4</v>
      </c>
      <c r="I62" t="s">
        <v>5</v>
      </c>
      <c r="J62">
        <v>11300</v>
      </c>
    </row>
    <row r="63" spans="1:10" x14ac:dyDescent="0.25">
      <c r="A63" t="str">
        <f t="shared" si="0"/>
        <v>Alphen aan den RijnTotaalTotaalHuurCorporatieOverig</v>
      </c>
      <c r="B63">
        <v>2015</v>
      </c>
      <c r="C63" t="s">
        <v>11</v>
      </c>
      <c r="D63" t="s">
        <v>12</v>
      </c>
      <c r="E63" t="s">
        <v>0</v>
      </c>
      <c r="F63" t="s">
        <v>0</v>
      </c>
      <c r="G63" t="s">
        <v>3</v>
      </c>
      <c r="H63" t="s">
        <v>4</v>
      </c>
      <c r="I63" t="s">
        <v>6</v>
      </c>
      <c r="J63">
        <v>800</v>
      </c>
    </row>
    <row r="64" spans="1:10" x14ac:dyDescent="0.25">
      <c r="A64" t="str">
        <f t="shared" si="0"/>
        <v>Alphen aan den RijnTotaalTotaalHuurOverige verhuurderN.v.t.</v>
      </c>
      <c r="B64">
        <v>2015</v>
      </c>
      <c r="C64" t="s">
        <v>11</v>
      </c>
      <c r="D64" t="s">
        <v>12</v>
      </c>
      <c r="E64" t="s">
        <v>0</v>
      </c>
      <c r="F64" t="s">
        <v>0</v>
      </c>
      <c r="G64" t="s">
        <v>3</v>
      </c>
      <c r="H64" t="s">
        <v>7</v>
      </c>
      <c r="I64" t="s">
        <v>1</v>
      </c>
      <c r="J64">
        <v>4400</v>
      </c>
    </row>
    <row r="65" spans="1:10" x14ac:dyDescent="0.25">
      <c r="A65" t="str">
        <f t="shared" si="0"/>
        <v>Alphen aan den RijnTotaalInkomensafh.huurbeleid tot 34229 euroTotaalN.v.t.N.v.t.</v>
      </c>
      <c r="B65">
        <v>2015</v>
      </c>
      <c r="C65" t="s">
        <v>11</v>
      </c>
      <c r="D65" t="s">
        <v>12</v>
      </c>
      <c r="E65" t="s">
        <v>0</v>
      </c>
      <c r="F65" t="s">
        <v>8</v>
      </c>
      <c r="G65" t="s">
        <v>0</v>
      </c>
      <c r="H65" t="s">
        <v>1</v>
      </c>
      <c r="I65" t="s">
        <v>1</v>
      </c>
      <c r="J65">
        <v>17300</v>
      </c>
    </row>
    <row r="66" spans="1:10" x14ac:dyDescent="0.25">
      <c r="A66" t="str">
        <f t="shared" si="0"/>
        <v>Alphen aan den RijnTotaalInkomensafh.huurbeleid tot 34229 euroEigenaarN.v.t.N.v.t.</v>
      </c>
      <c r="B66">
        <v>2015</v>
      </c>
      <c r="C66" t="s">
        <v>11</v>
      </c>
      <c r="D66" t="s">
        <v>12</v>
      </c>
      <c r="E66" t="s">
        <v>0</v>
      </c>
      <c r="F66" t="s">
        <v>8</v>
      </c>
      <c r="G66" t="s">
        <v>2</v>
      </c>
      <c r="H66" t="s">
        <v>1</v>
      </c>
      <c r="I66" t="s">
        <v>1</v>
      </c>
      <c r="J66">
        <v>6500</v>
      </c>
    </row>
    <row r="67" spans="1:10" x14ac:dyDescent="0.25">
      <c r="A67" t="str">
        <f t="shared" ref="A67:A130" si="1">CONCATENATE(D67,E67,F67,G67,H67,I67)</f>
        <v>Alphen aan den RijnTotaalInkomensafh.huurbeleid tot 34229 euroHuurTotaalN.v.t.</v>
      </c>
      <c r="B67">
        <v>2015</v>
      </c>
      <c r="C67" t="s">
        <v>11</v>
      </c>
      <c r="D67" t="s">
        <v>12</v>
      </c>
      <c r="E67" t="s">
        <v>0</v>
      </c>
      <c r="F67" t="s">
        <v>8</v>
      </c>
      <c r="G67" t="s">
        <v>3</v>
      </c>
      <c r="H67" t="s">
        <v>0</v>
      </c>
      <c r="I67" t="s">
        <v>1</v>
      </c>
      <c r="J67">
        <v>10700</v>
      </c>
    </row>
    <row r="68" spans="1:10" x14ac:dyDescent="0.25">
      <c r="A68" t="str">
        <f t="shared" si="1"/>
        <v>Alphen aan den RijnTotaalInkomensafh.huurbeleid tot 34229 euroHuurCorporatieTotaal</v>
      </c>
      <c r="B68">
        <v>2015</v>
      </c>
      <c r="C68" t="s">
        <v>11</v>
      </c>
      <c r="D68" t="s">
        <v>12</v>
      </c>
      <c r="E68" t="s">
        <v>0</v>
      </c>
      <c r="F68" t="s">
        <v>8</v>
      </c>
      <c r="G68" t="s">
        <v>3</v>
      </c>
      <c r="H68" t="s">
        <v>4</v>
      </c>
      <c r="I68" t="s">
        <v>0</v>
      </c>
      <c r="J68">
        <v>8200</v>
      </c>
    </row>
    <row r="69" spans="1:10" x14ac:dyDescent="0.25">
      <c r="A69" t="str">
        <f t="shared" si="1"/>
        <v>Alphen aan den RijnTotaalInkomensafh.huurbeleid tot 34229 euroHuurCorporatieOnder liberalisatiegrens</v>
      </c>
      <c r="B69">
        <v>2015</v>
      </c>
      <c r="C69" t="s">
        <v>11</v>
      </c>
      <c r="D69" t="s">
        <v>12</v>
      </c>
      <c r="E69" t="s">
        <v>0</v>
      </c>
      <c r="F69" t="s">
        <v>8</v>
      </c>
      <c r="G69" t="s">
        <v>3</v>
      </c>
      <c r="H69" t="s">
        <v>4</v>
      </c>
      <c r="I69" t="s">
        <v>5</v>
      </c>
      <c r="J69">
        <v>7800</v>
      </c>
    </row>
    <row r="70" spans="1:10" x14ac:dyDescent="0.25">
      <c r="A70" t="str">
        <f t="shared" si="1"/>
        <v>Alphen aan den RijnTotaalInkomensafh.huurbeleid tot 34229 euroHuurCorporatieOverig</v>
      </c>
      <c r="B70">
        <v>2015</v>
      </c>
      <c r="C70" t="s">
        <v>11</v>
      </c>
      <c r="D70" t="s">
        <v>12</v>
      </c>
      <c r="E70" t="s">
        <v>0</v>
      </c>
      <c r="F70" t="s">
        <v>8</v>
      </c>
      <c r="G70" t="s">
        <v>3</v>
      </c>
      <c r="H70" t="s">
        <v>4</v>
      </c>
      <c r="I70" t="s">
        <v>6</v>
      </c>
      <c r="J70">
        <v>500</v>
      </c>
    </row>
    <row r="71" spans="1:10" x14ac:dyDescent="0.25">
      <c r="A71" t="str">
        <f t="shared" si="1"/>
        <v>Alphen aan den RijnTotaalInkomensafh.huurbeleid tot 34229 euroHuurOverige verhuurderN.v.t.</v>
      </c>
      <c r="B71">
        <v>2015</v>
      </c>
      <c r="C71" t="s">
        <v>11</v>
      </c>
      <c r="D71" t="s">
        <v>12</v>
      </c>
      <c r="E71" t="s">
        <v>0</v>
      </c>
      <c r="F71" t="s">
        <v>8</v>
      </c>
      <c r="G71" t="s">
        <v>3</v>
      </c>
      <c r="H71" t="s">
        <v>7</v>
      </c>
      <c r="I71" t="s">
        <v>1</v>
      </c>
      <c r="J71">
        <v>2500</v>
      </c>
    </row>
    <row r="72" spans="1:10" x14ac:dyDescent="0.25">
      <c r="A72" t="str">
        <f t="shared" si="1"/>
        <v>Alphen aan den RijnTotaalInkomensafh.huurbeleid 34229 t/m 43786 euroTotaalN.v.t.N.v.t.</v>
      </c>
      <c r="B72">
        <v>2015</v>
      </c>
      <c r="C72" t="s">
        <v>11</v>
      </c>
      <c r="D72" t="s">
        <v>12</v>
      </c>
      <c r="E72" t="s">
        <v>0</v>
      </c>
      <c r="F72" t="s">
        <v>9</v>
      </c>
      <c r="G72" t="s">
        <v>0</v>
      </c>
      <c r="H72" t="s">
        <v>1</v>
      </c>
      <c r="I72" t="s">
        <v>1</v>
      </c>
      <c r="J72">
        <v>6000</v>
      </c>
    </row>
    <row r="73" spans="1:10" x14ac:dyDescent="0.25">
      <c r="A73" t="str">
        <f t="shared" si="1"/>
        <v>Alphen aan den RijnTotaalInkomensafh.huurbeleid 34229 t/m 43786 euroEigenaarN.v.t.N.v.t.</v>
      </c>
      <c r="B73">
        <v>2015</v>
      </c>
      <c r="C73" t="s">
        <v>11</v>
      </c>
      <c r="D73" t="s">
        <v>12</v>
      </c>
      <c r="E73" t="s">
        <v>0</v>
      </c>
      <c r="F73" t="s">
        <v>9</v>
      </c>
      <c r="G73" t="s">
        <v>2</v>
      </c>
      <c r="H73" t="s">
        <v>1</v>
      </c>
      <c r="I73" t="s">
        <v>1</v>
      </c>
      <c r="J73">
        <v>3800</v>
      </c>
    </row>
    <row r="74" spans="1:10" x14ac:dyDescent="0.25">
      <c r="A74" t="str">
        <f t="shared" si="1"/>
        <v>Alphen aan den RijnTotaalInkomensafh.huurbeleid 34229 t/m 43786 euroHuurTotaalN.v.t.</v>
      </c>
      <c r="B74">
        <v>2015</v>
      </c>
      <c r="C74" t="s">
        <v>11</v>
      </c>
      <c r="D74" t="s">
        <v>12</v>
      </c>
      <c r="E74" t="s">
        <v>0</v>
      </c>
      <c r="F74" t="s">
        <v>9</v>
      </c>
      <c r="G74" t="s">
        <v>3</v>
      </c>
      <c r="H74" t="s">
        <v>0</v>
      </c>
      <c r="I74" t="s">
        <v>1</v>
      </c>
      <c r="J74">
        <v>2200</v>
      </c>
    </row>
    <row r="75" spans="1:10" x14ac:dyDescent="0.25">
      <c r="A75" t="str">
        <f t="shared" si="1"/>
        <v>Alphen aan den RijnTotaalInkomensafh.huurbeleid 34229 t/m 43786 euroHuurCorporatieTotaal</v>
      </c>
      <c r="B75">
        <v>2015</v>
      </c>
      <c r="C75" t="s">
        <v>11</v>
      </c>
      <c r="D75" t="s">
        <v>12</v>
      </c>
      <c r="E75" t="s">
        <v>0</v>
      </c>
      <c r="F75" t="s">
        <v>9</v>
      </c>
      <c r="G75" t="s">
        <v>3</v>
      </c>
      <c r="H75" t="s">
        <v>4</v>
      </c>
      <c r="I75" t="s">
        <v>0</v>
      </c>
      <c r="J75">
        <v>1600</v>
      </c>
    </row>
    <row r="76" spans="1:10" x14ac:dyDescent="0.25">
      <c r="A76" t="str">
        <f t="shared" si="1"/>
        <v>Alphen aan den RijnTotaalInkomensafh.huurbeleid 34229 t/m 43786 euroHuurCorporatieOnder liberalisatiegrens</v>
      </c>
      <c r="B76">
        <v>2015</v>
      </c>
      <c r="C76" t="s">
        <v>11</v>
      </c>
      <c r="D76" t="s">
        <v>12</v>
      </c>
      <c r="E76" t="s">
        <v>0</v>
      </c>
      <c r="F76" t="s">
        <v>9</v>
      </c>
      <c r="G76" t="s">
        <v>3</v>
      </c>
      <c r="H76" t="s">
        <v>4</v>
      </c>
      <c r="I76" t="s">
        <v>5</v>
      </c>
      <c r="J76">
        <v>1400</v>
      </c>
    </row>
    <row r="77" spans="1:10" x14ac:dyDescent="0.25">
      <c r="A77" t="str">
        <f t="shared" si="1"/>
        <v>Alphen aan den RijnTotaalInkomensafh.huurbeleid 34229 t/m 43786 euroHuurCorporatieOverig</v>
      </c>
      <c r="B77">
        <v>2015</v>
      </c>
      <c r="C77" t="s">
        <v>11</v>
      </c>
      <c r="D77" t="s">
        <v>12</v>
      </c>
      <c r="E77" t="s">
        <v>0</v>
      </c>
      <c r="F77" t="s">
        <v>9</v>
      </c>
      <c r="G77" t="s">
        <v>3</v>
      </c>
      <c r="H77" t="s">
        <v>4</v>
      </c>
      <c r="I77" t="s">
        <v>6</v>
      </c>
      <c r="J77">
        <v>100</v>
      </c>
    </row>
    <row r="78" spans="1:10" x14ac:dyDescent="0.25">
      <c r="A78" t="str">
        <f t="shared" si="1"/>
        <v>Alphen aan den RijnTotaalInkomensafh.huurbeleid 34229 t/m 43786 euroHuurOverige verhuurderN.v.t.</v>
      </c>
      <c r="B78">
        <v>2015</v>
      </c>
      <c r="C78" t="s">
        <v>11</v>
      </c>
      <c r="D78" t="s">
        <v>12</v>
      </c>
      <c r="E78" t="s">
        <v>0</v>
      </c>
      <c r="F78" t="s">
        <v>9</v>
      </c>
      <c r="G78" t="s">
        <v>3</v>
      </c>
      <c r="H78" t="s">
        <v>7</v>
      </c>
      <c r="I78" t="s">
        <v>1</v>
      </c>
      <c r="J78">
        <v>600</v>
      </c>
    </row>
    <row r="79" spans="1:10" x14ac:dyDescent="0.25">
      <c r="A79" t="str">
        <f t="shared" si="1"/>
        <v>Alphen aan den RijnTotaalInkomensafh.huurbeleid meer dan 43786 euroTotaalN.v.t.N.v.t.</v>
      </c>
      <c r="B79">
        <v>2015</v>
      </c>
      <c r="C79" t="s">
        <v>11</v>
      </c>
      <c r="D79" t="s">
        <v>12</v>
      </c>
      <c r="E79" t="s">
        <v>0</v>
      </c>
      <c r="F79" t="s">
        <v>10</v>
      </c>
      <c r="G79" t="s">
        <v>0</v>
      </c>
      <c r="H79" t="s">
        <v>1</v>
      </c>
      <c r="I79" t="s">
        <v>1</v>
      </c>
      <c r="J79">
        <v>22000</v>
      </c>
    </row>
    <row r="80" spans="1:10" x14ac:dyDescent="0.25">
      <c r="A80" t="str">
        <f t="shared" si="1"/>
        <v>Alphen aan den RijnTotaalInkomensafh.huurbeleid meer dan 43786 euroEigenaarN.v.t.N.v.t.</v>
      </c>
      <c r="B80">
        <v>2015</v>
      </c>
      <c r="C80" t="s">
        <v>11</v>
      </c>
      <c r="D80" t="s">
        <v>12</v>
      </c>
      <c r="E80" t="s">
        <v>0</v>
      </c>
      <c r="F80" t="s">
        <v>10</v>
      </c>
      <c r="G80" t="s">
        <v>2</v>
      </c>
      <c r="H80" t="s">
        <v>1</v>
      </c>
      <c r="I80" t="s">
        <v>1</v>
      </c>
      <c r="J80">
        <v>18500</v>
      </c>
    </row>
    <row r="81" spans="1:10" x14ac:dyDescent="0.25">
      <c r="A81" t="str">
        <f t="shared" si="1"/>
        <v>Alphen aan den RijnTotaalInkomensafh.huurbeleid meer dan 43786 euroHuurTotaalN.v.t.</v>
      </c>
      <c r="B81">
        <v>2015</v>
      </c>
      <c r="C81" t="s">
        <v>11</v>
      </c>
      <c r="D81" t="s">
        <v>12</v>
      </c>
      <c r="E81" t="s">
        <v>0</v>
      </c>
      <c r="F81" t="s">
        <v>10</v>
      </c>
      <c r="G81" t="s">
        <v>3</v>
      </c>
      <c r="H81" t="s">
        <v>0</v>
      </c>
      <c r="I81" t="s">
        <v>1</v>
      </c>
      <c r="J81">
        <v>3500</v>
      </c>
    </row>
    <row r="82" spans="1:10" x14ac:dyDescent="0.25">
      <c r="A82" t="str">
        <f t="shared" si="1"/>
        <v>Alphen aan den RijnTotaalInkomensafh.huurbeleid meer dan 43786 euroHuurCorporatieTotaal</v>
      </c>
      <c r="B82">
        <v>2015</v>
      </c>
      <c r="C82" t="s">
        <v>11</v>
      </c>
      <c r="D82" t="s">
        <v>12</v>
      </c>
      <c r="E82" t="s">
        <v>0</v>
      </c>
      <c r="F82" t="s">
        <v>10</v>
      </c>
      <c r="G82" t="s">
        <v>3</v>
      </c>
      <c r="H82" t="s">
        <v>4</v>
      </c>
      <c r="I82" t="s">
        <v>0</v>
      </c>
      <c r="J82">
        <v>2300</v>
      </c>
    </row>
    <row r="83" spans="1:10" x14ac:dyDescent="0.25">
      <c r="A83" t="str">
        <f t="shared" si="1"/>
        <v>Alphen aan den RijnTotaalInkomensafh.huurbeleid meer dan 43786 euroHuurCorporatieOnder liberalisatiegrens</v>
      </c>
      <c r="B83">
        <v>2015</v>
      </c>
      <c r="C83" t="s">
        <v>11</v>
      </c>
      <c r="D83" t="s">
        <v>12</v>
      </c>
      <c r="E83" t="s">
        <v>0</v>
      </c>
      <c r="F83" t="s">
        <v>10</v>
      </c>
      <c r="G83" t="s">
        <v>3</v>
      </c>
      <c r="H83" t="s">
        <v>4</v>
      </c>
      <c r="I83" t="s">
        <v>5</v>
      </c>
      <c r="J83">
        <v>2100</v>
      </c>
    </row>
    <row r="84" spans="1:10" x14ac:dyDescent="0.25">
      <c r="A84" t="str">
        <f t="shared" si="1"/>
        <v>Alphen aan den RijnTotaalInkomensafh.huurbeleid meer dan 43786 euroHuurCorporatieOverig</v>
      </c>
      <c r="B84">
        <v>2015</v>
      </c>
      <c r="C84" t="s">
        <v>11</v>
      </c>
      <c r="D84" t="s">
        <v>12</v>
      </c>
      <c r="E84" t="s">
        <v>0</v>
      </c>
      <c r="F84" t="s">
        <v>10</v>
      </c>
      <c r="G84" t="s">
        <v>3</v>
      </c>
      <c r="H84" t="s">
        <v>4</v>
      </c>
      <c r="I84" t="s">
        <v>6</v>
      </c>
      <c r="J84">
        <v>200</v>
      </c>
    </row>
    <row r="85" spans="1:10" x14ac:dyDescent="0.25">
      <c r="A85" t="str">
        <f t="shared" si="1"/>
        <v>Alphen aan den RijnTotaalInkomensafh.huurbeleid meer dan 43786 euroHuurOverige verhuurderN.v.t.</v>
      </c>
      <c r="B85">
        <v>2015</v>
      </c>
      <c r="C85" t="s">
        <v>11</v>
      </c>
      <c r="D85" t="s">
        <v>12</v>
      </c>
      <c r="E85" t="s">
        <v>0</v>
      </c>
      <c r="F85" t="s">
        <v>10</v>
      </c>
      <c r="G85" t="s">
        <v>3</v>
      </c>
      <c r="H85" t="s">
        <v>7</v>
      </c>
      <c r="I85" t="s">
        <v>1</v>
      </c>
      <c r="J85">
        <v>1200</v>
      </c>
    </row>
    <row r="86" spans="1:10" x14ac:dyDescent="0.25">
      <c r="A86" t="str">
        <f t="shared" si="1"/>
        <v>Alphen aan den RijnOudshoornTotaalTotaalN.v.t.N.v.t.</v>
      </c>
      <c r="B86">
        <v>2015</v>
      </c>
      <c r="C86" t="s">
        <v>11</v>
      </c>
      <c r="D86" t="s">
        <v>12</v>
      </c>
      <c r="E86" t="s">
        <v>103</v>
      </c>
      <c r="F86" t="s">
        <v>0</v>
      </c>
      <c r="G86" t="s">
        <v>0</v>
      </c>
      <c r="H86" t="s">
        <v>1</v>
      </c>
      <c r="I86" t="s">
        <v>1</v>
      </c>
      <c r="J86">
        <v>4000</v>
      </c>
    </row>
    <row r="87" spans="1:10" x14ac:dyDescent="0.25">
      <c r="A87" t="str">
        <f t="shared" si="1"/>
        <v>Alphen aan den RijnOudshoornTotaalEigenaarN.v.t.N.v.t.</v>
      </c>
      <c r="B87">
        <v>2015</v>
      </c>
      <c r="C87" t="s">
        <v>11</v>
      </c>
      <c r="D87" t="s">
        <v>12</v>
      </c>
      <c r="E87" t="s">
        <v>103</v>
      </c>
      <c r="F87" t="s">
        <v>0</v>
      </c>
      <c r="G87" t="s">
        <v>2</v>
      </c>
      <c r="H87" t="s">
        <v>1</v>
      </c>
      <c r="I87" t="s">
        <v>1</v>
      </c>
      <c r="J87">
        <v>2400</v>
      </c>
    </row>
    <row r="88" spans="1:10" x14ac:dyDescent="0.25">
      <c r="A88" t="str">
        <f t="shared" si="1"/>
        <v>Alphen aan den RijnOudshoornTotaalHuurTotaalN.v.t.</v>
      </c>
      <c r="B88">
        <v>2015</v>
      </c>
      <c r="C88" t="s">
        <v>11</v>
      </c>
      <c r="D88" t="s">
        <v>12</v>
      </c>
      <c r="E88" t="s">
        <v>103</v>
      </c>
      <c r="F88" t="s">
        <v>0</v>
      </c>
      <c r="G88" t="s">
        <v>3</v>
      </c>
      <c r="H88" t="s">
        <v>0</v>
      </c>
      <c r="I88" t="s">
        <v>1</v>
      </c>
      <c r="J88">
        <v>1600</v>
      </c>
    </row>
    <row r="89" spans="1:10" x14ac:dyDescent="0.25">
      <c r="A89" t="str">
        <f t="shared" si="1"/>
        <v>Alphen aan den RijnOudshoornTotaalHuurCorporatieTotaal</v>
      </c>
      <c r="B89">
        <v>2015</v>
      </c>
      <c r="C89" t="s">
        <v>11</v>
      </c>
      <c r="D89" t="s">
        <v>12</v>
      </c>
      <c r="E89" t="s">
        <v>103</v>
      </c>
      <c r="F89" t="s">
        <v>0</v>
      </c>
      <c r="G89" t="s">
        <v>3</v>
      </c>
      <c r="H89" t="s">
        <v>4</v>
      </c>
      <c r="I89" t="s">
        <v>0</v>
      </c>
      <c r="J89">
        <v>1100</v>
      </c>
    </row>
    <row r="90" spans="1:10" x14ac:dyDescent="0.25">
      <c r="A90" t="str">
        <f t="shared" si="1"/>
        <v>Alphen aan den RijnOudshoornTotaalHuurCorporatieOnder liberalisatiegrens</v>
      </c>
      <c r="B90">
        <v>2015</v>
      </c>
      <c r="C90" t="s">
        <v>11</v>
      </c>
      <c r="D90" t="s">
        <v>12</v>
      </c>
      <c r="E90" t="s">
        <v>103</v>
      </c>
      <c r="F90" t="s">
        <v>0</v>
      </c>
      <c r="G90" t="s">
        <v>3</v>
      </c>
      <c r="H90" t="s">
        <v>4</v>
      </c>
      <c r="I90" t="s">
        <v>5</v>
      </c>
      <c r="J90">
        <v>1000</v>
      </c>
    </row>
    <row r="91" spans="1:10" x14ac:dyDescent="0.25">
      <c r="A91" t="str">
        <f t="shared" si="1"/>
        <v>Alphen aan den RijnOudshoornTotaalHuurCorporatieOverig</v>
      </c>
      <c r="B91">
        <v>2015</v>
      </c>
      <c r="C91" t="s">
        <v>11</v>
      </c>
      <c r="D91" t="s">
        <v>12</v>
      </c>
      <c r="E91" t="s">
        <v>103</v>
      </c>
      <c r="F91" t="s">
        <v>0</v>
      </c>
      <c r="G91" t="s">
        <v>3</v>
      </c>
      <c r="H91" t="s">
        <v>4</v>
      </c>
      <c r="I91" t="s">
        <v>6</v>
      </c>
      <c r="J91">
        <v>200</v>
      </c>
    </row>
    <row r="92" spans="1:10" x14ac:dyDescent="0.25">
      <c r="A92" t="str">
        <f t="shared" si="1"/>
        <v>Alphen aan den RijnOudshoornTotaalHuurOverige verhuurderN.v.t.</v>
      </c>
      <c r="B92">
        <v>2015</v>
      </c>
      <c r="C92" t="s">
        <v>11</v>
      </c>
      <c r="D92" t="s">
        <v>12</v>
      </c>
      <c r="E92" t="s">
        <v>103</v>
      </c>
      <c r="F92" t="s">
        <v>0</v>
      </c>
      <c r="G92" t="s">
        <v>3</v>
      </c>
      <c r="H92" t="s">
        <v>7</v>
      </c>
      <c r="I92" t="s">
        <v>1</v>
      </c>
      <c r="J92">
        <v>500</v>
      </c>
    </row>
    <row r="93" spans="1:10" x14ac:dyDescent="0.25">
      <c r="A93" t="str">
        <f t="shared" si="1"/>
        <v>Alphen aan den RijnOudshoornInkomensafh.huurbeleid tot 34229 euroTotaalN.v.t.N.v.t.</v>
      </c>
      <c r="B93">
        <v>2015</v>
      </c>
      <c r="C93" t="s">
        <v>11</v>
      </c>
      <c r="D93" t="s">
        <v>12</v>
      </c>
      <c r="E93" t="s">
        <v>103</v>
      </c>
      <c r="F93" t="s">
        <v>8</v>
      </c>
      <c r="G93" t="s">
        <v>0</v>
      </c>
      <c r="H93" t="s">
        <v>1</v>
      </c>
      <c r="I93" t="s">
        <v>1</v>
      </c>
      <c r="J93">
        <v>1500</v>
      </c>
    </row>
    <row r="94" spans="1:10" x14ac:dyDescent="0.25">
      <c r="A94" t="str">
        <f t="shared" si="1"/>
        <v>Alphen aan den RijnOudshoornInkomensafh.huurbeleid tot 34229 euroEigenaarN.v.t.N.v.t.</v>
      </c>
      <c r="B94">
        <v>2015</v>
      </c>
      <c r="C94" t="s">
        <v>11</v>
      </c>
      <c r="D94" t="s">
        <v>12</v>
      </c>
      <c r="E94" t="s">
        <v>103</v>
      </c>
      <c r="F94" t="s">
        <v>8</v>
      </c>
      <c r="G94" t="s">
        <v>2</v>
      </c>
      <c r="H94" t="s">
        <v>1</v>
      </c>
      <c r="I94" t="s">
        <v>1</v>
      </c>
      <c r="J94">
        <v>500</v>
      </c>
    </row>
    <row r="95" spans="1:10" x14ac:dyDescent="0.25">
      <c r="A95" t="str">
        <f t="shared" si="1"/>
        <v>Alphen aan den RijnOudshoornInkomensafh.huurbeleid tot 34229 euroHuurTotaalN.v.t.</v>
      </c>
      <c r="B95">
        <v>2015</v>
      </c>
      <c r="C95" t="s">
        <v>11</v>
      </c>
      <c r="D95" t="s">
        <v>12</v>
      </c>
      <c r="E95" t="s">
        <v>103</v>
      </c>
      <c r="F95" t="s">
        <v>8</v>
      </c>
      <c r="G95" t="s">
        <v>3</v>
      </c>
      <c r="H95" t="s">
        <v>0</v>
      </c>
      <c r="I95" t="s">
        <v>1</v>
      </c>
      <c r="J95">
        <v>1000</v>
      </c>
    </row>
    <row r="96" spans="1:10" x14ac:dyDescent="0.25">
      <c r="A96" t="str">
        <f t="shared" si="1"/>
        <v>Alphen aan den RijnOudshoornInkomensafh.huurbeleid tot 34229 euroHuurCorporatieTotaal</v>
      </c>
      <c r="B96">
        <v>2015</v>
      </c>
      <c r="C96" t="s">
        <v>11</v>
      </c>
      <c r="D96" t="s">
        <v>12</v>
      </c>
      <c r="E96" t="s">
        <v>103</v>
      </c>
      <c r="F96" t="s">
        <v>8</v>
      </c>
      <c r="G96" t="s">
        <v>3</v>
      </c>
      <c r="H96" t="s">
        <v>4</v>
      </c>
      <c r="I96" t="s">
        <v>0</v>
      </c>
      <c r="J96">
        <v>800</v>
      </c>
    </row>
    <row r="97" spans="1:10" x14ac:dyDescent="0.25">
      <c r="A97" t="str">
        <f t="shared" si="1"/>
        <v>Alphen aan den RijnOudshoornInkomensafh.huurbeleid tot 34229 euroHuurCorporatieOnder liberalisatiegrens</v>
      </c>
      <c r="B97">
        <v>2015</v>
      </c>
      <c r="C97" t="s">
        <v>11</v>
      </c>
      <c r="D97" t="s">
        <v>12</v>
      </c>
      <c r="E97" t="s">
        <v>103</v>
      </c>
      <c r="F97" t="s">
        <v>8</v>
      </c>
      <c r="G97" t="s">
        <v>3</v>
      </c>
      <c r="H97" t="s">
        <v>4</v>
      </c>
      <c r="I97" t="s">
        <v>5</v>
      </c>
      <c r="J97">
        <v>700</v>
      </c>
    </row>
    <row r="98" spans="1:10" x14ac:dyDescent="0.25">
      <c r="A98" t="str">
        <f t="shared" si="1"/>
        <v>Alphen aan den RijnOudshoornInkomensafh.huurbeleid tot 34229 euroHuurCorporatieOverig</v>
      </c>
      <c r="B98">
        <v>2015</v>
      </c>
      <c r="C98" t="s">
        <v>11</v>
      </c>
      <c r="D98" t="s">
        <v>12</v>
      </c>
      <c r="E98" t="s">
        <v>103</v>
      </c>
      <c r="F98" t="s">
        <v>8</v>
      </c>
      <c r="G98" t="s">
        <v>3</v>
      </c>
      <c r="H98" t="s">
        <v>4</v>
      </c>
      <c r="I98" t="s">
        <v>6</v>
      </c>
      <c r="J98">
        <v>100</v>
      </c>
    </row>
    <row r="99" spans="1:10" x14ac:dyDescent="0.25">
      <c r="A99" t="str">
        <f t="shared" si="1"/>
        <v>Alphen aan den RijnOudshoornInkomensafh.huurbeleid tot 34229 euroHuurOverige verhuurderN.v.t.</v>
      </c>
      <c r="B99">
        <v>2015</v>
      </c>
      <c r="C99" t="s">
        <v>11</v>
      </c>
      <c r="D99" t="s">
        <v>12</v>
      </c>
      <c r="E99" t="s">
        <v>103</v>
      </c>
      <c r="F99" t="s">
        <v>8</v>
      </c>
      <c r="G99" t="s">
        <v>3</v>
      </c>
      <c r="H99" t="s">
        <v>7</v>
      </c>
      <c r="I99" t="s">
        <v>1</v>
      </c>
      <c r="J99">
        <v>200</v>
      </c>
    </row>
    <row r="100" spans="1:10" x14ac:dyDescent="0.25">
      <c r="A100" t="str">
        <f t="shared" si="1"/>
        <v>Alphen aan den RijnOudshoornInkomensafh.huurbeleid 34229 t/m 43786 euroTotaalN.v.t.N.v.t.</v>
      </c>
      <c r="B100">
        <v>2015</v>
      </c>
      <c r="C100" t="s">
        <v>11</v>
      </c>
      <c r="D100" t="s">
        <v>12</v>
      </c>
      <c r="E100" t="s">
        <v>103</v>
      </c>
      <c r="F100" t="s">
        <v>9</v>
      </c>
      <c r="G100" t="s">
        <v>0</v>
      </c>
      <c r="H100" t="s">
        <v>1</v>
      </c>
      <c r="I100" t="s">
        <v>1</v>
      </c>
      <c r="J100">
        <v>500</v>
      </c>
    </row>
    <row r="101" spans="1:10" x14ac:dyDescent="0.25">
      <c r="A101" t="str">
        <f t="shared" si="1"/>
        <v>Alphen aan den RijnOudshoornInkomensafh.huurbeleid 34229 t/m 43786 euroEigenaarN.v.t.N.v.t.</v>
      </c>
      <c r="B101">
        <v>2015</v>
      </c>
      <c r="C101" t="s">
        <v>11</v>
      </c>
      <c r="D101" t="s">
        <v>12</v>
      </c>
      <c r="E101" t="s">
        <v>103</v>
      </c>
      <c r="F101" t="s">
        <v>9</v>
      </c>
      <c r="G101" t="s">
        <v>2</v>
      </c>
      <c r="H101" t="s">
        <v>1</v>
      </c>
      <c r="I101" t="s">
        <v>1</v>
      </c>
      <c r="J101">
        <v>300</v>
      </c>
    </row>
    <row r="102" spans="1:10" x14ac:dyDescent="0.25">
      <c r="A102" t="str">
        <f t="shared" si="1"/>
        <v>Alphen aan den RijnOudshoornInkomensafh.huurbeleid 34229 t/m 43786 euroHuurTotaalN.v.t.</v>
      </c>
      <c r="B102">
        <v>2015</v>
      </c>
      <c r="C102" t="s">
        <v>11</v>
      </c>
      <c r="D102" t="s">
        <v>12</v>
      </c>
      <c r="E102" t="s">
        <v>103</v>
      </c>
      <c r="F102" t="s">
        <v>9</v>
      </c>
      <c r="G102" t="s">
        <v>3</v>
      </c>
      <c r="H102" t="s">
        <v>0</v>
      </c>
      <c r="I102" t="s">
        <v>1</v>
      </c>
      <c r="J102">
        <v>200</v>
      </c>
    </row>
    <row r="103" spans="1:10" x14ac:dyDescent="0.25">
      <c r="A103" t="str">
        <f t="shared" si="1"/>
        <v>Alphen aan den RijnOudshoornInkomensafh.huurbeleid 34229 t/m 43786 euroHuurCorporatieTotaal</v>
      </c>
      <c r="B103">
        <v>2015</v>
      </c>
      <c r="C103" t="s">
        <v>11</v>
      </c>
      <c r="D103" t="s">
        <v>12</v>
      </c>
      <c r="E103" t="s">
        <v>103</v>
      </c>
      <c r="F103" t="s">
        <v>9</v>
      </c>
      <c r="G103" t="s">
        <v>3</v>
      </c>
      <c r="H103" t="s">
        <v>4</v>
      </c>
      <c r="I103" t="s">
        <v>0</v>
      </c>
      <c r="J103">
        <v>100</v>
      </c>
    </row>
    <row r="104" spans="1:10" x14ac:dyDescent="0.25">
      <c r="A104" t="str">
        <f t="shared" si="1"/>
        <v>Alphen aan den RijnOudshoornInkomensafh.huurbeleid 34229 t/m 43786 euroHuurCorporatieOnder liberalisatiegrens</v>
      </c>
      <c r="B104">
        <v>2015</v>
      </c>
      <c r="C104" t="s">
        <v>11</v>
      </c>
      <c r="D104" t="s">
        <v>12</v>
      </c>
      <c r="E104" t="s">
        <v>103</v>
      </c>
      <c r="F104" t="s">
        <v>9</v>
      </c>
      <c r="G104" t="s">
        <v>3</v>
      </c>
      <c r="H104" t="s">
        <v>4</v>
      </c>
      <c r="I104" t="s">
        <v>5</v>
      </c>
      <c r="J104">
        <v>100</v>
      </c>
    </row>
    <row r="105" spans="1:10" x14ac:dyDescent="0.25">
      <c r="A105" t="str">
        <f t="shared" si="1"/>
        <v>Alphen aan den RijnOudshoornInkomensafh.huurbeleid 34229 t/m 43786 euroHuurCorporatieOverig</v>
      </c>
      <c r="B105">
        <v>2015</v>
      </c>
      <c r="C105" t="s">
        <v>11</v>
      </c>
      <c r="D105" t="s">
        <v>12</v>
      </c>
      <c r="E105" t="s">
        <v>103</v>
      </c>
      <c r="F105" t="s">
        <v>9</v>
      </c>
      <c r="G105" t="s">
        <v>3</v>
      </c>
      <c r="H105" t="s">
        <v>4</v>
      </c>
      <c r="I105" t="s">
        <v>6</v>
      </c>
      <c r="J105">
        <v>0</v>
      </c>
    </row>
    <row r="106" spans="1:10" x14ac:dyDescent="0.25">
      <c r="A106" t="str">
        <f t="shared" si="1"/>
        <v>Alphen aan den RijnOudshoornInkomensafh.huurbeleid 34229 t/m 43786 euroHuurOverige verhuurderN.v.t.</v>
      </c>
      <c r="B106">
        <v>2015</v>
      </c>
      <c r="C106" t="s">
        <v>11</v>
      </c>
      <c r="D106" t="s">
        <v>12</v>
      </c>
      <c r="E106" t="s">
        <v>103</v>
      </c>
      <c r="F106" t="s">
        <v>9</v>
      </c>
      <c r="G106" t="s">
        <v>3</v>
      </c>
      <c r="H106" t="s">
        <v>7</v>
      </c>
      <c r="I106" t="s">
        <v>1</v>
      </c>
      <c r="J106">
        <v>100</v>
      </c>
    </row>
    <row r="107" spans="1:10" x14ac:dyDescent="0.25">
      <c r="A107" t="str">
        <f t="shared" si="1"/>
        <v>Alphen aan den RijnOudshoornInkomensafh.huurbeleid meer dan 43786 euroTotaalN.v.t.N.v.t.</v>
      </c>
      <c r="B107">
        <v>2015</v>
      </c>
      <c r="C107" t="s">
        <v>11</v>
      </c>
      <c r="D107" t="s">
        <v>12</v>
      </c>
      <c r="E107" t="s">
        <v>103</v>
      </c>
      <c r="F107" t="s">
        <v>10</v>
      </c>
      <c r="G107" t="s">
        <v>0</v>
      </c>
      <c r="H107" t="s">
        <v>1</v>
      </c>
      <c r="I107" t="s">
        <v>1</v>
      </c>
      <c r="J107">
        <v>2000</v>
      </c>
    </row>
    <row r="108" spans="1:10" x14ac:dyDescent="0.25">
      <c r="A108" t="str">
        <f t="shared" si="1"/>
        <v>Alphen aan den RijnOudshoornInkomensafh.huurbeleid meer dan 43786 euroEigenaarN.v.t.N.v.t.</v>
      </c>
      <c r="B108">
        <v>2015</v>
      </c>
      <c r="C108" t="s">
        <v>11</v>
      </c>
      <c r="D108" t="s">
        <v>12</v>
      </c>
      <c r="E108" t="s">
        <v>103</v>
      </c>
      <c r="F108" t="s">
        <v>10</v>
      </c>
      <c r="G108" t="s">
        <v>2</v>
      </c>
      <c r="H108" t="s">
        <v>1</v>
      </c>
      <c r="I108" t="s">
        <v>1</v>
      </c>
      <c r="J108">
        <v>1600</v>
      </c>
    </row>
    <row r="109" spans="1:10" x14ac:dyDescent="0.25">
      <c r="A109" t="str">
        <f t="shared" si="1"/>
        <v>Alphen aan den RijnOudshoornInkomensafh.huurbeleid meer dan 43786 euroHuurTotaalN.v.t.</v>
      </c>
      <c r="B109">
        <v>2015</v>
      </c>
      <c r="C109" t="s">
        <v>11</v>
      </c>
      <c r="D109" t="s">
        <v>12</v>
      </c>
      <c r="E109" t="s">
        <v>103</v>
      </c>
      <c r="F109" t="s">
        <v>10</v>
      </c>
      <c r="G109" t="s">
        <v>3</v>
      </c>
      <c r="H109" t="s">
        <v>0</v>
      </c>
      <c r="I109" t="s">
        <v>1</v>
      </c>
      <c r="J109">
        <v>400</v>
      </c>
    </row>
    <row r="110" spans="1:10" x14ac:dyDescent="0.25">
      <c r="A110" t="str">
        <f t="shared" si="1"/>
        <v>Alphen aan den RijnOudshoornInkomensafh.huurbeleid meer dan 43786 euroHuurCorporatieTotaal</v>
      </c>
      <c r="B110">
        <v>2015</v>
      </c>
      <c r="C110" t="s">
        <v>11</v>
      </c>
      <c r="D110" t="s">
        <v>12</v>
      </c>
      <c r="E110" t="s">
        <v>103</v>
      </c>
      <c r="F110" t="s">
        <v>10</v>
      </c>
      <c r="G110" t="s">
        <v>3</v>
      </c>
      <c r="H110" t="s">
        <v>4</v>
      </c>
      <c r="I110" t="s">
        <v>0</v>
      </c>
      <c r="J110">
        <v>200</v>
      </c>
    </row>
    <row r="111" spans="1:10" x14ac:dyDescent="0.25">
      <c r="A111" t="str">
        <f t="shared" si="1"/>
        <v>Alphen aan den RijnOudshoornInkomensafh.huurbeleid meer dan 43786 euroHuurCorporatieOnder liberalisatiegrens</v>
      </c>
      <c r="B111">
        <v>2015</v>
      </c>
      <c r="C111" t="s">
        <v>11</v>
      </c>
      <c r="D111" t="s">
        <v>12</v>
      </c>
      <c r="E111" t="s">
        <v>103</v>
      </c>
      <c r="F111" t="s">
        <v>10</v>
      </c>
      <c r="G111" t="s">
        <v>3</v>
      </c>
      <c r="H111" t="s">
        <v>4</v>
      </c>
      <c r="I111" t="s">
        <v>5</v>
      </c>
      <c r="J111">
        <v>200</v>
      </c>
    </row>
    <row r="112" spans="1:10" x14ac:dyDescent="0.25">
      <c r="A112" t="str">
        <f t="shared" si="1"/>
        <v>Alphen aan den RijnOudshoornInkomensafh.huurbeleid meer dan 43786 euroHuurCorporatieOverig</v>
      </c>
      <c r="B112">
        <v>2015</v>
      </c>
      <c r="C112" t="s">
        <v>11</v>
      </c>
      <c r="D112" t="s">
        <v>12</v>
      </c>
      <c r="E112" t="s">
        <v>103</v>
      </c>
      <c r="F112" t="s">
        <v>10</v>
      </c>
      <c r="G112" t="s">
        <v>3</v>
      </c>
      <c r="H112" t="s">
        <v>4</v>
      </c>
      <c r="I112" t="s">
        <v>6</v>
      </c>
      <c r="J112">
        <v>0</v>
      </c>
    </row>
    <row r="113" spans="1:10" x14ac:dyDescent="0.25">
      <c r="A113" t="str">
        <f t="shared" si="1"/>
        <v>Alphen aan den RijnOudshoornInkomensafh.huurbeleid meer dan 43786 euroHuurOverige verhuurderN.v.t.</v>
      </c>
      <c r="B113">
        <v>2015</v>
      </c>
      <c r="C113" t="s">
        <v>11</v>
      </c>
      <c r="D113" t="s">
        <v>12</v>
      </c>
      <c r="E113" t="s">
        <v>103</v>
      </c>
      <c r="F113" t="s">
        <v>10</v>
      </c>
      <c r="G113" t="s">
        <v>3</v>
      </c>
      <c r="H113" t="s">
        <v>7</v>
      </c>
      <c r="I113" t="s">
        <v>1</v>
      </c>
      <c r="J113">
        <v>200</v>
      </c>
    </row>
    <row r="114" spans="1:10" x14ac:dyDescent="0.25">
      <c r="A114" t="str">
        <f t="shared" si="1"/>
        <v>Alphen aan den RijnRidderveldTotaalTotaalN.v.t.N.v.t.</v>
      </c>
      <c r="B114">
        <v>2015</v>
      </c>
      <c r="C114" t="s">
        <v>11</v>
      </c>
      <c r="D114" t="s">
        <v>12</v>
      </c>
      <c r="E114" t="s">
        <v>104</v>
      </c>
      <c r="F114" t="s">
        <v>0</v>
      </c>
      <c r="G114" t="s">
        <v>0</v>
      </c>
      <c r="H114" t="s">
        <v>1</v>
      </c>
      <c r="I114" t="s">
        <v>1</v>
      </c>
      <c r="J114">
        <v>6100</v>
      </c>
    </row>
    <row r="115" spans="1:10" x14ac:dyDescent="0.25">
      <c r="A115" t="str">
        <f t="shared" si="1"/>
        <v>Alphen aan den RijnRidderveldTotaalEigenaarN.v.t.N.v.t.</v>
      </c>
      <c r="B115">
        <v>2015</v>
      </c>
      <c r="C115" t="s">
        <v>11</v>
      </c>
      <c r="D115" t="s">
        <v>12</v>
      </c>
      <c r="E115" t="s">
        <v>104</v>
      </c>
      <c r="F115" t="s">
        <v>0</v>
      </c>
      <c r="G115" t="s">
        <v>2</v>
      </c>
      <c r="H115" t="s">
        <v>1</v>
      </c>
      <c r="I115" t="s">
        <v>1</v>
      </c>
      <c r="J115">
        <v>3300</v>
      </c>
    </row>
    <row r="116" spans="1:10" x14ac:dyDescent="0.25">
      <c r="A116" t="str">
        <f t="shared" si="1"/>
        <v>Alphen aan den RijnRidderveldTotaalHuurTotaalN.v.t.</v>
      </c>
      <c r="B116">
        <v>2015</v>
      </c>
      <c r="C116" t="s">
        <v>11</v>
      </c>
      <c r="D116" t="s">
        <v>12</v>
      </c>
      <c r="E116" t="s">
        <v>104</v>
      </c>
      <c r="F116" t="s">
        <v>0</v>
      </c>
      <c r="G116" t="s">
        <v>3</v>
      </c>
      <c r="H116" t="s">
        <v>0</v>
      </c>
      <c r="I116" t="s">
        <v>1</v>
      </c>
      <c r="J116">
        <v>2800</v>
      </c>
    </row>
    <row r="117" spans="1:10" x14ac:dyDescent="0.25">
      <c r="A117" t="str">
        <f t="shared" si="1"/>
        <v>Alphen aan den RijnRidderveldTotaalHuurCorporatieTotaal</v>
      </c>
      <c r="B117">
        <v>2015</v>
      </c>
      <c r="C117" t="s">
        <v>11</v>
      </c>
      <c r="D117" t="s">
        <v>12</v>
      </c>
      <c r="E117" t="s">
        <v>104</v>
      </c>
      <c r="F117" t="s">
        <v>0</v>
      </c>
      <c r="G117" t="s">
        <v>3</v>
      </c>
      <c r="H117" t="s">
        <v>4</v>
      </c>
      <c r="I117" t="s">
        <v>0</v>
      </c>
      <c r="J117">
        <v>2000</v>
      </c>
    </row>
    <row r="118" spans="1:10" x14ac:dyDescent="0.25">
      <c r="A118" t="str">
        <f t="shared" si="1"/>
        <v>Alphen aan den RijnRidderveldTotaalHuurCorporatieOnder liberalisatiegrens</v>
      </c>
      <c r="B118">
        <v>2015</v>
      </c>
      <c r="C118" t="s">
        <v>11</v>
      </c>
      <c r="D118" t="s">
        <v>12</v>
      </c>
      <c r="E118" t="s">
        <v>104</v>
      </c>
      <c r="F118" t="s">
        <v>0</v>
      </c>
      <c r="G118" t="s">
        <v>3</v>
      </c>
      <c r="H118" t="s">
        <v>4</v>
      </c>
      <c r="I118" t="s">
        <v>5</v>
      </c>
      <c r="J118">
        <v>1800</v>
      </c>
    </row>
    <row r="119" spans="1:10" x14ac:dyDescent="0.25">
      <c r="A119" t="str">
        <f t="shared" si="1"/>
        <v>Alphen aan den RijnRidderveldTotaalHuurCorporatieOverig</v>
      </c>
      <c r="B119">
        <v>2015</v>
      </c>
      <c r="C119" t="s">
        <v>11</v>
      </c>
      <c r="D119" t="s">
        <v>12</v>
      </c>
      <c r="E119" t="s">
        <v>104</v>
      </c>
      <c r="F119" t="s">
        <v>0</v>
      </c>
      <c r="G119" t="s">
        <v>3</v>
      </c>
      <c r="H119" t="s">
        <v>4</v>
      </c>
      <c r="I119" t="s">
        <v>6</v>
      </c>
      <c r="J119">
        <v>200</v>
      </c>
    </row>
    <row r="120" spans="1:10" x14ac:dyDescent="0.25">
      <c r="A120" t="str">
        <f t="shared" si="1"/>
        <v>Alphen aan den RijnRidderveldTotaalHuurOverige verhuurderN.v.t.</v>
      </c>
      <c r="B120">
        <v>2015</v>
      </c>
      <c r="C120" t="s">
        <v>11</v>
      </c>
      <c r="D120" t="s">
        <v>12</v>
      </c>
      <c r="E120" t="s">
        <v>104</v>
      </c>
      <c r="F120" t="s">
        <v>0</v>
      </c>
      <c r="G120" t="s">
        <v>3</v>
      </c>
      <c r="H120" t="s">
        <v>7</v>
      </c>
      <c r="I120" t="s">
        <v>1</v>
      </c>
      <c r="J120">
        <v>900</v>
      </c>
    </row>
    <row r="121" spans="1:10" x14ac:dyDescent="0.25">
      <c r="A121" t="str">
        <f t="shared" si="1"/>
        <v>Alphen aan den RijnRidderveldInkomensafh.huurbeleid tot 34229 euroTotaalN.v.t.N.v.t.</v>
      </c>
      <c r="B121">
        <v>2015</v>
      </c>
      <c r="C121" t="s">
        <v>11</v>
      </c>
      <c r="D121" t="s">
        <v>12</v>
      </c>
      <c r="E121" t="s">
        <v>104</v>
      </c>
      <c r="F121" t="s">
        <v>8</v>
      </c>
      <c r="G121" t="s">
        <v>0</v>
      </c>
      <c r="H121" t="s">
        <v>1</v>
      </c>
      <c r="I121" t="s">
        <v>1</v>
      </c>
      <c r="J121">
        <v>2700</v>
      </c>
    </row>
    <row r="122" spans="1:10" x14ac:dyDescent="0.25">
      <c r="A122" t="str">
        <f t="shared" si="1"/>
        <v>Alphen aan den RijnRidderveldInkomensafh.huurbeleid tot 34229 euroEigenaarN.v.t.N.v.t.</v>
      </c>
      <c r="B122">
        <v>2015</v>
      </c>
      <c r="C122" t="s">
        <v>11</v>
      </c>
      <c r="D122" t="s">
        <v>12</v>
      </c>
      <c r="E122" t="s">
        <v>104</v>
      </c>
      <c r="F122" t="s">
        <v>8</v>
      </c>
      <c r="G122" t="s">
        <v>2</v>
      </c>
      <c r="H122" t="s">
        <v>1</v>
      </c>
      <c r="I122" t="s">
        <v>1</v>
      </c>
      <c r="J122">
        <v>700</v>
      </c>
    </row>
    <row r="123" spans="1:10" x14ac:dyDescent="0.25">
      <c r="A123" t="str">
        <f t="shared" si="1"/>
        <v>Alphen aan den RijnRidderveldInkomensafh.huurbeleid tot 34229 euroHuurTotaalN.v.t.</v>
      </c>
      <c r="B123">
        <v>2015</v>
      </c>
      <c r="C123" t="s">
        <v>11</v>
      </c>
      <c r="D123" t="s">
        <v>12</v>
      </c>
      <c r="E123" t="s">
        <v>104</v>
      </c>
      <c r="F123" t="s">
        <v>8</v>
      </c>
      <c r="G123" t="s">
        <v>3</v>
      </c>
      <c r="H123" t="s">
        <v>0</v>
      </c>
      <c r="I123" t="s">
        <v>1</v>
      </c>
      <c r="J123">
        <v>1900</v>
      </c>
    </row>
    <row r="124" spans="1:10" x14ac:dyDescent="0.25">
      <c r="A124" t="str">
        <f t="shared" si="1"/>
        <v>Alphen aan den RijnRidderveldInkomensafh.huurbeleid tot 34229 euroHuurCorporatieTotaal</v>
      </c>
      <c r="B124">
        <v>2015</v>
      </c>
      <c r="C124" t="s">
        <v>11</v>
      </c>
      <c r="D124" t="s">
        <v>12</v>
      </c>
      <c r="E124" t="s">
        <v>104</v>
      </c>
      <c r="F124" t="s">
        <v>8</v>
      </c>
      <c r="G124" t="s">
        <v>3</v>
      </c>
      <c r="H124" t="s">
        <v>4</v>
      </c>
      <c r="I124" t="s">
        <v>0</v>
      </c>
      <c r="J124">
        <v>1400</v>
      </c>
    </row>
    <row r="125" spans="1:10" x14ac:dyDescent="0.25">
      <c r="A125" t="str">
        <f t="shared" si="1"/>
        <v>Alphen aan den RijnRidderveldInkomensafh.huurbeleid tot 34229 euroHuurCorporatieOnder liberalisatiegrens</v>
      </c>
      <c r="B125">
        <v>2015</v>
      </c>
      <c r="C125" t="s">
        <v>11</v>
      </c>
      <c r="D125" t="s">
        <v>12</v>
      </c>
      <c r="E125" t="s">
        <v>104</v>
      </c>
      <c r="F125" t="s">
        <v>8</v>
      </c>
      <c r="G125" t="s">
        <v>3</v>
      </c>
      <c r="H125" t="s">
        <v>4</v>
      </c>
      <c r="I125" t="s">
        <v>5</v>
      </c>
      <c r="J125">
        <v>1300</v>
      </c>
    </row>
    <row r="126" spans="1:10" x14ac:dyDescent="0.25">
      <c r="A126" t="str">
        <f t="shared" si="1"/>
        <v>Alphen aan den RijnRidderveldInkomensafh.huurbeleid tot 34229 euroHuurCorporatieOverig</v>
      </c>
      <c r="B126">
        <v>2015</v>
      </c>
      <c r="C126" t="s">
        <v>11</v>
      </c>
      <c r="D126" t="s">
        <v>12</v>
      </c>
      <c r="E126" t="s">
        <v>104</v>
      </c>
      <c r="F126" t="s">
        <v>8</v>
      </c>
      <c r="G126" t="s">
        <v>3</v>
      </c>
      <c r="H126" t="s">
        <v>4</v>
      </c>
      <c r="I126" t="s">
        <v>6</v>
      </c>
      <c r="J126">
        <v>100</v>
      </c>
    </row>
    <row r="127" spans="1:10" x14ac:dyDescent="0.25">
      <c r="A127" t="str">
        <f t="shared" si="1"/>
        <v>Alphen aan den RijnRidderveldInkomensafh.huurbeleid tot 34229 euroHuurOverige verhuurderN.v.t.</v>
      </c>
      <c r="B127">
        <v>2015</v>
      </c>
      <c r="C127" t="s">
        <v>11</v>
      </c>
      <c r="D127" t="s">
        <v>12</v>
      </c>
      <c r="E127" t="s">
        <v>104</v>
      </c>
      <c r="F127" t="s">
        <v>8</v>
      </c>
      <c r="G127" t="s">
        <v>3</v>
      </c>
      <c r="H127" t="s">
        <v>7</v>
      </c>
      <c r="I127" t="s">
        <v>1</v>
      </c>
      <c r="J127">
        <v>600</v>
      </c>
    </row>
    <row r="128" spans="1:10" x14ac:dyDescent="0.25">
      <c r="A128" t="str">
        <f t="shared" si="1"/>
        <v>Alphen aan den RijnRidderveldInkomensafh.huurbeleid 34229 t/m 43786 euroTotaalN.v.t.N.v.t.</v>
      </c>
      <c r="B128">
        <v>2015</v>
      </c>
      <c r="C128" t="s">
        <v>11</v>
      </c>
      <c r="D128" t="s">
        <v>12</v>
      </c>
      <c r="E128" t="s">
        <v>104</v>
      </c>
      <c r="F128" t="s">
        <v>9</v>
      </c>
      <c r="G128" t="s">
        <v>0</v>
      </c>
      <c r="H128" t="s">
        <v>1</v>
      </c>
      <c r="I128" t="s">
        <v>1</v>
      </c>
      <c r="J128">
        <v>900</v>
      </c>
    </row>
    <row r="129" spans="1:10" x14ac:dyDescent="0.25">
      <c r="A129" t="str">
        <f t="shared" si="1"/>
        <v>Alphen aan den RijnRidderveldInkomensafh.huurbeleid 34229 t/m 43786 euroEigenaarN.v.t.N.v.t.</v>
      </c>
      <c r="B129">
        <v>2015</v>
      </c>
      <c r="C129" t="s">
        <v>11</v>
      </c>
      <c r="D129" t="s">
        <v>12</v>
      </c>
      <c r="E129" t="s">
        <v>104</v>
      </c>
      <c r="F129" t="s">
        <v>9</v>
      </c>
      <c r="G129" t="s">
        <v>2</v>
      </c>
      <c r="H129" t="s">
        <v>1</v>
      </c>
      <c r="I129" t="s">
        <v>1</v>
      </c>
      <c r="J129">
        <v>500</v>
      </c>
    </row>
    <row r="130" spans="1:10" x14ac:dyDescent="0.25">
      <c r="A130" t="str">
        <f t="shared" si="1"/>
        <v>Alphen aan den RijnRidderveldInkomensafh.huurbeleid 34229 t/m 43786 euroHuurTotaalN.v.t.</v>
      </c>
      <c r="B130">
        <v>2015</v>
      </c>
      <c r="C130" t="s">
        <v>11</v>
      </c>
      <c r="D130" t="s">
        <v>12</v>
      </c>
      <c r="E130" t="s">
        <v>104</v>
      </c>
      <c r="F130" t="s">
        <v>9</v>
      </c>
      <c r="G130" t="s">
        <v>3</v>
      </c>
      <c r="H130" t="s">
        <v>0</v>
      </c>
      <c r="I130" t="s">
        <v>1</v>
      </c>
      <c r="J130">
        <v>400</v>
      </c>
    </row>
    <row r="131" spans="1:10" x14ac:dyDescent="0.25">
      <c r="A131" t="str">
        <f t="shared" ref="A131:A194" si="2">CONCATENATE(D131,E131,F131,G131,H131,I131)</f>
        <v>Alphen aan den RijnRidderveldInkomensafh.huurbeleid 34229 t/m 43786 euroHuurCorporatieTotaal</v>
      </c>
      <c r="B131">
        <v>2015</v>
      </c>
      <c r="C131" t="s">
        <v>11</v>
      </c>
      <c r="D131" t="s">
        <v>12</v>
      </c>
      <c r="E131" t="s">
        <v>104</v>
      </c>
      <c r="F131" t="s">
        <v>9</v>
      </c>
      <c r="G131" t="s">
        <v>3</v>
      </c>
      <c r="H131" t="s">
        <v>4</v>
      </c>
      <c r="I131" t="s">
        <v>0</v>
      </c>
      <c r="J131">
        <v>200</v>
      </c>
    </row>
    <row r="132" spans="1:10" x14ac:dyDescent="0.25">
      <c r="A132" t="str">
        <f t="shared" si="2"/>
        <v>Alphen aan den RijnRidderveldInkomensafh.huurbeleid 34229 t/m 43786 euroHuurCorporatieOnder liberalisatiegrens</v>
      </c>
      <c r="B132">
        <v>2015</v>
      </c>
      <c r="C132" t="s">
        <v>11</v>
      </c>
      <c r="D132" t="s">
        <v>12</v>
      </c>
      <c r="E132" t="s">
        <v>104</v>
      </c>
      <c r="F132" t="s">
        <v>9</v>
      </c>
      <c r="G132" t="s">
        <v>3</v>
      </c>
      <c r="H132" t="s">
        <v>4</v>
      </c>
      <c r="I132" t="s">
        <v>5</v>
      </c>
      <c r="J132">
        <v>200</v>
      </c>
    </row>
    <row r="133" spans="1:10" x14ac:dyDescent="0.25">
      <c r="A133" t="str">
        <f t="shared" si="2"/>
        <v>Alphen aan den RijnRidderveldInkomensafh.huurbeleid 34229 t/m 43786 euroHuurCorporatieOverig</v>
      </c>
      <c r="B133">
        <v>2015</v>
      </c>
      <c r="C133" t="s">
        <v>11</v>
      </c>
      <c r="D133" t="s">
        <v>12</v>
      </c>
      <c r="E133" t="s">
        <v>104</v>
      </c>
      <c r="F133" t="s">
        <v>9</v>
      </c>
      <c r="G133" t="s">
        <v>3</v>
      </c>
      <c r="H133" t="s">
        <v>4</v>
      </c>
      <c r="I133" t="s">
        <v>6</v>
      </c>
      <c r="J133">
        <v>0</v>
      </c>
    </row>
    <row r="134" spans="1:10" x14ac:dyDescent="0.25">
      <c r="A134" t="str">
        <f t="shared" si="2"/>
        <v>Alphen aan den RijnRidderveldInkomensafh.huurbeleid 34229 t/m 43786 euroHuurOverige verhuurderN.v.t.</v>
      </c>
      <c r="B134">
        <v>2015</v>
      </c>
      <c r="C134" t="s">
        <v>11</v>
      </c>
      <c r="D134" t="s">
        <v>12</v>
      </c>
      <c r="E134" t="s">
        <v>104</v>
      </c>
      <c r="F134" t="s">
        <v>9</v>
      </c>
      <c r="G134" t="s">
        <v>3</v>
      </c>
      <c r="H134" t="s">
        <v>7</v>
      </c>
      <c r="I134" t="s">
        <v>1</v>
      </c>
      <c r="J134">
        <v>100</v>
      </c>
    </row>
    <row r="135" spans="1:10" x14ac:dyDescent="0.25">
      <c r="A135" t="str">
        <f t="shared" si="2"/>
        <v>Alphen aan den RijnRidderveldInkomensafh.huurbeleid meer dan 43786 euroTotaalN.v.t.N.v.t.</v>
      </c>
      <c r="B135">
        <v>2015</v>
      </c>
      <c r="C135" t="s">
        <v>11</v>
      </c>
      <c r="D135" t="s">
        <v>12</v>
      </c>
      <c r="E135" t="s">
        <v>104</v>
      </c>
      <c r="F135" t="s">
        <v>10</v>
      </c>
      <c r="G135" t="s">
        <v>0</v>
      </c>
      <c r="H135" t="s">
        <v>1</v>
      </c>
      <c r="I135" t="s">
        <v>1</v>
      </c>
      <c r="J135">
        <v>2600</v>
      </c>
    </row>
    <row r="136" spans="1:10" x14ac:dyDescent="0.25">
      <c r="A136" t="str">
        <f t="shared" si="2"/>
        <v>Alphen aan den RijnRidderveldInkomensafh.huurbeleid meer dan 43786 euroEigenaarN.v.t.N.v.t.</v>
      </c>
      <c r="B136">
        <v>2015</v>
      </c>
      <c r="C136" t="s">
        <v>11</v>
      </c>
      <c r="D136" t="s">
        <v>12</v>
      </c>
      <c r="E136" t="s">
        <v>104</v>
      </c>
      <c r="F136" t="s">
        <v>10</v>
      </c>
      <c r="G136" t="s">
        <v>2</v>
      </c>
      <c r="H136" t="s">
        <v>1</v>
      </c>
      <c r="I136" t="s">
        <v>1</v>
      </c>
      <c r="J136">
        <v>2000</v>
      </c>
    </row>
    <row r="137" spans="1:10" x14ac:dyDescent="0.25">
      <c r="A137" t="str">
        <f t="shared" si="2"/>
        <v>Alphen aan den RijnRidderveldInkomensafh.huurbeleid meer dan 43786 euroHuurTotaalN.v.t.</v>
      </c>
      <c r="B137">
        <v>2015</v>
      </c>
      <c r="C137" t="s">
        <v>11</v>
      </c>
      <c r="D137" t="s">
        <v>12</v>
      </c>
      <c r="E137" t="s">
        <v>104</v>
      </c>
      <c r="F137" t="s">
        <v>10</v>
      </c>
      <c r="G137" t="s">
        <v>3</v>
      </c>
      <c r="H137" t="s">
        <v>0</v>
      </c>
      <c r="I137" t="s">
        <v>1</v>
      </c>
      <c r="J137">
        <v>500</v>
      </c>
    </row>
    <row r="138" spans="1:10" x14ac:dyDescent="0.25">
      <c r="A138" t="str">
        <f t="shared" si="2"/>
        <v>Alphen aan den RijnRidderveldInkomensafh.huurbeleid meer dan 43786 euroHuurCorporatieTotaal</v>
      </c>
      <c r="B138">
        <v>2015</v>
      </c>
      <c r="C138" t="s">
        <v>11</v>
      </c>
      <c r="D138" t="s">
        <v>12</v>
      </c>
      <c r="E138" t="s">
        <v>104</v>
      </c>
      <c r="F138" t="s">
        <v>10</v>
      </c>
      <c r="G138" t="s">
        <v>3</v>
      </c>
      <c r="H138" t="s">
        <v>4</v>
      </c>
      <c r="I138" t="s">
        <v>0</v>
      </c>
      <c r="J138">
        <v>400</v>
      </c>
    </row>
    <row r="139" spans="1:10" x14ac:dyDescent="0.25">
      <c r="A139" t="str">
        <f t="shared" si="2"/>
        <v>Alphen aan den RijnRidderveldInkomensafh.huurbeleid meer dan 43786 euroHuurCorporatieOnder liberalisatiegrens</v>
      </c>
      <c r="B139">
        <v>2015</v>
      </c>
      <c r="C139" t="s">
        <v>11</v>
      </c>
      <c r="D139" t="s">
        <v>12</v>
      </c>
      <c r="E139" t="s">
        <v>104</v>
      </c>
      <c r="F139" t="s">
        <v>10</v>
      </c>
      <c r="G139" t="s">
        <v>3</v>
      </c>
      <c r="H139" t="s">
        <v>4</v>
      </c>
      <c r="I139" t="s">
        <v>5</v>
      </c>
      <c r="J139">
        <v>300</v>
      </c>
    </row>
    <row r="140" spans="1:10" x14ac:dyDescent="0.25">
      <c r="A140" t="str">
        <f t="shared" si="2"/>
        <v>Alphen aan den RijnRidderveldInkomensafh.huurbeleid meer dan 43786 euroHuurCorporatieOverig</v>
      </c>
      <c r="B140">
        <v>2015</v>
      </c>
      <c r="C140" t="s">
        <v>11</v>
      </c>
      <c r="D140" t="s">
        <v>12</v>
      </c>
      <c r="E140" t="s">
        <v>104</v>
      </c>
      <c r="F140" t="s">
        <v>10</v>
      </c>
      <c r="G140" t="s">
        <v>3</v>
      </c>
      <c r="H140" t="s">
        <v>4</v>
      </c>
      <c r="I140" t="s">
        <v>6</v>
      </c>
      <c r="J140">
        <v>100</v>
      </c>
    </row>
    <row r="141" spans="1:10" x14ac:dyDescent="0.25">
      <c r="A141" t="str">
        <f t="shared" si="2"/>
        <v>Alphen aan den RijnRidderveldInkomensafh.huurbeleid meer dan 43786 euroHuurOverige verhuurderN.v.t.</v>
      </c>
      <c r="B141">
        <v>2015</v>
      </c>
      <c r="C141" t="s">
        <v>11</v>
      </c>
      <c r="D141" t="s">
        <v>12</v>
      </c>
      <c r="E141" t="s">
        <v>104</v>
      </c>
      <c r="F141" t="s">
        <v>10</v>
      </c>
      <c r="G141" t="s">
        <v>3</v>
      </c>
      <c r="H141" t="s">
        <v>7</v>
      </c>
      <c r="I141" t="s">
        <v>1</v>
      </c>
      <c r="J141">
        <v>200</v>
      </c>
    </row>
    <row r="142" spans="1:10" x14ac:dyDescent="0.25">
      <c r="A142" t="str">
        <f t="shared" si="2"/>
        <v>Alphen aan den RijnZegerslootTotaalTotaalN.v.t.N.v.t.</v>
      </c>
      <c r="B142">
        <v>2015</v>
      </c>
      <c r="C142" t="s">
        <v>11</v>
      </c>
      <c r="D142" t="s">
        <v>12</v>
      </c>
      <c r="E142" t="s">
        <v>105</v>
      </c>
      <c r="F142" t="s">
        <v>0</v>
      </c>
      <c r="G142" t="s">
        <v>0</v>
      </c>
      <c r="H142" t="s">
        <v>1</v>
      </c>
      <c r="I142" t="s">
        <v>1</v>
      </c>
      <c r="J142">
        <v>4400</v>
      </c>
    </row>
    <row r="143" spans="1:10" x14ac:dyDescent="0.25">
      <c r="A143" t="str">
        <f t="shared" si="2"/>
        <v>Alphen aan den RijnZegerslootTotaalEigenaarN.v.t.N.v.t.</v>
      </c>
      <c r="B143">
        <v>2015</v>
      </c>
      <c r="C143" t="s">
        <v>11</v>
      </c>
      <c r="D143" t="s">
        <v>12</v>
      </c>
      <c r="E143" t="s">
        <v>105</v>
      </c>
      <c r="F143" t="s">
        <v>0</v>
      </c>
      <c r="G143" t="s">
        <v>2</v>
      </c>
      <c r="H143" t="s">
        <v>1</v>
      </c>
      <c r="I143" t="s">
        <v>1</v>
      </c>
      <c r="J143">
        <v>2600</v>
      </c>
    </row>
    <row r="144" spans="1:10" x14ac:dyDescent="0.25">
      <c r="A144" t="str">
        <f t="shared" si="2"/>
        <v>Alphen aan den RijnZegerslootTotaalHuurTotaalN.v.t.</v>
      </c>
      <c r="B144">
        <v>2015</v>
      </c>
      <c r="C144" t="s">
        <v>11</v>
      </c>
      <c r="D144" t="s">
        <v>12</v>
      </c>
      <c r="E144" t="s">
        <v>105</v>
      </c>
      <c r="F144" t="s">
        <v>0</v>
      </c>
      <c r="G144" t="s">
        <v>3</v>
      </c>
      <c r="H144" t="s">
        <v>0</v>
      </c>
      <c r="I144" t="s">
        <v>1</v>
      </c>
      <c r="J144">
        <v>1800</v>
      </c>
    </row>
    <row r="145" spans="1:10" x14ac:dyDescent="0.25">
      <c r="A145" t="str">
        <f t="shared" si="2"/>
        <v>Alphen aan den RijnZegerslootTotaalHuurCorporatieTotaal</v>
      </c>
      <c r="B145">
        <v>2015</v>
      </c>
      <c r="C145" t="s">
        <v>11</v>
      </c>
      <c r="D145" t="s">
        <v>12</v>
      </c>
      <c r="E145" t="s">
        <v>105</v>
      </c>
      <c r="F145" t="s">
        <v>0</v>
      </c>
      <c r="G145" t="s">
        <v>3</v>
      </c>
      <c r="H145" t="s">
        <v>4</v>
      </c>
      <c r="I145" t="s">
        <v>0</v>
      </c>
      <c r="J145">
        <v>1300</v>
      </c>
    </row>
    <row r="146" spans="1:10" x14ac:dyDescent="0.25">
      <c r="A146" t="str">
        <f t="shared" si="2"/>
        <v>Alphen aan den RijnZegerslootTotaalHuurCorporatieOnder liberalisatiegrens</v>
      </c>
      <c r="B146">
        <v>2015</v>
      </c>
      <c r="C146" t="s">
        <v>11</v>
      </c>
      <c r="D146" t="s">
        <v>12</v>
      </c>
      <c r="E146" t="s">
        <v>105</v>
      </c>
      <c r="F146" t="s">
        <v>0</v>
      </c>
      <c r="G146" t="s">
        <v>3</v>
      </c>
      <c r="H146" t="s">
        <v>4</v>
      </c>
      <c r="I146" t="s">
        <v>5</v>
      </c>
      <c r="J146">
        <v>1200</v>
      </c>
    </row>
    <row r="147" spans="1:10" x14ac:dyDescent="0.25">
      <c r="A147" t="str">
        <f t="shared" si="2"/>
        <v>Alphen aan den RijnZegerslootTotaalHuurCorporatieOverig</v>
      </c>
      <c r="B147">
        <v>2015</v>
      </c>
      <c r="C147" t="s">
        <v>11</v>
      </c>
      <c r="D147" t="s">
        <v>12</v>
      </c>
      <c r="E147" t="s">
        <v>105</v>
      </c>
      <c r="F147" t="s">
        <v>0</v>
      </c>
      <c r="G147" t="s">
        <v>3</v>
      </c>
      <c r="H147" t="s">
        <v>4</v>
      </c>
      <c r="I147" t="s">
        <v>6</v>
      </c>
      <c r="J147">
        <v>100</v>
      </c>
    </row>
    <row r="148" spans="1:10" x14ac:dyDescent="0.25">
      <c r="A148" t="str">
        <f t="shared" si="2"/>
        <v>Alphen aan den RijnZegerslootTotaalHuurOverige verhuurderN.v.t.</v>
      </c>
      <c r="B148">
        <v>2015</v>
      </c>
      <c r="C148" t="s">
        <v>11</v>
      </c>
      <c r="D148" t="s">
        <v>12</v>
      </c>
      <c r="E148" t="s">
        <v>105</v>
      </c>
      <c r="F148" t="s">
        <v>0</v>
      </c>
      <c r="G148" t="s">
        <v>3</v>
      </c>
      <c r="H148" t="s">
        <v>7</v>
      </c>
      <c r="I148" t="s">
        <v>1</v>
      </c>
      <c r="J148">
        <v>400</v>
      </c>
    </row>
    <row r="149" spans="1:10" x14ac:dyDescent="0.25">
      <c r="A149" t="str">
        <f t="shared" si="2"/>
        <v>Alphen aan den RijnZegerslootInkomensafh.huurbeleid tot 34229 euroTotaalN.v.t.N.v.t.</v>
      </c>
      <c r="B149">
        <v>2015</v>
      </c>
      <c r="C149" t="s">
        <v>11</v>
      </c>
      <c r="D149" t="s">
        <v>12</v>
      </c>
      <c r="E149" t="s">
        <v>105</v>
      </c>
      <c r="F149" t="s">
        <v>8</v>
      </c>
      <c r="G149" t="s">
        <v>0</v>
      </c>
      <c r="H149" t="s">
        <v>1</v>
      </c>
      <c r="I149" t="s">
        <v>1</v>
      </c>
      <c r="J149">
        <v>1700</v>
      </c>
    </row>
    <row r="150" spans="1:10" x14ac:dyDescent="0.25">
      <c r="A150" t="str">
        <f t="shared" si="2"/>
        <v>Alphen aan den RijnZegerslootInkomensafh.huurbeleid tot 34229 euroEigenaarN.v.t.N.v.t.</v>
      </c>
      <c r="B150">
        <v>2015</v>
      </c>
      <c r="C150" t="s">
        <v>11</v>
      </c>
      <c r="D150" t="s">
        <v>12</v>
      </c>
      <c r="E150" t="s">
        <v>105</v>
      </c>
      <c r="F150" t="s">
        <v>8</v>
      </c>
      <c r="G150" t="s">
        <v>2</v>
      </c>
      <c r="H150" t="s">
        <v>1</v>
      </c>
      <c r="I150" t="s">
        <v>1</v>
      </c>
      <c r="J150">
        <v>600</v>
      </c>
    </row>
    <row r="151" spans="1:10" x14ac:dyDescent="0.25">
      <c r="A151" t="str">
        <f t="shared" si="2"/>
        <v>Alphen aan den RijnZegerslootInkomensafh.huurbeleid tot 34229 euroHuurTotaalN.v.t.</v>
      </c>
      <c r="B151">
        <v>2015</v>
      </c>
      <c r="C151" t="s">
        <v>11</v>
      </c>
      <c r="D151" t="s">
        <v>12</v>
      </c>
      <c r="E151" t="s">
        <v>105</v>
      </c>
      <c r="F151" t="s">
        <v>8</v>
      </c>
      <c r="G151" t="s">
        <v>3</v>
      </c>
      <c r="H151" t="s">
        <v>0</v>
      </c>
      <c r="I151" t="s">
        <v>1</v>
      </c>
      <c r="J151">
        <v>1100</v>
      </c>
    </row>
    <row r="152" spans="1:10" x14ac:dyDescent="0.25">
      <c r="A152" t="str">
        <f t="shared" si="2"/>
        <v>Alphen aan den RijnZegerslootInkomensafh.huurbeleid tot 34229 euroHuurCorporatieTotaal</v>
      </c>
      <c r="B152">
        <v>2015</v>
      </c>
      <c r="C152" t="s">
        <v>11</v>
      </c>
      <c r="D152" t="s">
        <v>12</v>
      </c>
      <c r="E152" t="s">
        <v>105</v>
      </c>
      <c r="F152" t="s">
        <v>8</v>
      </c>
      <c r="G152" t="s">
        <v>3</v>
      </c>
      <c r="H152" t="s">
        <v>4</v>
      </c>
      <c r="I152" t="s">
        <v>0</v>
      </c>
      <c r="J152">
        <v>900</v>
      </c>
    </row>
    <row r="153" spans="1:10" x14ac:dyDescent="0.25">
      <c r="A153" t="str">
        <f t="shared" si="2"/>
        <v>Alphen aan den RijnZegerslootInkomensafh.huurbeleid tot 34229 euroHuurCorporatieOnder liberalisatiegrens</v>
      </c>
      <c r="B153">
        <v>2015</v>
      </c>
      <c r="C153" t="s">
        <v>11</v>
      </c>
      <c r="D153" t="s">
        <v>12</v>
      </c>
      <c r="E153" t="s">
        <v>105</v>
      </c>
      <c r="F153" t="s">
        <v>8</v>
      </c>
      <c r="G153" t="s">
        <v>3</v>
      </c>
      <c r="H153" t="s">
        <v>4</v>
      </c>
      <c r="I153" t="s">
        <v>5</v>
      </c>
      <c r="J153">
        <v>800</v>
      </c>
    </row>
    <row r="154" spans="1:10" x14ac:dyDescent="0.25">
      <c r="A154" t="str">
        <f t="shared" si="2"/>
        <v>Alphen aan den RijnZegerslootInkomensafh.huurbeleid tot 34229 euroHuurCorporatieOverig</v>
      </c>
      <c r="B154">
        <v>2015</v>
      </c>
      <c r="C154" t="s">
        <v>11</v>
      </c>
      <c r="D154" t="s">
        <v>12</v>
      </c>
      <c r="E154" t="s">
        <v>105</v>
      </c>
      <c r="F154" t="s">
        <v>8</v>
      </c>
      <c r="G154" t="s">
        <v>3</v>
      </c>
      <c r="H154" t="s">
        <v>4</v>
      </c>
      <c r="I154" t="s">
        <v>6</v>
      </c>
      <c r="J154">
        <v>100</v>
      </c>
    </row>
    <row r="155" spans="1:10" x14ac:dyDescent="0.25">
      <c r="A155" t="str">
        <f t="shared" si="2"/>
        <v>Alphen aan den RijnZegerslootInkomensafh.huurbeleid tot 34229 euroHuurOverige verhuurderN.v.t.</v>
      </c>
      <c r="B155">
        <v>2015</v>
      </c>
      <c r="C155" t="s">
        <v>11</v>
      </c>
      <c r="D155" t="s">
        <v>12</v>
      </c>
      <c r="E155" t="s">
        <v>105</v>
      </c>
      <c r="F155" t="s">
        <v>8</v>
      </c>
      <c r="G155" t="s">
        <v>3</v>
      </c>
      <c r="H155" t="s">
        <v>7</v>
      </c>
      <c r="I155" t="s">
        <v>1</v>
      </c>
      <c r="J155">
        <v>200</v>
      </c>
    </row>
    <row r="156" spans="1:10" x14ac:dyDescent="0.25">
      <c r="A156" t="str">
        <f t="shared" si="2"/>
        <v>Alphen aan den RijnZegerslootInkomensafh.huurbeleid 34229 t/m 43786 euroTotaalN.v.t.N.v.t.</v>
      </c>
      <c r="B156">
        <v>2015</v>
      </c>
      <c r="C156" t="s">
        <v>11</v>
      </c>
      <c r="D156" t="s">
        <v>12</v>
      </c>
      <c r="E156" t="s">
        <v>105</v>
      </c>
      <c r="F156" t="s">
        <v>9</v>
      </c>
      <c r="G156" t="s">
        <v>0</v>
      </c>
      <c r="H156" t="s">
        <v>1</v>
      </c>
      <c r="I156" t="s">
        <v>1</v>
      </c>
      <c r="J156">
        <v>600</v>
      </c>
    </row>
    <row r="157" spans="1:10" x14ac:dyDescent="0.25">
      <c r="A157" t="str">
        <f t="shared" si="2"/>
        <v>Alphen aan den RijnZegerslootInkomensafh.huurbeleid 34229 t/m 43786 euroEigenaarN.v.t.N.v.t.</v>
      </c>
      <c r="B157">
        <v>2015</v>
      </c>
      <c r="C157" t="s">
        <v>11</v>
      </c>
      <c r="D157" t="s">
        <v>12</v>
      </c>
      <c r="E157" t="s">
        <v>105</v>
      </c>
      <c r="F157" t="s">
        <v>9</v>
      </c>
      <c r="G157" t="s">
        <v>2</v>
      </c>
      <c r="H157" t="s">
        <v>1</v>
      </c>
      <c r="I157" t="s">
        <v>1</v>
      </c>
      <c r="J157">
        <v>400</v>
      </c>
    </row>
    <row r="158" spans="1:10" x14ac:dyDescent="0.25">
      <c r="A158" t="str">
        <f t="shared" si="2"/>
        <v>Alphen aan den RijnZegerslootInkomensafh.huurbeleid 34229 t/m 43786 euroHuurTotaalN.v.t.</v>
      </c>
      <c r="B158">
        <v>2015</v>
      </c>
      <c r="C158" t="s">
        <v>11</v>
      </c>
      <c r="D158" t="s">
        <v>12</v>
      </c>
      <c r="E158" t="s">
        <v>105</v>
      </c>
      <c r="F158" t="s">
        <v>9</v>
      </c>
      <c r="G158" t="s">
        <v>3</v>
      </c>
      <c r="H158" t="s">
        <v>0</v>
      </c>
      <c r="I158" t="s">
        <v>1</v>
      </c>
      <c r="J158">
        <v>300</v>
      </c>
    </row>
    <row r="159" spans="1:10" x14ac:dyDescent="0.25">
      <c r="A159" t="str">
        <f t="shared" si="2"/>
        <v>Alphen aan den RijnZegerslootInkomensafh.huurbeleid 34229 t/m 43786 euroHuurCorporatieTotaal</v>
      </c>
      <c r="B159">
        <v>2015</v>
      </c>
      <c r="C159" t="s">
        <v>11</v>
      </c>
      <c r="D159" t="s">
        <v>12</v>
      </c>
      <c r="E159" t="s">
        <v>105</v>
      </c>
      <c r="F159" t="s">
        <v>9</v>
      </c>
      <c r="G159" t="s">
        <v>3</v>
      </c>
      <c r="H159" t="s">
        <v>4</v>
      </c>
      <c r="I159" t="s">
        <v>0</v>
      </c>
      <c r="J159">
        <v>200</v>
      </c>
    </row>
    <row r="160" spans="1:10" x14ac:dyDescent="0.25">
      <c r="A160" t="str">
        <f t="shared" si="2"/>
        <v>Alphen aan den RijnZegerslootInkomensafh.huurbeleid 34229 t/m 43786 euroHuurCorporatieOnder liberalisatiegrens</v>
      </c>
      <c r="B160">
        <v>2015</v>
      </c>
      <c r="C160" t="s">
        <v>11</v>
      </c>
      <c r="D160" t="s">
        <v>12</v>
      </c>
      <c r="E160" t="s">
        <v>105</v>
      </c>
      <c r="F160" t="s">
        <v>9</v>
      </c>
      <c r="G160" t="s">
        <v>3</v>
      </c>
      <c r="H160" t="s">
        <v>4</v>
      </c>
      <c r="I160" t="s">
        <v>5</v>
      </c>
      <c r="J160">
        <v>200</v>
      </c>
    </row>
    <row r="161" spans="1:10" x14ac:dyDescent="0.25">
      <c r="A161" t="str">
        <f t="shared" si="2"/>
        <v>Alphen aan den RijnZegerslootInkomensafh.huurbeleid 34229 t/m 43786 euroHuurCorporatieOverig</v>
      </c>
      <c r="B161">
        <v>2015</v>
      </c>
      <c r="C161" t="s">
        <v>11</v>
      </c>
      <c r="D161" t="s">
        <v>12</v>
      </c>
      <c r="E161" t="s">
        <v>105</v>
      </c>
      <c r="F161" t="s">
        <v>9</v>
      </c>
      <c r="G161" t="s">
        <v>3</v>
      </c>
      <c r="H161" t="s">
        <v>4</v>
      </c>
      <c r="I161" t="s">
        <v>6</v>
      </c>
      <c r="J161">
        <v>0</v>
      </c>
    </row>
    <row r="162" spans="1:10" x14ac:dyDescent="0.25">
      <c r="A162" t="str">
        <f t="shared" si="2"/>
        <v>Alphen aan den RijnZegerslootInkomensafh.huurbeleid 34229 t/m 43786 euroHuurOverige verhuurderN.v.t.</v>
      </c>
      <c r="B162">
        <v>2015</v>
      </c>
      <c r="C162" t="s">
        <v>11</v>
      </c>
      <c r="D162" t="s">
        <v>12</v>
      </c>
      <c r="E162" t="s">
        <v>105</v>
      </c>
      <c r="F162" t="s">
        <v>9</v>
      </c>
      <c r="G162" t="s">
        <v>3</v>
      </c>
      <c r="H162" t="s">
        <v>7</v>
      </c>
      <c r="I162" t="s">
        <v>1</v>
      </c>
      <c r="J162">
        <v>100</v>
      </c>
    </row>
    <row r="163" spans="1:10" x14ac:dyDescent="0.25">
      <c r="A163" t="str">
        <f t="shared" si="2"/>
        <v>Alphen aan den RijnZegerslootInkomensafh.huurbeleid meer dan 43786 euroTotaalN.v.t.N.v.t.</v>
      </c>
      <c r="B163">
        <v>2015</v>
      </c>
      <c r="C163" t="s">
        <v>11</v>
      </c>
      <c r="D163" t="s">
        <v>12</v>
      </c>
      <c r="E163" t="s">
        <v>105</v>
      </c>
      <c r="F163" t="s">
        <v>10</v>
      </c>
      <c r="G163" t="s">
        <v>0</v>
      </c>
      <c r="H163" t="s">
        <v>1</v>
      </c>
      <c r="I163" t="s">
        <v>1</v>
      </c>
      <c r="J163">
        <v>2100</v>
      </c>
    </row>
    <row r="164" spans="1:10" x14ac:dyDescent="0.25">
      <c r="A164" t="str">
        <f t="shared" si="2"/>
        <v>Alphen aan den RijnZegerslootInkomensafh.huurbeleid meer dan 43786 euroEigenaarN.v.t.N.v.t.</v>
      </c>
      <c r="B164">
        <v>2015</v>
      </c>
      <c r="C164" t="s">
        <v>11</v>
      </c>
      <c r="D164" t="s">
        <v>12</v>
      </c>
      <c r="E164" t="s">
        <v>105</v>
      </c>
      <c r="F164" t="s">
        <v>10</v>
      </c>
      <c r="G164" t="s">
        <v>2</v>
      </c>
      <c r="H164" t="s">
        <v>1</v>
      </c>
      <c r="I164" t="s">
        <v>1</v>
      </c>
      <c r="J164">
        <v>1700</v>
      </c>
    </row>
    <row r="165" spans="1:10" x14ac:dyDescent="0.25">
      <c r="A165" t="str">
        <f t="shared" si="2"/>
        <v>Alphen aan den RijnZegerslootInkomensafh.huurbeleid meer dan 43786 euroHuurTotaalN.v.t.</v>
      </c>
      <c r="B165">
        <v>2015</v>
      </c>
      <c r="C165" t="s">
        <v>11</v>
      </c>
      <c r="D165" t="s">
        <v>12</v>
      </c>
      <c r="E165" t="s">
        <v>105</v>
      </c>
      <c r="F165" t="s">
        <v>10</v>
      </c>
      <c r="G165" t="s">
        <v>3</v>
      </c>
      <c r="H165" t="s">
        <v>0</v>
      </c>
      <c r="I165" t="s">
        <v>1</v>
      </c>
      <c r="J165">
        <v>400</v>
      </c>
    </row>
    <row r="166" spans="1:10" x14ac:dyDescent="0.25">
      <c r="A166" t="str">
        <f t="shared" si="2"/>
        <v>Alphen aan den RijnZegerslootInkomensafh.huurbeleid meer dan 43786 euroHuurCorporatieTotaal</v>
      </c>
      <c r="B166">
        <v>2015</v>
      </c>
      <c r="C166" t="s">
        <v>11</v>
      </c>
      <c r="D166" t="s">
        <v>12</v>
      </c>
      <c r="E166" t="s">
        <v>105</v>
      </c>
      <c r="F166" t="s">
        <v>10</v>
      </c>
      <c r="G166" t="s">
        <v>3</v>
      </c>
      <c r="H166" t="s">
        <v>4</v>
      </c>
      <c r="I166" t="s">
        <v>0</v>
      </c>
      <c r="J166">
        <v>300</v>
      </c>
    </row>
    <row r="167" spans="1:10" x14ac:dyDescent="0.25">
      <c r="A167" t="str">
        <f t="shared" si="2"/>
        <v>Alphen aan den RijnZegerslootInkomensafh.huurbeleid meer dan 43786 euroHuurCorporatieOnder liberalisatiegrens</v>
      </c>
      <c r="B167">
        <v>2015</v>
      </c>
      <c r="C167" t="s">
        <v>11</v>
      </c>
      <c r="D167" t="s">
        <v>12</v>
      </c>
      <c r="E167" t="s">
        <v>105</v>
      </c>
      <c r="F167" t="s">
        <v>10</v>
      </c>
      <c r="G167" t="s">
        <v>3</v>
      </c>
      <c r="H167" t="s">
        <v>4</v>
      </c>
      <c r="I167" t="s">
        <v>5</v>
      </c>
      <c r="J167">
        <v>300</v>
      </c>
    </row>
    <row r="168" spans="1:10" x14ac:dyDescent="0.25">
      <c r="A168" t="str">
        <f t="shared" si="2"/>
        <v>Alphen aan den RijnZegerslootInkomensafh.huurbeleid meer dan 43786 euroHuurCorporatieOverig</v>
      </c>
      <c r="B168">
        <v>2015</v>
      </c>
      <c r="C168" t="s">
        <v>11</v>
      </c>
      <c r="D168" t="s">
        <v>12</v>
      </c>
      <c r="E168" t="s">
        <v>105</v>
      </c>
      <c r="F168" t="s">
        <v>10</v>
      </c>
      <c r="G168" t="s">
        <v>3</v>
      </c>
      <c r="H168" t="s">
        <v>4</v>
      </c>
      <c r="I168" t="s">
        <v>6</v>
      </c>
      <c r="J168">
        <v>0</v>
      </c>
    </row>
    <row r="169" spans="1:10" x14ac:dyDescent="0.25">
      <c r="A169" t="str">
        <f t="shared" si="2"/>
        <v>Alphen aan den RijnZegerslootInkomensafh.huurbeleid meer dan 43786 euroHuurOverige verhuurderN.v.t.</v>
      </c>
      <c r="B169">
        <v>2015</v>
      </c>
      <c r="C169" t="s">
        <v>11</v>
      </c>
      <c r="D169" t="s">
        <v>12</v>
      </c>
      <c r="E169" t="s">
        <v>105</v>
      </c>
      <c r="F169" t="s">
        <v>10</v>
      </c>
      <c r="G169" t="s">
        <v>3</v>
      </c>
      <c r="H169" t="s">
        <v>7</v>
      </c>
      <c r="I169" t="s">
        <v>1</v>
      </c>
      <c r="J169">
        <v>100</v>
      </c>
    </row>
    <row r="170" spans="1:10" x14ac:dyDescent="0.25">
      <c r="A170" t="str">
        <f t="shared" si="2"/>
        <v>Alphen aan den RijnHoornTotaalTotaalN.v.t.N.v.t.</v>
      </c>
      <c r="B170">
        <v>2015</v>
      </c>
      <c r="C170" t="s">
        <v>11</v>
      </c>
      <c r="D170" t="s">
        <v>12</v>
      </c>
      <c r="E170" t="s">
        <v>106</v>
      </c>
      <c r="F170" t="s">
        <v>0</v>
      </c>
      <c r="G170" t="s">
        <v>0</v>
      </c>
      <c r="H170" t="s">
        <v>1</v>
      </c>
      <c r="I170" t="s">
        <v>1</v>
      </c>
      <c r="J170">
        <v>2400</v>
      </c>
    </row>
    <row r="171" spans="1:10" x14ac:dyDescent="0.25">
      <c r="A171" t="str">
        <f t="shared" si="2"/>
        <v>Alphen aan den RijnHoornTotaalEigenaarN.v.t.N.v.t.</v>
      </c>
      <c r="B171">
        <v>2015</v>
      </c>
      <c r="C171" t="s">
        <v>11</v>
      </c>
      <c r="D171" t="s">
        <v>12</v>
      </c>
      <c r="E171" t="s">
        <v>106</v>
      </c>
      <c r="F171" t="s">
        <v>0</v>
      </c>
      <c r="G171" t="s">
        <v>2</v>
      </c>
      <c r="H171" t="s">
        <v>1</v>
      </c>
      <c r="I171" t="s">
        <v>1</v>
      </c>
      <c r="J171">
        <v>1100</v>
      </c>
    </row>
    <row r="172" spans="1:10" x14ac:dyDescent="0.25">
      <c r="A172" t="str">
        <f t="shared" si="2"/>
        <v>Alphen aan den RijnHoornTotaalHuurTotaalN.v.t.</v>
      </c>
      <c r="B172">
        <v>2015</v>
      </c>
      <c r="C172" t="s">
        <v>11</v>
      </c>
      <c r="D172" t="s">
        <v>12</v>
      </c>
      <c r="E172" t="s">
        <v>106</v>
      </c>
      <c r="F172" t="s">
        <v>0</v>
      </c>
      <c r="G172" t="s">
        <v>3</v>
      </c>
      <c r="H172" t="s">
        <v>0</v>
      </c>
      <c r="I172" t="s">
        <v>1</v>
      </c>
      <c r="J172">
        <v>1200</v>
      </c>
    </row>
    <row r="173" spans="1:10" x14ac:dyDescent="0.25">
      <c r="A173" t="str">
        <f t="shared" si="2"/>
        <v>Alphen aan den RijnHoornTotaalHuurCorporatieTotaal</v>
      </c>
      <c r="B173">
        <v>2015</v>
      </c>
      <c r="C173" t="s">
        <v>11</v>
      </c>
      <c r="D173" t="s">
        <v>12</v>
      </c>
      <c r="E173" t="s">
        <v>106</v>
      </c>
      <c r="F173" t="s">
        <v>0</v>
      </c>
      <c r="G173" t="s">
        <v>3</v>
      </c>
      <c r="H173" t="s">
        <v>4</v>
      </c>
      <c r="I173" t="s">
        <v>0</v>
      </c>
      <c r="J173">
        <v>1000</v>
      </c>
    </row>
    <row r="174" spans="1:10" x14ac:dyDescent="0.25">
      <c r="A174" t="str">
        <f t="shared" si="2"/>
        <v>Alphen aan den RijnHoornTotaalHuurCorporatieOnder liberalisatiegrens</v>
      </c>
      <c r="B174">
        <v>2015</v>
      </c>
      <c r="C174" t="s">
        <v>11</v>
      </c>
      <c r="D174" t="s">
        <v>12</v>
      </c>
      <c r="E174" t="s">
        <v>106</v>
      </c>
      <c r="F174" t="s">
        <v>0</v>
      </c>
      <c r="G174" t="s">
        <v>3</v>
      </c>
      <c r="H174" t="s">
        <v>4</v>
      </c>
      <c r="I174" t="s">
        <v>5</v>
      </c>
      <c r="J174">
        <v>1000</v>
      </c>
    </row>
    <row r="175" spans="1:10" x14ac:dyDescent="0.25">
      <c r="A175" t="str">
        <f t="shared" si="2"/>
        <v>Alphen aan den RijnHoornTotaalHuurCorporatieOverig</v>
      </c>
      <c r="B175">
        <v>2015</v>
      </c>
      <c r="C175" t="s">
        <v>11</v>
      </c>
      <c r="D175" t="s">
        <v>12</v>
      </c>
      <c r="E175" t="s">
        <v>106</v>
      </c>
      <c r="F175" t="s">
        <v>0</v>
      </c>
      <c r="G175" t="s">
        <v>3</v>
      </c>
      <c r="H175" t="s">
        <v>4</v>
      </c>
      <c r="I175" t="s">
        <v>6</v>
      </c>
      <c r="J175">
        <v>0</v>
      </c>
    </row>
    <row r="176" spans="1:10" x14ac:dyDescent="0.25">
      <c r="A176" t="str">
        <f t="shared" si="2"/>
        <v>Alphen aan den RijnHoornTotaalHuurOverige verhuurderN.v.t.</v>
      </c>
      <c r="B176">
        <v>2015</v>
      </c>
      <c r="C176" t="s">
        <v>11</v>
      </c>
      <c r="D176" t="s">
        <v>12</v>
      </c>
      <c r="E176" t="s">
        <v>106</v>
      </c>
      <c r="F176" t="s">
        <v>0</v>
      </c>
      <c r="G176" t="s">
        <v>3</v>
      </c>
      <c r="H176" t="s">
        <v>7</v>
      </c>
      <c r="I176" t="s">
        <v>1</v>
      </c>
      <c r="J176">
        <v>200</v>
      </c>
    </row>
    <row r="177" spans="1:10" x14ac:dyDescent="0.25">
      <c r="A177" t="str">
        <f t="shared" si="2"/>
        <v>Alphen aan den RijnHoornInkomensafh.huurbeleid tot 34229 euroTotaalN.v.t.N.v.t.</v>
      </c>
      <c r="B177">
        <v>2015</v>
      </c>
      <c r="C177" t="s">
        <v>11</v>
      </c>
      <c r="D177" t="s">
        <v>12</v>
      </c>
      <c r="E177" t="s">
        <v>106</v>
      </c>
      <c r="F177" t="s">
        <v>8</v>
      </c>
      <c r="G177" t="s">
        <v>0</v>
      </c>
      <c r="H177" t="s">
        <v>1</v>
      </c>
      <c r="I177" t="s">
        <v>1</v>
      </c>
      <c r="J177">
        <v>1300</v>
      </c>
    </row>
    <row r="178" spans="1:10" x14ac:dyDescent="0.25">
      <c r="A178" t="str">
        <f t="shared" si="2"/>
        <v>Alphen aan den RijnHoornInkomensafh.huurbeleid tot 34229 euroEigenaarN.v.t.N.v.t.</v>
      </c>
      <c r="B178">
        <v>2015</v>
      </c>
      <c r="C178" t="s">
        <v>11</v>
      </c>
      <c r="D178" t="s">
        <v>12</v>
      </c>
      <c r="E178" t="s">
        <v>106</v>
      </c>
      <c r="F178" t="s">
        <v>8</v>
      </c>
      <c r="G178" t="s">
        <v>2</v>
      </c>
      <c r="H178" t="s">
        <v>1</v>
      </c>
      <c r="I178" t="s">
        <v>1</v>
      </c>
      <c r="J178">
        <v>400</v>
      </c>
    </row>
    <row r="179" spans="1:10" x14ac:dyDescent="0.25">
      <c r="A179" t="str">
        <f t="shared" si="2"/>
        <v>Alphen aan den RijnHoornInkomensafh.huurbeleid tot 34229 euroHuurTotaalN.v.t.</v>
      </c>
      <c r="B179">
        <v>2015</v>
      </c>
      <c r="C179" t="s">
        <v>11</v>
      </c>
      <c r="D179" t="s">
        <v>12</v>
      </c>
      <c r="E179" t="s">
        <v>106</v>
      </c>
      <c r="F179" t="s">
        <v>8</v>
      </c>
      <c r="G179" t="s">
        <v>3</v>
      </c>
      <c r="H179" t="s">
        <v>0</v>
      </c>
      <c r="I179" t="s">
        <v>1</v>
      </c>
      <c r="J179">
        <v>1000</v>
      </c>
    </row>
    <row r="180" spans="1:10" x14ac:dyDescent="0.25">
      <c r="A180" t="str">
        <f t="shared" si="2"/>
        <v>Alphen aan den RijnHoornInkomensafh.huurbeleid tot 34229 euroHuurCorporatieTotaal</v>
      </c>
      <c r="B180">
        <v>2015</v>
      </c>
      <c r="C180" t="s">
        <v>11</v>
      </c>
      <c r="D180" t="s">
        <v>12</v>
      </c>
      <c r="E180" t="s">
        <v>106</v>
      </c>
      <c r="F180" t="s">
        <v>8</v>
      </c>
      <c r="G180" t="s">
        <v>3</v>
      </c>
      <c r="H180" t="s">
        <v>4</v>
      </c>
      <c r="I180" t="s">
        <v>0</v>
      </c>
      <c r="J180">
        <v>800</v>
      </c>
    </row>
    <row r="181" spans="1:10" x14ac:dyDescent="0.25">
      <c r="A181" t="str">
        <f t="shared" si="2"/>
        <v>Alphen aan den RijnHoornInkomensafh.huurbeleid tot 34229 euroHuurCorporatieOnder liberalisatiegrens</v>
      </c>
      <c r="B181">
        <v>2015</v>
      </c>
      <c r="C181" t="s">
        <v>11</v>
      </c>
      <c r="D181" t="s">
        <v>12</v>
      </c>
      <c r="E181" t="s">
        <v>106</v>
      </c>
      <c r="F181" t="s">
        <v>8</v>
      </c>
      <c r="G181" t="s">
        <v>3</v>
      </c>
      <c r="H181" t="s">
        <v>4</v>
      </c>
      <c r="I181" t="s">
        <v>5</v>
      </c>
      <c r="J181">
        <v>800</v>
      </c>
    </row>
    <row r="182" spans="1:10" x14ac:dyDescent="0.25">
      <c r="A182" t="str">
        <f t="shared" si="2"/>
        <v>Alphen aan den RijnHoornInkomensafh.huurbeleid tot 34229 euroHuurCorporatieOverig</v>
      </c>
      <c r="B182">
        <v>2015</v>
      </c>
      <c r="C182" t="s">
        <v>11</v>
      </c>
      <c r="D182" t="s">
        <v>12</v>
      </c>
      <c r="E182" t="s">
        <v>106</v>
      </c>
      <c r="F182" t="s">
        <v>8</v>
      </c>
      <c r="G182" t="s">
        <v>3</v>
      </c>
      <c r="H182" t="s">
        <v>4</v>
      </c>
      <c r="I182" t="s">
        <v>6</v>
      </c>
      <c r="J182">
        <v>0</v>
      </c>
    </row>
    <row r="183" spans="1:10" x14ac:dyDescent="0.25">
      <c r="A183" t="str">
        <f t="shared" si="2"/>
        <v>Alphen aan den RijnHoornInkomensafh.huurbeleid tot 34229 euroHuurOverige verhuurderN.v.t.</v>
      </c>
      <c r="B183">
        <v>2015</v>
      </c>
      <c r="C183" t="s">
        <v>11</v>
      </c>
      <c r="D183" t="s">
        <v>12</v>
      </c>
      <c r="E183" t="s">
        <v>106</v>
      </c>
      <c r="F183" t="s">
        <v>8</v>
      </c>
      <c r="G183" t="s">
        <v>3</v>
      </c>
      <c r="H183" t="s">
        <v>7</v>
      </c>
      <c r="I183" t="s">
        <v>1</v>
      </c>
      <c r="J183">
        <v>100</v>
      </c>
    </row>
    <row r="184" spans="1:10" x14ac:dyDescent="0.25">
      <c r="A184" t="str">
        <f t="shared" si="2"/>
        <v>Alphen aan den RijnHoornInkomensafh.huurbeleid 34229 t/m 43786 euroTotaalN.v.t.N.v.t.</v>
      </c>
      <c r="B184">
        <v>2015</v>
      </c>
      <c r="C184" t="s">
        <v>11</v>
      </c>
      <c r="D184" t="s">
        <v>12</v>
      </c>
      <c r="E184" t="s">
        <v>106</v>
      </c>
      <c r="F184" t="s">
        <v>9</v>
      </c>
      <c r="G184" t="s">
        <v>0</v>
      </c>
      <c r="H184" t="s">
        <v>1</v>
      </c>
      <c r="I184" t="s">
        <v>1</v>
      </c>
      <c r="J184">
        <v>300</v>
      </c>
    </row>
    <row r="185" spans="1:10" x14ac:dyDescent="0.25">
      <c r="A185" t="str">
        <f t="shared" si="2"/>
        <v>Alphen aan den RijnHoornInkomensafh.huurbeleid 34229 t/m 43786 euroEigenaarN.v.t.N.v.t.</v>
      </c>
      <c r="B185">
        <v>2015</v>
      </c>
      <c r="C185" t="s">
        <v>11</v>
      </c>
      <c r="D185" t="s">
        <v>12</v>
      </c>
      <c r="E185" t="s">
        <v>106</v>
      </c>
      <c r="F185" t="s">
        <v>9</v>
      </c>
      <c r="G185" t="s">
        <v>2</v>
      </c>
      <c r="H185" t="s">
        <v>1</v>
      </c>
      <c r="I185" t="s">
        <v>1</v>
      </c>
      <c r="J185">
        <v>200</v>
      </c>
    </row>
    <row r="186" spans="1:10" x14ac:dyDescent="0.25">
      <c r="A186" t="str">
        <f t="shared" si="2"/>
        <v>Alphen aan den RijnHoornInkomensafh.huurbeleid 34229 t/m 43786 euroHuurTotaalN.v.t.</v>
      </c>
      <c r="B186">
        <v>2015</v>
      </c>
      <c r="C186" t="s">
        <v>11</v>
      </c>
      <c r="D186" t="s">
        <v>12</v>
      </c>
      <c r="E186" t="s">
        <v>106</v>
      </c>
      <c r="F186" t="s">
        <v>9</v>
      </c>
      <c r="G186" t="s">
        <v>3</v>
      </c>
      <c r="H186" t="s">
        <v>0</v>
      </c>
      <c r="I186" t="s">
        <v>1</v>
      </c>
      <c r="J186">
        <v>100</v>
      </c>
    </row>
    <row r="187" spans="1:10" x14ac:dyDescent="0.25">
      <c r="A187" t="str">
        <f t="shared" si="2"/>
        <v>Alphen aan den RijnHoornInkomensafh.huurbeleid 34229 t/m 43786 euroHuurCorporatieTotaal</v>
      </c>
      <c r="B187">
        <v>2015</v>
      </c>
      <c r="C187" t="s">
        <v>11</v>
      </c>
      <c r="D187" t="s">
        <v>12</v>
      </c>
      <c r="E187" t="s">
        <v>106</v>
      </c>
      <c r="F187" t="s">
        <v>9</v>
      </c>
      <c r="G187" t="s">
        <v>3</v>
      </c>
      <c r="H187" t="s">
        <v>4</v>
      </c>
      <c r="I187" t="s">
        <v>0</v>
      </c>
      <c r="J187">
        <v>100</v>
      </c>
    </row>
    <row r="188" spans="1:10" x14ac:dyDescent="0.25">
      <c r="A188" t="str">
        <f t="shared" si="2"/>
        <v>Alphen aan den RijnHoornInkomensafh.huurbeleid 34229 t/m 43786 euroHuurCorporatieOnder liberalisatiegrens</v>
      </c>
      <c r="B188">
        <v>2015</v>
      </c>
      <c r="C188" t="s">
        <v>11</v>
      </c>
      <c r="D188" t="s">
        <v>12</v>
      </c>
      <c r="E188" t="s">
        <v>106</v>
      </c>
      <c r="F188" t="s">
        <v>9</v>
      </c>
      <c r="G188" t="s">
        <v>3</v>
      </c>
      <c r="H188" t="s">
        <v>4</v>
      </c>
      <c r="I188" t="s">
        <v>5</v>
      </c>
      <c r="J188">
        <v>100</v>
      </c>
    </row>
    <row r="189" spans="1:10" x14ac:dyDescent="0.25">
      <c r="A189" t="str">
        <f t="shared" si="2"/>
        <v>Alphen aan den RijnHoornInkomensafh.huurbeleid 34229 t/m 43786 euroHuurOverige verhuurderN.v.t.</v>
      </c>
      <c r="B189">
        <v>2015</v>
      </c>
      <c r="C189" t="s">
        <v>11</v>
      </c>
      <c r="D189" t="s">
        <v>12</v>
      </c>
      <c r="E189" t="s">
        <v>106</v>
      </c>
      <c r="F189" t="s">
        <v>9</v>
      </c>
      <c r="G189" t="s">
        <v>3</v>
      </c>
      <c r="H189" t="s">
        <v>7</v>
      </c>
      <c r="I189" t="s">
        <v>1</v>
      </c>
      <c r="J189">
        <v>0</v>
      </c>
    </row>
    <row r="190" spans="1:10" x14ac:dyDescent="0.25">
      <c r="A190" t="str">
        <f t="shared" si="2"/>
        <v>Alphen aan den RijnHoornInkomensafh.huurbeleid meer dan 43786 euroTotaalN.v.t.N.v.t.</v>
      </c>
      <c r="B190">
        <v>2015</v>
      </c>
      <c r="C190" t="s">
        <v>11</v>
      </c>
      <c r="D190" t="s">
        <v>12</v>
      </c>
      <c r="E190" t="s">
        <v>106</v>
      </c>
      <c r="F190" t="s">
        <v>10</v>
      </c>
      <c r="G190" t="s">
        <v>0</v>
      </c>
      <c r="H190" t="s">
        <v>1</v>
      </c>
      <c r="I190" t="s">
        <v>1</v>
      </c>
      <c r="J190">
        <v>700</v>
      </c>
    </row>
    <row r="191" spans="1:10" x14ac:dyDescent="0.25">
      <c r="A191" t="str">
        <f t="shared" si="2"/>
        <v>Alphen aan den RijnHoornInkomensafh.huurbeleid meer dan 43786 euroEigenaarN.v.t.N.v.t.</v>
      </c>
      <c r="B191">
        <v>2015</v>
      </c>
      <c r="C191" t="s">
        <v>11</v>
      </c>
      <c r="D191" t="s">
        <v>12</v>
      </c>
      <c r="E191" t="s">
        <v>106</v>
      </c>
      <c r="F191" t="s">
        <v>10</v>
      </c>
      <c r="G191" t="s">
        <v>2</v>
      </c>
      <c r="H191" t="s">
        <v>1</v>
      </c>
      <c r="I191" t="s">
        <v>1</v>
      </c>
      <c r="J191">
        <v>600</v>
      </c>
    </row>
    <row r="192" spans="1:10" x14ac:dyDescent="0.25">
      <c r="A192" t="str">
        <f t="shared" si="2"/>
        <v>Alphen aan den RijnHoornInkomensafh.huurbeleid meer dan 43786 euroHuurTotaalN.v.t.</v>
      </c>
      <c r="B192">
        <v>2015</v>
      </c>
      <c r="C192" t="s">
        <v>11</v>
      </c>
      <c r="D192" t="s">
        <v>12</v>
      </c>
      <c r="E192" t="s">
        <v>106</v>
      </c>
      <c r="F192" t="s">
        <v>10</v>
      </c>
      <c r="G192" t="s">
        <v>3</v>
      </c>
      <c r="H192" t="s">
        <v>0</v>
      </c>
      <c r="I192" t="s">
        <v>1</v>
      </c>
      <c r="J192">
        <v>200</v>
      </c>
    </row>
    <row r="193" spans="1:10" x14ac:dyDescent="0.25">
      <c r="A193" t="str">
        <f t="shared" si="2"/>
        <v>Alphen aan den RijnHoornInkomensafh.huurbeleid meer dan 43786 euroHuurCorporatieTotaal</v>
      </c>
      <c r="B193">
        <v>2015</v>
      </c>
      <c r="C193" t="s">
        <v>11</v>
      </c>
      <c r="D193" t="s">
        <v>12</v>
      </c>
      <c r="E193" t="s">
        <v>106</v>
      </c>
      <c r="F193" t="s">
        <v>10</v>
      </c>
      <c r="G193" t="s">
        <v>3</v>
      </c>
      <c r="H193" t="s">
        <v>4</v>
      </c>
      <c r="I193" t="s">
        <v>0</v>
      </c>
      <c r="J193">
        <v>100</v>
      </c>
    </row>
    <row r="194" spans="1:10" x14ac:dyDescent="0.25">
      <c r="A194" t="str">
        <f t="shared" si="2"/>
        <v>Alphen aan den RijnHoornInkomensafh.huurbeleid meer dan 43786 euroHuurCorporatieOnder liberalisatiegrens</v>
      </c>
      <c r="B194">
        <v>2015</v>
      </c>
      <c r="C194" t="s">
        <v>11</v>
      </c>
      <c r="D194" t="s">
        <v>12</v>
      </c>
      <c r="E194" t="s">
        <v>106</v>
      </c>
      <c r="F194" t="s">
        <v>10</v>
      </c>
      <c r="G194" t="s">
        <v>3</v>
      </c>
      <c r="H194" t="s">
        <v>4</v>
      </c>
      <c r="I194" t="s">
        <v>5</v>
      </c>
      <c r="J194">
        <v>100</v>
      </c>
    </row>
    <row r="195" spans="1:10" x14ac:dyDescent="0.25">
      <c r="A195" t="str">
        <f t="shared" ref="A195:A258" si="3">CONCATENATE(D195,E195,F195,G195,H195,I195)</f>
        <v>Alphen aan den RijnHoornInkomensafh.huurbeleid meer dan 43786 euroHuurOverige verhuurderN.v.t.</v>
      </c>
      <c r="B195">
        <v>2015</v>
      </c>
      <c r="C195" t="s">
        <v>11</v>
      </c>
      <c r="D195" t="s">
        <v>12</v>
      </c>
      <c r="E195" t="s">
        <v>106</v>
      </c>
      <c r="F195" t="s">
        <v>10</v>
      </c>
      <c r="G195" t="s">
        <v>3</v>
      </c>
      <c r="H195" t="s">
        <v>7</v>
      </c>
      <c r="I195" t="s">
        <v>1</v>
      </c>
      <c r="J195">
        <v>100</v>
      </c>
    </row>
    <row r="196" spans="1:10" x14ac:dyDescent="0.25">
      <c r="A196" t="str">
        <f t="shared" si="3"/>
        <v>Alphen aan den RijnHoge ZijdeTotaalTotaalN.v.t.N.v.t.</v>
      </c>
      <c r="B196">
        <v>2015</v>
      </c>
      <c r="C196" t="s">
        <v>11</v>
      </c>
      <c r="D196" t="s">
        <v>12</v>
      </c>
      <c r="E196" t="s">
        <v>107</v>
      </c>
      <c r="F196" t="s">
        <v>0</v>
      </c>
      <c r="G196" t="s">
        <v>0</v>
      </c>
      <c r="H196" t="s">
        <v>1</v>
      </c>
      <c r="I196" t="s">
        <v>1</v>
      </c>
      <c r="J196">
        <v>3300</v>
      </c>
    </row>
    <row r="197" spans="1:10" x14ac:dyDescent="0.25">
      <c r="A197" t="str">
        <f t="shared" si="3"/>
        <v>Alphen aan den RijnHoge ZijdeTotaalEigenaarN.v.t.N.v.t.</v>
      </c>
      <c r="B197">
        <v>2015</v>
      </c>
      <c r="C197" t="s">
        <v>11</v>
      </c>
      <c r="D197" t="s">
        <v>12</v>
      </c>
      <c r="E197" t="s">
        <v>107</v>
      </c>
      <c r="F197" t="s">
        <v>0</v>
      </c>
      <c r="G197" t="s">
        <v>2</v>
      </c>
      <c r="H197" t="s">
        <v>1</v>
      </c>
      <c r="I197" t="s">
        <v>1</v>
      </c>
      <c r="J197">
        <v>2200</v>
      </c>
    </row>
    <row r="198" spans="1:10" x14ac:dyDescent="0.25">
      <c r="A198" t="str">
        <f t="shared" si="3"/>
        <v>Alphen aan den RijnHoge ZijdeTotaalHuurTotaalN.v.t.</v>
      </c>
      <c r="B198">
        <v>2015</v>
      </c>
      <c r="C198" t="s">
        <v>11</v>
      </c>
      <c r="D198" t="s">
        <v>12</v>
      </c>
      <c r="E198" t="s">
        <v>107</v>
      </c>
      <c r="F198" t="s">
        <v>0</v>
      </c>
      <c r="G198" t="s">
        <v>3</v>
      </c>
      <c r="H198" t="s">
        <v>0</v>
      </c>
      <c r="I198" t="s">
        <v>1</v>
      </c>
      <c r="J198">
        <v>1200</v>
      </c>
    </row>
    <row r="199" spans="1:10" x14ac:dyDescent="0.25">
      <c r="A199" t="str">
        <f t="shared" si="3"/>
        <v>Alphen aan den RijnHoge ZijdeTotaalHuurCorporatieTotaal</v>
      </c>
      <c r="B199">
        <v>2015</v>
      </c>
      <c r="C199" t="s">
        <v>11</v>
      </c>
      <c r="D199" t="s">
        <v>12</v>
      </c>
      <c r="E199" t="s">
        <v>107</v>
      </c>
      <c r="F199" t="s">
        <v>0</v>
      </c>
      <c r="G199" t="s">
        <v>3</v>
      </c>
      <c r="H199" t="s">
        <v>4</v>
      </c>
      <c r="I199" t="s">
        <v>0</v>
      </c>
      <c r="J199">
        <v>800</v>
      </c>
    </row>
    <row r="200" spans="1:10" x14ac:dyDescent="0.25">
      <c r="A200" t="str">
        <f t="shared" si="3"/>
        <v>Alphen aan den RijnHoge ZijdeTotaalHuurCorporatieOnder liberalisatiegrens</v>
      </c>
      <c r="B200">
        <v>2015</v>
      </c>
      <c r="C200" t="s">
        <v>11</v>
      </c>
      <c r="D200" t="s">
        <v>12</v>
      </c>
      <c r="E200" t="s">
        <v>107</v>
      </c>
      <c r="F200" t="s">
        <v>0</v>
      </c>
      <c r="G200" t="s">
        <v>3</v>
      </c>
      <c r="H200" t="s">
        <v>4</v>
      </c>
      <c r="I200" t="s">
        <v>5</v>
      </c>
      <c r="J200">
        <v>800</v>
      </c>
    </row>
    <row r="201" spans="1:10" x14ac:dyDescent="0.25">
      <c r="A201" t="str">
        <f t="shared" si="3"/>
        <v>Alphen aan den RijnHoge ZijdeTotaalHuurCorporatieOverig</v>
      </c>
      <c r="B201">
        <v>2015</v>
      </c>
      <c r="C201" t="s">
        <v>11</v>
      </c>
      <c r="D201" t="s">
        <v>12</v>
      </c>
      <c r="E201" t="s">
        <v>107</v>
      </c>
      <c r="F201" t="s">
        <v>0</v>
      </c>
      <c r="G201" t="s">
        <v>3</v>
      </c>
      <c r="H201" t="s">
        <v>4</v>
      </c>
      <c r="I201" t="s">
        <v>6</v>
      </c>
      <c r="J201">
        <v>0</v>
      </c>
    </row>
    <row r="202" spans="1:10" x14ac:dyDescent="0.25">
      <c r="A202" t="str">
        <f t="shared" si="3"/>
        <v>Alphen aan den RijnHoge ZijdeTotaalHuurOverige verhuurderN.v.t.</v>
      </c>
      <c r="B202">
        <v>2015</v>
      </c>
      <c r="C202" t="s">
        <v>11</v>
      </c>
      <c r="D202" t="s">
        <v>12</v>
      </c>
      <c r="E202" t="s">
        <v>107</v>
      </c>
      <c r="F202" t="s">
        <v>0</v>
      </c>
      <c r="G202" t="s">
        <v>3</v>
      </c>
      <c r="H202" t="s">
        <v>7</v>
      </c>
      <c r="I202" t="s">
        <v>1</v>
      </c>
      <c r="J202">
        <v>300</v>
      </c>
    </row>
    <row r="203" spans="1:10" x14ac:dyDescent="0.25">
      <c r="A203" t="str">
        <f t="shared" si="3"/>
        <v>Alphen aan den RijnHoge ZijdeInkomensafh.huurbeleid tot 34229 euroTotaalN.v.t.N.v.t.</v>
      </c>
      <c r="B203">
        <v>2015</v>
      </c>
      <c r="C203" t="s">
        <v>11</v>
      </c>
      <c r="D203" t="s">
        <v>12</v>
      </c>
      <c r="E203" t="s">
        <v>107</v>
      </c>
      <c r="F203" t="s">
        <v>8</v>
      </c>
      <c r="G203" t="s">
        <v>0</v>
      </c>
      <c r="H203" t="s">
        <v>1</v>
      </c>
      <c r="I203" t="s">
        <v>1</v>
      </c>
      <c r="J203">
        <v>1300</v>
      </c>
    </row>
    <row r="204" spans="1:10" x14ac:dyDescent="0.25">
      <c r="A204" t="str">
        <f t="shared" si="3"/>
        <v>Alphen aan den RijnHoge ZijdeInkomensafh.huurbeleid tot 34229 euroEigenaarN.v.t.N.v.t.</v>
      </c>
      <c r="B204">
        <v>2015</v>
      </c>
      <c r="C204" t="s">
        <v>11</v>
      </c>
      <c r="D204" t="s">
        <v>12</v>
      </c>
      <c r="E204" t="s">
        <v>107</v>
      </c>
      <c r="F204" t="s">
        <v>8</v>
      </c>
      <c r="G204" t="s">
        <v>2</v>
      </c>
      <c r="H204" t="s">
        <v>1</v>
      </c>
      <c r="I204" t="s">
        <v>1</v>
      </c>
      <c r="J204">
        <v>600</v>
      </c>
    </row>
    <row r="205" spans="1:10" x14ac:dyDescent="0.25">
      <c r="A205" t="str">
        <f t="shared" si="3"/>
        <v>Alphen aan den RijnHoge ZijdeInkomensafh.huurbeleid tot 34229 euroHuurTotaalN.v.t.</v>
      </c>
      <c r="B205">
        <v>2015</v>
      </c>
      <c r="C205" t="s">
        <v>11</v>
      </c>
      <c r="D205" t="s">
        <v>12</v>
      </c>
      <c r="E205" t="s">
        <v>107</v>
      </c>
      <c r="F205" t="s">
        <v>8</v>
      </c>
      <c r="G205" t="s">
        <v>3</v>
      </c>
      <c r="H205" t="s">
        <v>0</v>
      </c>
      <c r="I205" t="s">
        <v>1</v>
      </c>
      <c r="J205">
        <v>800</v>
      </c>
    </row>
    <row r="206" spans="1:10" x14ac:dyDescent="0.25">
      <c r="A206" t="str">
        <f t="shared" si="3"/>
        <v>Alphen aan den RijnHoge ZijdeInkomensafh.huurbeleid tot 34229 euroHuurCorporatieTotaal</v>
      </c>
      <c r="B206">
        <v>2015</v>
      </c>
      <c r="C206" t="s">
        <v>11</v>
      </c>
      <c r="D206" t="s">
        <v>12</v>
      </c>
      <c r="E206" t="s">
        <v>107</v>
      </c>
      <c r="F206" t="s">
        <v>8</v>
      </c>
      <c r="G206" t="s">
        <v>3</v>
      </c>
      <c r="H206" t="s">
        <v>4</v>
      </c>
      <c r="I206" t="s">
        <v>0</v>
      </c>
      <c r="J206">
        <v>500</v>
      </c>
    </row>
    <row r="207" spans="1:10" x14ac:dyDescent="0.25">
      <c r="A207" t="str">
        <f t="shared" si="3"/>
        <v>Alphen aan den RijnHoge ZijdeInkomensafh.huurbeleid tot 34229 euroHuurCorporatieOnder liberalisatiegrens</v>
      </c>
      <c r="B207">
        <v>2015</v>
      </c>
      <c r="C207" t="s">
        <v>11</v>
      </c>
      <c r="D207" t="s">
        <v>12</v>
      </c>
      <c r="E207" t="s">
        <v>107</v>
      </c>
      <c r="F207" t="s">
        <v>8</v>
      </c>
      <c r="G207" t="s">
        <v>3</v>
      </c>
      <c r="H207" t="s">
        <v>4</v>
      </c>
      <c r="I207" t="s">
        <v>5</v>
      </c>
      <c r="J207">
        <v>500</v>
      </c>
    </row>
    <row r="208" spans="1:10" x14ac:dyDescent="0.25">
      <c r="A208" t="str">
        <f t="shared" si="3"/>
        <v>Alphen aan den RijnHoge ZijdeInkomensafh.huurbeleid tot 34229 euroHuurCorporatieOverig</v>
      </c>
      <c r="B208">
        <v>2015</v>
      </c>
      <c r="C208" t="s">
        <v>11</v>
      </c>
      <c r="D208" t="s">
        <v>12</v>
      </c>
      <c r="E208" t="s">
        <v>107</v>
      </c>
      <c r="F208" t="s">
        <v>8</v>
      </c>
      <c r="G208" t="s">
        <v>3</v>
      </c>
      <c r="H208" t="s">
        <v>4</v>
      </c>
      <c r="I208" t="s">
        <v>6</v>
      </c>
      <c r="J208">
        <v>0</v>
      </c>
    </row>
    <row r="209" spans="1:10" x14ac:dyDescent="0.25">
      <c r="A209" t="str">
        <f t="shared" si="3"/>
        <v>Alphen aan den RijnHoge ZijdeInkomensafh.huurbeleid tot 34229 euroHuurOverige verhuurderN.v.t.</v>
      </c>
      <c r="B209">
        <v>2015</v>
      </c>
      <c r="C209" t="s">
        <v>11</v>
      </c>
      <c r="D209" t="s">
        <v>12</v>
      </c>
      <c r="E209" t="s">
        <v>107</v>
      </c>
      <c r="F209" t="s">
        <v>8</v>
      </c>
      <c r="G209" t="s">
        <v>3</v>
      </c>
      <c r="H209" t="s">
        <v>7</v>
      </c>
      <c r="I209" t="s">
        <v>1</v>
      </c>
      <c r="J209">
        <v>200</v>
      </c>
    </row>
    <row r="210" spans="1:10" x14ac:dyDescent="0.25">
      <c r="A210" t="str">
        <f t="shared" si="3"/>
        <v>Alphen aan den RijnHoge ZijdeInkomensafh.huurbeleid 34229 t/m 43786 euroTotaalN.v.t.N.v.t.</v>
      </c>
      <c r="B210">
        <v>2015</v>
      </c>
      <c r="C210" t="s">
        <v>11</v>
      </c>
      <c r="D210" t="s">
        <v>12</v>
      </c>
      <c r="E210" t="s">
        <v>107</v>
      </c>
      <c r="F210" t="s">
        <v>9</v>
      </c>
      <c r="G210" t="s">
        <v>0</v>
      </c>
      <c r="H210" t="s">
        <v>1</v>
      </c>
      <c r="I210" t="s">
        <v>1</v>
      </c>
      <c r="J210">
        <v>500</v>
      </c>
    </row>
    <row r="211" spans="1:10" x14ac:dyDescent="0.25">
      <c r="A211" t="str">
        <f t="shared" si="3"/>
        <v>Alphen aan den RijnHoge ZijdeInkomensafh.huurbeleid 34229 t/m 43786 euroEigenaarN.v.t.N.v.t.</v>
      </c>
      <c r="B211">
        <v>2015</v>
      </c>
      <c r="C211" t="s">
        <v>11</v>
      </c>
      <c r="D211" t="s">
        <v>12</v>
      </c>
      <c r="E211" t="s">
        <v>107</v>
      </c>
      <c r="F211" t="s">
        <v>9</v>
      </c>
      <c r="G211" t="s">
        <v>2</v>
      </c>
      <c r="H211" t="s">
        <v>1</v>
      </c>
      <c r="I211" t="s">
        <v>1</v>
      </c>
      <c r="J211">
        <v>300</v>
      </c>
    </row>
    <row r="212" spans="1:10" x14ac:dyDescent="0.25">
      <c r="A212" t="str">
        <f t="shared" si="3"/>
        <v>Alphen aan den RijnHoge ZijdeInkomensafh.huurbeleid 34229 t/m 43786 euroHuurTotaalN.v.t.</v>
      </c>
      <c r="B212">
        <v>2015</v>
      </c>
      <c r="C212" t="s">
        <v>11</v>
      </c>
      <c r="D212" t="s">
        <v>12</v>
      </c>
      <c r="E212" t="s">
        <v>107</v>
      </c>
      <c r="F212" t="s">
        <v>9</v>
      </c>
      <c r="G212" t="s">
        <v>3</v>
      </c>
      <c r="H212" t="s">
        <v>0</v>
      </c>
      <c r="I212" t="s">
        <v>1</v>
      </c>
      <c r="J212">
        <v>200</v>
      </c>
    </row>
    <row r="213" spans="1:10" x14ac:dyDescent="0.25">
      <c r="A213" t="str">
        <f t="shared" si="3"/>
        <v>Alphen aan den RijnHoge ZijdeInkomensafh.huurbeleid 34229 t/m 43786 euroHuurCorporatieTotaal</v>
      </c>
      <c r="B213">
        <v>2015</v>
      </c>
      <c r="C213" t="s">
        <v>11</v>
      </c>
      <c r="D213" t="s">
        <v>12</v>
      </c>
      <c r="E213" t="s">
        <v>107</v>
      </c>
      <c r="F213" t="s">
        <v>9</v>
      </c>
      <c r="G213" t="s">
        <v>3</v>
      </c>
      <c r="H213" t="s">
        <v>4</v>
      </c>
      <c r="I213" t="s">
        <v>0</v>
      </c>
      <c r="J213">
        <v>100</v>
      </c>
    </row>
    <row r="214" spans="1:10" x14ac:dyDescent="0.25">
      <c r="A214" t="str">
        <f t="shared" si="3"/>
        <v>Alphen aan den RijnHoge ZijdeInkomensafh.huurbeleid 34229 t/m 43786 euroHuurCorporatieOnder liberalisatiegrens</v>
      </c>
      <c r="B214">
        <v>2015</v>
      </c>
      <c r="C214" t="s">
        <v>11</v>
      </c>
      <c r="D214" t="s">
        <v>12</v>
      </c>
      <c r="E214" t="s">
        <v>107</v>
      </c>
      <c r="F214" t="s">
        <v>9</v>
      </c>
      <c r="G214" t="s">
        <v>3</v>
      </c>
      <c r="H214" t="s">
        <v>4</v>
      </c>
      <c r="I214" t="s">
        <v>5</v>
      </c>
      <c r="J214">
        <v>100</v>
      </c>
    </row>
    <row r="215" spans="1:10" x14ac:dyDescent="0.25">
      <c r="A215" t="str">
        <f t="shared" si="3"/>
        <v>Alphen aan den RijnHoge ZijdeInkomensafh.huurbeleid 34229 t/m 43786 euroHuurCorporatieOverig</v>
      </c>
      <c r="B215">
        <v>2015</v>
      </c>
      <c r="C215" t="s">
        <v>11</v>
      </c>
      <c r="D215" t="s">
        <v>12</v>
      </c>
      <c r="E215" t="s">
        <v>107</v>
      </c>
      <c r="F215" t="s">
        <v>9</v>
      </c>
      <c r="G215" t="s">
        <v>3</v>
      </c>
      <c r="H215" t="s">
        <v>4</v>
      </c>
      <c r="I215" t="s">
        <v>6</v>
      </c>
      <c r="J215">
        <v>0</v>
      </c>
    </row>
    <row r="216" spans="1:10" x14ac:dyDescent="0.25">
      <c r="A216" t="str">
        <f t="shared" si="3"/>
        <v>Alphen aan den RijnHoge ZijdeInkomensafh.huurbeleid 34229 t/m 43786 euroHuurOverige verhuurderN.v.t.</v>
      </c>
      <c r="B216">
        <v>2015</v>
      </c>
      <c r="C216" t="s">
        <v>11</v>
      </c>
      <c r="D216" t="s">
        <v>12</v>
      </c>
      <c r="E216" t="s">
        <v>107</v>
      </c>
      <c r="F216" t="s">
        <v>9</v>
      </c>
      <c r="G216" t="s">
        <v>3</v>
      </c>
      <c r="H216" t="s">
        <v>7</v>
      </c>
      <c r="I216" t="s">
        <v>1</v>
      </c>
      <c r="J216">
        <v>0</v>
      </c>
    </row>
    <row r="217" spans="1:10" x14ac:dyDescent="0.25">
      <c r="A217" t="str">
        <f t="shared" si="3"/>
        <v>Alphen aan den RijnHoge ZijdeInkomensafh.huurbeleid meer dan 43786 euroTotaalN.v.t.N.v.t.</v>
      </c>
      <c r="B217">
        <v>2015</v>
      </c>
      <c r="C217" t="s">
        <v>11</v>
      </c>
      <c r="D217" t="s">
        <v>12</v>
      </c>
      <c r="E217" t="s">
        <v>107</v>
      </c>
      <c r="F217" t="s">
        <v>10</v>
      </c>
      <c r="G217" t="s">
        <v>0</v>
      </c>
      <c r="H217" t="s">
        <v>1</v>
      </c>
      <c r="I217" t="s">
        <v>1</v>
      </c>
      <c r="J217">
        <v>1500</v>
      </c>
    </row>
    <row r="218" spans="1:10" x14ac:dyDescent="0.25">
      <c r="A218" t="str">
        <f t="shared" si="3"/>
        <v>Alphen aan den RijnHoge ZijdeInkomensafh.huurbeleid meer dan 43786 euroEigenaarN.v.t.N.v.t.</v>
      </c>
      <c r="B218">
        <v>2015</v>
      </c>
      <c r="C218" t="s">
        <v>11</v>
      </c>
      <c r="D218" t="s">
        <v>12</v>
      </c>
      <c r="E218" t="s">
        <v>107</v>
      </c>
      <c r="F218" t="s">
        <v>10</v>
      </c>
      <c r="G218" t="s">
        <v>2</v>
      </c>
      <c r="H218" t="s">
        <v>1</v>
      </c>
      <c r="I218" t="s">
        <v>1</v>
      </c>
      <c r="J218">
        <v>1300</v>
      </c>
    </row>
    <row r="219" spans="1:10" x14ac:dyDescent="0.25">
      <c r="A219" t="str">
        <f t="shared" si="3"/>
        <v>Alphen aan den RijnHoge ZijdeInkomensafh.huurbeleid meer dan 43786 euroHuurTotaalN.v.t.</v>
      </c>
      <c r="B219">
        <v>2015</v>
      </c>
      <c r="C219" t="s">
        <v>11</v>
      </c>
      <c r="D219" t="s">
        <v>12</v>
      </c>
      <c r="E219" t="s">
        <v>107</v>
      </c>
      <c r="F219" t="s">
        <v>10</v>
      </c>
      <c r="G219" t="s">
        <v>3</v>
      </c>
      <c r="H219" t="s">
        <v>0</v>
      </c>
      <c r="I219" t="s">
        <v>1</v>
      </c>
      <c r="J219">
        <v>200</v>
      </c>
    </row>
    <row r="220" spans="1:10" x14ac:dyDescent="0.25">
      <c r="A220" t="str">
        <f t="shared" si="3"/>
        <v>Alphen aan den RijnHoge ZijdeInkomensafh.huurbeleid meer dan 43786 euroHuurCorporatieTotaal</v>
      </c>
      <c r="B220">
        <v>2015</v>
      </c>
      <c r="C220" t="s">
        <v>11</v>
      </c>
      <c r="D220" t="s">
        <v>12</v>
      </c>
      <c r="E220" t="s">
        <v>107</v>
      </c>
      <c r="F220" t="s">
        <v>10</v>
      </c>
      <c r="G220" t="s">
        <v>3</v>
      </c>
      <c r="H220" t="s">
        <v>4</v>
      </c>
      <c r="I220" t="s">
        <v>0</v>
      </c>
      <c r="J220">
        <v>100</v>
      </c>
    </row>
    <row r="221" spans="1:10" x14ac:dyDescent="0.25">
      <c r="A221" t="str">
        <f t="shared" si="3"/>
        <v>Alphen aan den RijnHoge ZijdeInkomensafh.huurbeleid meer dan 43786 euroHuurCorporatieOnder liberalisatiegrens</v>
      </c>
      <c r="B221">
        <v>2015</v>
      </c>
      <c r="C221" t="s">
        <v>11</v>
      </c>
      <c r="D221" t="s">
        <v>12</v>
      </c>
      <c r="E221" t="s">
        <v>107</v>
      </c>
      <c r="F221" t="s">
        <v>10</v>
      </c>
      <c r="G221" t="s">
        <v>3</v>
      </c>
      <c r="H221" t="s">
        <v>4</v>
      </c>
      <c r="I221" t="s">
        <v>5</v>
      </c>
      <c r="J221">
        <v>100</v>
      </c>
    </row>
    <row r="222" spans="1:10" x14ac:dyDescent="0.25">
      <c r="A222" t="str">
        <f t="shared" si="3"/>
        <v>Alphen aan den RijnHoge ZijdeInkomensafh.huurbeleid meer dan 43786 euroHuurCorporatieOverig</v>
      </c>
      <c r="B222">
        <v>2015</v>
      </c>
      <c r="C222" t="s">
        <v>11</v>
      </c>
      <c r="D222" t="s">
        <v>12</v>
      </c>
      <c r="E222" t="s">
        <v>107</v>
      </c>
      <c r="F222" t="s">
        <v>10</v>
      </c>
      <c r="G222" t="s">
        <v>3</v>
      </c>
      <c r="H222" t="s">
        <v>4</v>
      </c>
      <c r="I222" t="s">
        <v>6</v>
      </c>
      <c r="J222">
        <v>0</v>
      </c>
    </row>
    <row r="223" spans="1:10" x14ac:dyDescent="0.25">
      <c r="A223" t="str">
        <f t="shared" si="3"/>
        <v>Alphen aan den RijnHoge ZijdeInkomensafh.huurbeleid meer dan 43786 euroHuurOverige verhuurderN.v.t.</v>
      </c>
      <c r="B223">
        <v>2015</v>
      </c>
      <c r="C223" t="s">
        <v>11</v>
      </c>
      <c r="D223" t="s">
        <v>12</v>
      </c>
      <c r="E223" t="s">
        <v>107</v>
      </c>
      <c r="F223" t="s">
        <v>10</v>
      </c>
      <c r="G223" t="s">
        <v>3</v>
      </c>
      <c r="H223" t="s">
        <v>7</v>
      </c>
      <c r="I223" t="s">
        <v>1</v>
      </c>
      <c r="J223">
        <v>100</v>
      </c>
    </row>
    <row r="224" spans="1:10" x14ac:dyDescent="0.25">
      <c r="A224" t="str">
        <f t="shared" si="3"/>
        <v>Alphen aan den RijnLage ZijdeTotaalTotaalN.v.t.N.v.t.</v>
      </c>
      <c r="B224">
        <v>2015</v>
      </c>
      <c r="C224" t="s">
        <v>11</v>
      </c>
      <c r="D224" t="s">
        <v>12</v>
      </c>
      <c r="E224" t="s">
        <v>108</v>
      </c>
      <c r="F224" t="s">
        <v>0</v>
      </c>
      <c r="G224" t="s">
        <v>0</v>
      </c>
      <c r="H224" t="s">
        <v>1</v>
      </c>
      <c r="I224" t="s">
        <v>1</v>
      </c>
      <c r="J224">
        <v>3700</v>
      </c>
    </row>
    <row r="225" spans="1:10" x14ac:dyDescent="0.25">
      <c r="A225" t="str">
        <f t="shared" si="3"/>
        <v>Alphen aan den RijnLage ZijdeTotaalEigenaarN.v.t.N.v.t.</v>
      </c>
      <c r="B225">
        <v>2015</v>
      </c>
      <c r="C225" t="s">
        <v>11</v>
      </c>
      <c r="D225" t="s">
        <v>12</v>
      </c>
      <c r="E225" t="s">
        <v>108</v>
      </c>
      <c r="F225" t="s">
        <v>0</v>
      </c>
      <c r="G225" t="s">
        <v>2</v>
      </c>
      <c r="H225" t="s">
        <v>1</v>
      </c>
      <c r="I225" t="s">
        <v>1</v>
      </c>
      <c r="J225">
        <v>2700</v>
      </c>
    </row>
    <row r="226" spans="1:10" x14ac:dyDescent="0.25">
      <c r="A226" t="str">
        <f t="shared" si="3"/>
        <v>Alphen aan den RijnLage ZijdeTotaalHuurTotaalN.v.t.</v>
      </c>
      <c r="B226">
        <v>2015</v>
      </c>
      <c r="C226" t="s">
        <v>11</v>
      </c>
      <c r="D226" t="s">
        <v>12</v>
      </c>
      <c r="E226" t="s">
        <v>108</v>
      </c>
      <c r="F226" t="s">
        <v>0</v>
      </c>
      <c r="G226" t="s">
        <v>3</v>
      </c>
      <c r="H226" t="s">
        <v>0</v>
      </c>
      <c r="I226" t="s">
        <v>1</v>
      </c>
      <c r="J226">
        <v>1100</v>
      </c>
    </row>
    <row r="227" spans="1:10" x14ac:dyDescent="0.25">
      <c r="A227" t="str">
        <f t="shared" si="3"/>
        <v>Alphen aan den RijnLage ZijdeTotaalHuurCorporatieTotaal</v>
      </c>
      <c r="B227">
        <v>2015</v>
      </c>
      <c r="C227" t="s">
        <v>11</v>
      </c>
      <c r="D227" t="s">
        <v>12</v>
      </c>
      <c r="E227" t="s">
        <v>108</v>
      </c>
      <c r="F227" t="s">
        <v>0</v>
      </c>
      <c r="G227" t="s">
        <v>3</v>
      </c>
      <c r="H227" t="s">
        <v>4</v>
      </c>
      <c r="I227" t="s">
        <v>0</v>
      </c>
      <c r="J227">
        <v>600</v>
      </c>
    </row>
    <row r="228" spans="1:10" x14ac:dyDescent="0.25">
      <c r="A228" t="str">
        <f t="shared" si="3"/>
        <v>Alphen aan den RijnLage ZijdeTotaalHuurCorporatieOnder liberalisatiegrens</v>
      </c>
      <c r="B228">
        <v>2015</v>
      </c>
      <c r="C228" t="s">
        <v>11</v>
      </c>
      <c r="D228" t="s">
        <v>12</v>
      </c>
      <c r="E228" t="s">
        <v>108</v>
      </c>
      <c r="F228" t="s">
        <v>0</v>
      </c>
      <c r="G228" t="s">
        <v>3</v>
      </c>
      <c r="H228" t="s">
        <v>4</v>
      </c>
      <c r="I228" t="s">
        <v>5</v>
      </c>
      <c r="J228">
        <v>600</v>
      </c>
    </row>
    <row r="229" spans="1:10" x14ac:dyDescent="0.25">
      <c r="A229" t="str">
        <f t="shared" si="3"/>
        <v>Alphen aan den RijnLage ZijdeTotaalHuurCorporatieOverig</v>
      </c>
      <c r="B229">
        <v>2015</v>
      </c>
      <c r="C229" t="s">
        <v>11</v>
      </c>
      <c r="D229" t="s">
        <v>12</v>
      </c>
      <c r="E229" t="s">
        <v>108</v>
      </c>
      <c r="F229" t="s">
        <v>0</v>
      </c>
      <c r="G229" t="s">
        <v>3</v>
      </c>
      <c r="H229" t="s">
        <v>4</v>
      </c>
      <c r="I229" t="s">
        <v>6</v>
      </c>
      <c r="J229">
        <v>0</v>
      </c>
    </row>
    <row r="230" spans="1:10" x14ac:dyDescent="0.25">
      <c r="A230" t="str">
        <f t="shared" si="3"/>
        <v>Alphen aan den RijnLage ZijdeTotaalHuurOverige verhuurderN.v.t.</v>
      </c>
      <c r="B230">
        <v>2015</v>
      </c>
      <c r="C230" t="s">
        <v>11</v>
      </c>
      <c r="D230" t="s">
        <v>12</v>
      </c>
      <c r="E230" t="s">
        <v>108</v>
      </c>
      <c r="F230" t="s">
        <v>0</v>
      </c>
      <c r="G230" t="s">
        <v>3</v>
      </c>
      <c r="H230" t="s">
        <v>7</v>
      </c>
      <c r="I230" t="s">
        <v>1</v>
      </c>
      <c r="J230">
        <v>400</v>
      </c>
    </row>
    <row r="231" spans="1:10" x14ac:dyDescent="0.25">
      <c r="A231" t="str">
        <f t="shared" si="3"/>
        <v>Alphen aan den RijnLage ZijdeInkomensafh.huurbeleid tot 34229 euroTotaalN.v.t.N.v.t.</v>
      </c>
      <c r="B231">
        <v>2015</v>
      </c>
      <c r="C231" t="s">
        <v>11</v>
      </c>
      <c r="D231" t="s">
        <v>12</v>
      </c>
      <c r="E231" t="s">
        <v>108</v>
      </c>
      <c r="F231" t="s">
        <v>8</v>
      </c>
      <c r="G231" t="s">
        <v>0</v>
      </c>
      <c r="H231" t="s">
        <v>1</v>
      </c>
      <c r="I231" t="s">
        <v>1</v>
      </c>
      <c r="J231">
        <v>1500</v>
      </c>
    </row>
    <row r="232" spans="1:10" x14ac:dyDescent="0.25">
      <c r="A232" t="str">
        <f t="shared" si="3"/>
        <v>Alphen aan den RijnLage ZijdeInkomensafh.huurbeleid tot 34229 euroEigenaarN.v.t.N.v.t.</v>
      </c>
      <c r="B232">
        <v>2015</v>
      </c>
      <c r="C232" t="s">
        <v>11</v>
      </c>
      <c r="D232" t="s">
        <v>12</v>
      </c>
      <c r="E232" t="s">
        <v>108</v>
      </c>
      <c r="F232" t="s">
        <v>8</v>
      </c>
      <c r="G232" t="s">
        <v>2</v>
      </c>
      <c r="H232" t="s">
        <v>1</v>
      </c>
      <c r="I232" t="s">
        <v>1</v>
      </c>
      <c r="J232">
        <v>700</v>
      </c>
    </row>
    <row r="233" spans="1:10" x14ac:dyDescent="0.25">
      <c r="A233" t="str">
        <f t="shared" si="3"/>
        <v>Alphen aan den RijnLage ZijdeInkomensafh.huurbeleid tot 34229 euroHuurTotaalN.v.t.</v>
      </c>
      <c r="B233">
        <v>2015</v>
      </c>
      <c r="C233" t="s">
        <v>11</v>
      </c>
      <c r="D233" t="s">
        <v>12</v>
      </c>
      <c r="E233" t="s">
        <v>108</v>
      </c>
      <c r="F233" t="s">
        <v>8</v>
      </c>
      <c r="G233" t="s">
        <v>3</v>
      </c>
      <c r="H233" t="s">
        <v>0</v>
      </c>
      <c r="I233" t="s">
        <v>1</v>
      </c>
      <c r="J233">
        <v>800</v>
      </c>
    </row>
    <row r="234" spans="1:10" x14ac:dyDescent="0.25">
      <c r="A234" t="str">
        <f t="shared" si="3"/>
        <v>Alphen aan den RijnLage ZijdeInkomensafh.huurbeleid tot 34229 euroHuurCorporatieTotaal</v>
      </c>
      <c r="B234">
        <v>2015</v>
      </c>
      <c r="C234" t="s">
        <v>11</v>
      </c>
      <c r="D234" t="s">
        <v>12</v>
      </c>
      <c r="E234" t="s">
        <v>108</v>
      </c>
      <c r="F234" t="s">
        <v>8</v>
      </c>
      <c r="G234" t="s">
        <v>3</v>
      </c>
      <c r="H234" t="s">
        <v>4</v>
      </c>
      <c r="I234" t="s">
        <v>0</v>
      </c>
      <c r="J234">
        <v>500</v>
      </c>
    </row>
    <row r="235" spans="1:10" x14ac:dyDescent="0.25">
      <c r="A235" t="str">
        <f t="shared" si="3"/>
        <v>Alphen aan den RijnLage ZijdeInkomensafh.huurbeleid tot 34229 euroHuurCorporatieOnder liberalisatiegrens</v>
      </c>
      <c r="B235">
        <v>2015</v>
      </c>
      <c r="C235" t="s">
        <v>11</v>
      </c>
      <c r="D235" t="s">
        <v>12</v>
      </c>
      <c r="E235" t="s">
        <v>108</v>
      </c>
      <c r="F235" t="s">
        <v>8</v>
      </c>
      <c r="G235" t="s">
        <v>3</v>
      </c>
      <c r="H235" t="s">
        <v>4</v>
      </c>
      <c r="I235" t="s">
        <v>5</v>
      </c>
      <c r="J235">
        <v>500</v>
      </c>
    </row>
    <row r="236" spans="1:10" x14ac:dyDescent="0.25">
      <c r="A236" t="str">
        <f t="shared" si="3"/>
        <v>Alphen aan den RijnLage ZijdeInkomensafh.huurbeleid tot 34229 euroHuurCorporatieOverig</v>
      </c>
      <c r="B236">
        <v>2015</v>
      </c>
      <c r="C236" t="s">
        <v>11</v>
      </c>
      <c r="D236" t="s">
        <v>12</v>
      </c>
      <c r="E236" t="s">
        <v>108</v>
      </c>
      <c r="F236" t="s">
        <v>8</v>
      </c>
      <c r="G236" t="s">
        <v>3</v>
      </c>
      <c r="H236" t="s">
        <v>4</v>
      </c>
      <c r="I236" t="s">
        <v>6</v>
      </c>
      <c r="J236">
        <v>0</v>
      </c>
    </row>
    <row r="237" spans="1:10" x14ac:dyDescent="0.25">
      <c r="A237" t="str">
        <f t="shared" si="3"/>
        <v>Alphen aan den RijnLage ZijdeInkomensafh.huurbeleid tot 34229 euroHuurOverige verhuurderN.v.t.</v>
      </c>
      <c r="B237">
        <v>2015</v>
      </c>
      <c r="C237" t="s">
        <v>11</v>
      </c>
      <c r="D237" t="s">
        <v>12</v>
      </c>
      <c r="E237" t="s">
        <v>108</v>
      </c>
      <c r="F237" t="s">
        <v>8</v>
      </c>
      <c r="G237" t="s">
        <v>3</v>
      </c>
      <c r="H237" t="s">
        <v>7</v>
      </c>
      <c r="I237" t="s">
        <v>1</v>
      </c>
      <c r="J237">
        <v>300</v>
      </c>
    </row>
    <row r="238" spans="1:10" x14ac:dyDescent="0.25">
      <c r="A238" t="str">
        <f t="shared" si="3"/>
        <v>Alphen aan den RijnLage ZijdeInkomensafh.huurbeleid 34229 t/m 43786 euroTotaalN.v.t.N.v.t.</v>
      </c>
      <c r="B238">
        <v>2015</v>
      </c>
      <c r="C238" t="s">
        <v>11</v>
      </c>
      <c r="D238" t="s">
        <v>12</v>
      </c>
      <c r="E238" t="s">
        <v>108</v>
      </c>
      <c r="F238" t="s">
        <v>9</v>
      </c>
      <c r="G238" t="s">
        <v>0</v>
      </c>
      <c r="H238" t="s">
        <v>1</v>
      </c>
      <c r="I238" t="s">
        <v>1</v>
      </c>
      <c r="J238">
        <v>500</v>
      </c>
    </row>
    <row r="239" spans="1:10" x14ac:dyDescent="0.25">
      <c r="A239" t="str">
        <f t="shared" si="3"/>
        <v>Alphen aan den RijnLage ZijdeInkomensafh.huurbeleid 34229 t/m 43786 euroEigenaarN.v.t.N.v.t.</v>
      </c>
      <c r="B239">
        <v>2015</v>
      </c>
      <c r="C239" t="s">
        <v>11</v>
      </c>
      <c r="D239" t="s">
        <v>12</v>
      </c>
      <c r="E239" t="s">
        <v>108</v>
      </c>
      <c r="F239" t="s">
        <v>9</v>
      </c>
      <c r="G239" t="s">
        <v>2</v>
      </c>
      <c r="H239" t="s">
        <v>1</v>
      </c>
      <c r="I239" t="s">
        <v>1</v>
      </c>
      <c r="J239">
        <v>400</v>
      </c>
    </row>
    <row r="240" spans="1:10" x14ac:dyDescent="0.25">
      <c r="A240" t="str">
        <f t="shared" si="3"/>
        <v>Alphen aan den RijnLage ZijdeInkomensafh.huurbeleid 34229 t/m 43786 euroHuurTotaalN.v.t.</v>
      </c>
      <c r="B240">
        <v>2015</v>
      </c>
      <c r="C240" t="s">
        <v>11</v>
      </c>
      <c r="D240" t="s">
        <v>12</v>
      </c>
      <c r="E240" t="s">
        <v>108</v>
      </c>
      <c r="F240" t="s">
        <v>9</v>
      </c>
      <c r="G240" t="s">
        <v>3</v>
      </c>
      <c r="H240" t="s">
        <v>0</v>
      </c>
      <c r="I240" t="s">
        <v>1</v>
      </c>
      <c r="J240">
        <v>100</v>
      </c>
    </row>
    <row r="241" spans="1:10" x14ac:dyDescent="0.25">
      <c r="A241" t="str">
        <f t="shared" si="3"/>
        <v>Alphen aan den RijnLage ZijdeInkomensafh.huurbeleid 34229 t/m 43786 euroHuurCorporatieTotaal</v>
      </c>
      <c r="B241">
        <v>2015</v>
      </c>
      <c r="C241" t="s">
        <v>11</v>
      </c>
      <c r="D241" t="s">
        <v>12</v>
      </c>
      <c r="E241" t="s">
        <v>108</v>
      </c>
      <c r="F241" t="s">
        <v>9</v>
      </c>
      <c r="G241" t="s">
        <v>3</v>
      </c>
      <c r="H241" t="s">
        <v>4</v>
      </c>
      <c r="I241" t="s">
        <v>0</v>
      </c>
      <c r="J241">
        <v>100</v>
      </c>
    </row>
    <row r="242" spans="1:10" x14ac:dyDescent="0.25">
      <c r="A242" t="str">
        <f t="shared" si="3"/>
        <v>Alphen aan den RijnLage ZijdeInkomensafh.huurbeleid 34229 t/m 43786 euroHuurCorporatieOnder liberalisatiegrens</v>
      </c>
      <c r="B242">
        <v>2015</v>
      </c>
      <c r="C242" t="s">
        <v>11</v>
      </c>
      <c r="D242" t="s">
        <v>12</v>
      </c>
      <c r="E242" t="s">
        <v>108</v>
      </c>
      <c r="F242" t="s">
        <v>9</v>
      </c>
      <c r="G242" t="s">
        <v>3</v>
      </c>
      <c r="H242" t="s">
        <v>4</v>
      </c>
      <c r="I242" t="s">
        <v>5</v>
      </c>
      <c r="J242">
        <v>100</v>
      </c>
    </row>
    <row r="243" spans="1:10" x14ac:dyDescent="0.25">
      <c r="A243" t="str">
        <f t="shared" si="3"/>
        <v>Alphen aan den RijnLage ZijdeInkomensafh.huurbeleid 34229 t/m 43786 euroHuurOverige verhuurderN.v.t.</v>
      </c>
      <c r="B243">
        <v>2015</v>
      </c>
      <c r="C243" t="s">
        <v>11</v>
      </c>
      <c r="D243" t="s">
        <v>12</v>
      </c>
      <c r="E243" t="s">
        <v>108</v>
      </c>
      <c r="F243" t="s">
        <v>9</v>
      </c>
      <c r="G243" t="s">
        <v>3</v>
      </c>
      <c r="H243" t="s">
        <v>7</v>
      </c>
      <c r="I243" t="s">
        <v>1</v>
      </c>
      <c r="J243">
        <v>100</v>
      </c>
    </row>
    <row r="244" spans="1:10" x14ac:dyDescent="0.25">
      <c r="A244" t="str">
        <f t="shared" si="3"/>
        <v>Alphen aan den RijnLage ZijdeInkomensafh.huurbeleid meer dan 43786 euroTotaalN.v.t.N.v.t.</v>
      </c>
      <c r="B244">
        <v>2015</v>
      </c>
      <c r="C244" t="s">
        <v>11</v>
      </c>
      <c r="D244" t="s">
        <v>12</v>
      </c>
      <c r="E244" t="s">
        <v>108</v>
      </c>
      <c r="F244" t="s">
        <v>10</v>
      </c>
      <c r="G244" t="s">
        <v>0</v>
      </c>
      <c r="H244" t="s">
        <v>1</v>
      </c>
      <c r="I244" t="s">
        <v>1</v>
      </c>
      <c r="J244">
        <v>1700</v>
      </c>
    </row>
    <row r="245" spans="1:10" x14ac:dyDescent="0.25">
      <c r="A245" t="str">
        <f t="shared" si="3"/>
        <v>Alphen aan den RijnLage ZijdeInkomensafh.huurbeleid meer dan 43786 euroEigenaarN.v.t.N.v.t.</v>
      </c>
      <c r="B245">
        <v>2015</v>
      </c>
      <c r="C245" t="s">
        <v>11</v>
      </c>
      <c r="D245" t="s">
        <v>12</v>
      </c>
      <c r="E245" t="s">
        <v>108</v>
      </c>
      <c r="F245" t="s">
        <v>10</v>
      </c>
      <c r="G245" t="s">
        <v>2</v>
      </c>
      <c r="H245" t="s">
        <v>1</v>
      </c>
      <c r="I245" t="s">
        <v>1</v>
      </c>
      <c r="J245">
        <v>1600</v>
      </c>
    </row>
    <row r="246" spans="1:10" x14ac:dyDescent="0.25">
      <c r="A246" t="str">
        <f t="shared" si="3"/>
        <v>Alphen aan den RijnLage ZijdeInkomensafh.huurbeleid meer dan 43786 euroHuurTotaalN.v.t.</v>
      </c>
      <c r="B246">
        <v>2015</v>
      </c>
      <c r="C246" t="s">
        <v>11</v>
      </c>
      <c r="D246" t="s">
        <v>12</v>
      </c>
      <c r="E246" t="s">
        <v>108</v>
      </c>
      <c r="F246" t="s">
        <v>10</v>
      </c>
      <c r="G246" t="s">
        <v>3</v>
      </c>
      <c r="H246" t="s">
        <v>0</v>
      </c>
      <c r="I246" t="s">
        <v>1</v>
      </c>
      <c r="J246">
        <v>200</v>
      </c>
    </row>
    <row r="247" spans="1:10" x14ac:dyDescent="0.25">
      <c r="A247" t="str">
        <f t="shared" si="3"/>
        <v>Alphen aan den RijnLage ZijdeInkomensafh.huurbeleid meer dan 43786 euroHuurCorporatieTotaal</v>
      </c>
      <c r="B247">
        <v>2015</v>
      </c>
      <c r="C247" t="s">
        <v>11</v>
      </c>
      <c r="D247" t="s">
        <v>12</v>
      </c>
      <c r="E247" t="s">
        <v>108</v>
      </c>
      <c r="F247" t="s">
        <v>10</v>
      </c>
      <c r="G247" t="s">
        <v>3</v>
      </c>
      <c r="H247" t="s">
        <v>4</v>
      </c>
      <c r="I247" t="s">
        <v>0</v>
      </c>
      <c r="J247">
        <v>100</v>
      </c>
    </row>
    <row r="248" spans="1:10" x14ac:dyDescent="0.25">
      <c r="A248" t="str">
        <f t="shared" si="3"/>
        <v>Alphen aan den RijnLage ZijdeInkomensafh.huurbeleid meer dan 43786 euroHuurCorporatieOnder liberalisatiegrens</v>
      </c>
      <c r="B248">
        <v>2015</v>
      </c>
      <c r="C248" t="s">
        <v>11</v>
      </c>
      <c r="D248" t="s">
        <v>12</v>
      </c>
      <c r="E248" t="s">
        <v>108</v>
      </c>
      <c r="F248" t="s">
        <v>10</v>
      </c>
      <c r="G248" t="s">
        <v>3</v>
      </c>
      <c r="H248" t="s">
        <v>4</v>
      </c>
      <c r="I248" t="s">
        <v>5</v>
      </c>
      <c r="J248">
        <v>100</v>
      </c>
    </row>
    <row r="249" spans="1:10" x14ac:dyDescent="0.25">
      <c r="A249" t="str">
        <f t="shared" si="3"/>
        <v>Alphen aan den RijnLage ZijdeInkomensafh.huurbeleid meer dan 43786 euroHuurOverige verhuurderN.v.t.</v>
      </c>
      <c r="B249">
        <v>2015</v>
      </c>
      <c r="C249" t="s">
        <v>11</v>
      </c>
      <c r="D249" t="s">
        <v>12</v>
      </c>
      <c r="E249" t="s">
        <v>108</v>
      </c>
      <c r="F249" t="s">
        <v>10</v>
      </c>
      <c r="G249" t="s">
        <v>3</v>
      </c>
      <c r="H249" t="s">
        <v>7</v>
      </c>
      <c r="I249" t="s">
        <v>1</v>
      </c>
      <c r="J249">
        <v>100</v>
      </c>
    </row>
    <row r="250" spans="1:10" x14ac:dyDescent="0.25">
      <c r="A250" t="str">
        <f t="shared" si="3"/>
        <v>Alphen aan den RijnSteekterpolderTotaalTotaalN.v.t.N.v.t.</v>
      </c>
      <c r="B250">
        <v>2015</v>
      </c>
      <c r="C250" t="s">
        <v>11</v>
      </c>
      <c r="D250" t="s">
        <v>12</v>
      </c>
      <c r="E250" t="s">
        <v>109</v>
      </c>
      <c r="F250" t="s">
        <v>0</v>
      </c>
      <c r="G250" t="s">
        <v>0</v>
      </c>
      <c r="H250" t="s">
        <v>1</v>
      </c>
      <c r="I250" t="s">
        <v>1</v>
      </c>
      <c r="J250">
        <v>300</v>
      </c>
    </row>
    <row r="251" spans="1:10" x14ac:dyDescent="0.25">
      <c r="A251" t="str">
        <f t="shared" si="3"/>
        <v>Alphen aan den RijnSteekterpolderTotaalEigenaarN.v.t.N.v.t.</v>
      </c>
      <c r="B251">
        <v>2015</v>
      </c>
      <c r="C251" t="s">
        <v>11</v>
      </c>
      <c r="D251" t="s">
        <v>12</v>
      </c>
      <c r="E251" t="s">
        <v>109</v>
      </c>
      <c r="F251" t="s">
        <v>0</v>
      </c>
      <c r="G251" t="s">
        <v>2</v>
      </c>
      <c r="H251" t="s">
        <v>1</v>
      </c>
      <c r="I251" t="s">
        <v>1</v>
      </c>
      <c r="J251">
        <v>200</v>
      </c>
    </row>
    <row r="252" spans="1:10" x14ac:dyDescent="0.25">
      <c r="A252" t="str">
        <f t="shared" si="3"/>
        <v>Alphen aan den RijnSteekterpolderTotaalHuurTotaalN.v.t.</v>
      </c>
      <c r="B252">
        <v>2015</v>
      </c>
      <c r="C252" t="s">
        <v>11</v>
      </c>
      <c r="D252" t="s">
        <v>12</v>
      </c>
      <c r="E252" t="s">
        <v>109</v>
      </c>
      <c r="F252" t="s">
        <v>0</v>
      </c>
      <c r="G252" t="s">
        <v>3</v>
      </c>
      <c r="H252" t="s">
        <v>0</v>
      </c>
      <c r="I252" t="s">
        <v>1</v>
      </c>
      <c r="J252">
        <v>100</v>
      </c>
    </row>
    <row r="253" spans="1:10" x14ac:dyDescent="0.25">
      <c r="A253" t="str">
        <f t="shared" si="3"/>
        <v>Alphen aan den RijnSteekterpolderTotaalHuurOverige verhuurderN.v.t.</v>
      </c>
      <c r="B253">
        <v>2015</v>
      </c>
      <c r="C253" t="s">
        <v>11</v>
      </c>
      <c r="D253" t="s">
        <v>12</v>
      </c>
      <c r="E253" t="s">
        <v>109</v>
      </c>
      <c r="F253" t="s">
        <v>0</v>
      </c>
      <c r="G253" t="s">
        <v>3</v>
      </c>
      <c r="H253" t="s">
        <v>7</v>
      </c>
      <c r="I253" t="s">
        <v>1</v>
      </c>
      <c r="J253">
        <v>100</v>
      </c>
    </row>
    <row r="254" spans="1:10" x14ac:dyDescent="0.25">
      <c r="A254" t="str">
        <f t="shared" si="3"/>
        <v>Alphen aan den RijnSteekterpolderInkomensafh.huurbeleid tot 34229 euroTotaalN.v.t.N.v.t.</v>
      </c>
      <c r="B254">
        <v>2015</v>
      </c>
      <c r="C254" t="s">
        <v>11</v>
      </c>
      <c r="D254" t="s">
        <v>12</v>
      </c>
      <c r="E254" t="s">
        <v>109</v>
      </c>
      <c r="F254" t="s">
        <v>8</v>
      </c>
      <c r="G254" t="s">
        <v>0</v>
      </c>
      <c r="H254" t="s">
        <v>1</v>
      </c>
      <c r="I254" t="s">
        <v>1</v>
      </c>
      <c r="J254">
        <v>100</v>
      </c>
    </row>
    <row r="255" spans="1:10" x14ac:dyDescent="0.25">
      <c r="A255" t="str">
        <f t="shared" si="3"/>
        <v>Alphen aan den RijnSteekterpolderInkomensafh.huurbeleid tot 34229 euroEigenaarN.v.t.N.v.t.</v>
      </c>
      <c r="B255">
        <v>2015</v>
      </c>
      <c r="C255" t="s">
        <v>11</v>
      </c>
      <c r="D255" t="s">
        <v>12</v>
      </c>
      <c r="E255" t="s">
        <v>109</v>
      </c>
      <c r="F255" t="s">
        <v>8</v>
      </c>
      <c r="G255" t="s">
        <v>2</v>
      </c>
      <c r="H255" t="s">
        <v>1</v>
      </c>
      <c r="I255" t="s">
        <v>1</v>
      </c>
      <c r="J255">
        <v>100</v>
      </c>
    </row>
    <row r="256" spans="1:10" x14ac:dyDescent="0.25">
      <c r="A256" t="str">
        <f t="shared" si="3"/>
        <v>Alphen aan den RijnSteekterpolderInkomensafh.huurbeleid tot 34229 euroHuurTotaalN.v.t.</v>
      </c>
      <c r="B256">
        <v>2015</v>
      </c>
      <c r="C256" t="s">
        <v>11</v>
      </c>
      <c r="D256" t="s">
        <v>12</v>
      </c>
      <c r="E256" t="s">
        <v>109</v>
      </c>
      <c r="F256" t="s">
        <v>8</v>
      </c>
      <c r="G256" t="s">
        <v>3</v>
      </c>
      <c r="H256" t="s">
        <v>0</v>
      </c>
      <c r="I256" t="s">
        <v>1</v>
      </c>
      <c r="J256">
        <v>0</v>
      </c>
    </row>
    <row r="257" spans="1:10" x14ac:dyDescent="0.25">
      <c r="A257" t="str">
        <f t="shared" si="3"/>
        <v>Alphen aan den RijnSteekterpolderInkomensafh.huurbeleid tot 34229 euroHuurOverige verhuurderN.v.t.</v>
      </c>
      <c r="B257">
        <v>2015</v>
      </c>
      <c r="C257" t="s">
        <v>11</v>
      </c>
      <c r="D257" t="s">
        <v>12</v>
      </c>
      <c r="E257" t="s">
        <v>109</v>
      </c>
      <c r="F257" t="s">
        <v>8</v>
      </c>
      <c r="G257" t="s">
        <v>3</v>
      </c>
      <c r="H257" t="s">
        <v>7</v>
      </c>
      <c r="I257" t="s">
        <v>1</v>
      </c>
      <c r="J257">
        <v>0</v>
      </c>
    </row>
    <row r="258" spans="1:10" x14ac:dyDescent="0.25">
      <c r="A258" t="str">
        <f t="shared" si="3"/>
        <v>Alphen aan den RijnSteekterpolderInkomensafh.huurbeleid 34229 t/m 43786 euroTotaalN.v.t.N.v.t.</v>
      </c>
      <c r="B258">
        <v>2015</v>
      </c>
      <c r="C258" t="s">
        <v>11</v>
      </c>
      <c r="D258" t="s">
        <v>12</v>
      </c>
      <c r="E258" t="s">
        <v>109</v>
      </c>
      <c r="F258" t="s">
        <v>9</v>
      </c>
      <c r="G258" t="s">
        <v>0</v>
      </c>
      <c r="H258" t="s">
        <v>1</v>
      </c>
      <c r="I258" t="s">
        <v>1</v>
      </c>
      <c r="J258">
        <v>0</v>
      </c>
    </row>
    <row r="259" spans="1:10" x14ac:dyDescent="0.25">
      <c r="A259" t="str">
        <f t="shared" ref="A259:A322" si="4">CONCATENATE(D259,E259,F259,G259,H259,I259)</f>
        <v>Alphen aan den RijnSteekterpolderInkomensafh.huurbeleid 34229 t/m 43786 euroEigenaarN.v.t.N.v.t.</v>
      </c>
      <c r="B259">
        <v>2015</v>
      </c>
      <c r="C259" t="s">
        <v>11</v>
      </c>
      <c r="D259" t="s">
        <v>12</v>
      </c>
      <c r="E259" t="s">
        <v>109</v>
      </c>
      <c r="F259" t="s">
        <v>9</v>
      </c>
      <c r="G259" t="s">
        <v>2</v>
      </c>
      <c r="H259" t="s">
        <v>1</v>
      </c>
      <c r="I259" t="s">
        <v>1</v>
      </c>
      <c r="J259">
        <v>0</v>
      </c>
    </row>
    <row r="260" spans="1:10" x14ac:dyDescent="0.25">
      <c r="A260" t="str">
        <f t="shared" si="4"/>
        <v>Alphen aan den RijnSteekterpolderInkomensafh.huurbeleid 34229 t/m 43786 euroHuurTotaalN.v.t.</v>
      </c>
      <c r="B260">
        <v>2015</v>
      </c>
      <c r="C260" t="s">
        <v>11</v>
      </c>
      <c r="D260" t="s">
        <v>12</v>
      </c>
      <c r="E260" t="s">
        <v>109</v>
      </c>
      <c r="F260" t="s">
        <v>9</v>
      </c>
      <c r="G260" t="s">
        <v>3</v>
      </c>
      <c r="H260" t="s">
        <v>0</v>
      </c>
      <c r="I260" t="s">
        <v>1</v>
      </c>
      <c r="J260">
        <v>0</v>
      </c>
    </row>
    <row r="261" spans="1:10" x14ac:dyDescent="0.25">
      <c r="A261" t="str">
        <f t="shared" si="4"/>
        <v>Alphen aan den RijnSteekterpolderInkomensafh.huurbeleid 34229 t/m 43786 euroHuurOverige verhuurderN.v.t.</v>
      </c>
      <c r="B261">
        <v>2015</v>
      </c>
      <c r="C261" t="s">
        <v>11</v>
      </c>
      <c r="D261" t="s">
        <v>12</v>
      </c>
      <c r="E261" t="s">
        <v>109</v>
      </c>
      <c r="F261" t="s">
        <v>9</v>
      </c>
      <c r="G261" t="s">
        <v>3</v>
      </c>
      <c r="H261" t="s">
        <v>7</v>
      </c>
      <c r="I261" t="s">
        <v>1</v>
      </c>
      <c r="J261">
        <v>0</v>
      </c>
    </row>
    <row r="262" spans="1:10" x14ac:dyDescent="0.25">
      <c r="A262" t="str">
        <f t="shared" si="4"/>
        <v>Alphen aan den RijnSteekterpolderInkomensafh.huurbeleid meer dan 43786 euroTotaalN.v.t.N.v.t.</v>
      </c>
      <c r="B262">
        <v>2015</v>
      </c>
      <c r="C262" t="s">
        <v>11</v>
      </c>
      <c r="D262" t="s">
        <v>12</v>
      </c>
      <c r="E262" t="s">
        <v>109</v>
      </c>
      <c r="F262" t="s">
        <v>10</v>
      </c>
      <c r="G262" t="s">
        <v>0</v>
      </c>
      <c r="H262" t="s">
        <v>1</v>
      </c>
      <c r="I262" t="s">
        <v>1</v>
      </c>
      <c r="J262">
        <v>200</v>
      </c>
    </row>
    <row r="263" spans="1:10" x14ac:dyDescent="0.25">
      <c r="A263" t="str">
        <f t="shared" si="4"/>
        <v>Alphen aan den RijnSteekterpolderInkomensafh.huurbeleid meer dan 43786 euroEigenaarN.v.t.N.v.t.</v>
      </c>
      <c r="B263">
        <v>2015</v>
      </c>
      <c r="C263" t="s">
        <v>11</v>
      </c>
      <c r="D263" t="s">
        <v>12</v>
      </c>
      <c r="E263" t="s">
        <v>109</v>
      </c>
      <c r="F263" t="s">
        <v>10</v>
      </c>
      <c r="G263" t="s">
        <v>2</v>
      </c>
      <c r="H263" t="s">
        <v>1</v>
      </c>
      <c r="I263" t="s">
        <v>1</v>
      </c>
      <c r="J263">
        <v>100</v>
      </c>
    </row>
    <row r="264" spans="1:10" x14ac:dyDescent="0.25">
      <c r="A264" t="str">
        <f t="shared" si="4"/>
        <v>Alphen aan den RijnSteekterpolderInkomensafh.huurbeleid meer dan 43786 euroHuurTotaalN.v.t.</v>
      </c>
      <c r="B264">
        <v>2015</v>
      </c>
      <c r="C264" t="s">
        <v>11</v>
      </c>
      <c r="D264" t="s">
        <v>12</v>
      </c>
      <c r="E264" t="s">
        <v>109</v>
      </c>
      <c r="F264" t="s">
        <v>10</v>
      </c>
      <c r="G264" t="s">
        <v>3</v>
      </c>
      <c r="H264" t="s">
        <v>0</v>
      </c>
      <c r="I264" t="s">
        <v>1</v>
      </c>
      <c r="J264">
        <v>0</v>
      </c>
    </row>
    <row r="265" spans="1:10" x14ac:dyDescent="0.25">
      <c r="A265" t="str">
        <f t="shared" si="4"/>
        <v>Alphen aan den RijnSteekterpolderInkomensafh.huurbeleid meer dan 43786 euroHuurOverige verhuurderN.v.t.</v>
      </c>
      <c r="B265">
        <v>2015</v>
      </c>
      <c r="C265" t="s">
        <v>11</v>
      </c>
      <c r="D265" t="s">
        <v>12</v>
      </c>
      <c r="E265" t="s">
        <v>109</v>
      </c>
      <c r="F265" t="s">
        <v>10</v>
      </c>
      <c r="G265" t="s">
        <v>3</v>
      </c>
      <c r="H265" t="s">
        <v>7</v>
      </c>
      <c r="I265" t="s">
        <v>1</v>
      </c>
      <c r="J265">
        <v>0</v>
      </c>
    </row>
    <row r="266" spans="1:10" x14ac:dyDescent="0.25">
      <c r="A266" t="str">
        <f t="shared" si="4"/>
        <v>Alphen aan den RijnKerk en ZanenTotaalTotaalN.v.t.N.v.t.</v>
      </c>
      <c r="B266">
        <v>2015</v>
      </c>
      <c r="C266" t="s">
        <v>11</v>
      </c>
      <c r="D266" t="s">
        <v>12</v>
      </c>
      <c r="E266" t="s">
        <v>110</v>
      </c>
      <c r="F266" t="s">
        <v>0</v>
      </c>
      <c r="G266" t="s">
        <v>0</v>
      </c>
      <c r="H266" t="s">
        <v>1</v>
      </c>
      <c r="I266" t="s">
        <v>1</v>
      </c>
      <c r="J266">
        <v>6000</v>
      </c>
    </row>
    <row r="267" spans="1:10" x14ac:dyDescent="0.25">
      <c r="A267" t="str">
        <f t="shared" si="4"/>
        <v>Alphen aan den RijnKerk en ZanenTotaalEigenaarN.v.t.N.v.t.</v>
      </c>
      <c r="B267">
        <v>2015</v>
      </c>
      <c r="C267" t="s">
        <v>11</v>
      </c>
      <c r="D267" t="s">
        <v>12</v>
      </c>
      <c r="E267" t="s">
        <v>110</v>
      </c>
      <c r="F267" t="s">
        <v>0</v>
      </c>
      <c r="G267" t="s">
        <v>2</v>
      </c>
      <c r="H267" t="s">
        <v>1</v>
      </c>
      <c r="I267" t="s">
        <v>1</v>
      </c>
      <c r="J267">
        <v>4500</v>
      </c>
    </row>
    <row r="268" spans="1:10" x14ac:dyDescent="0.25">
      <c r="A268" t="str">
        <f t="shared" si="4"/>
        <v>Alphen aan den RijnKerk en ZanenTotaalHuurTotaalN.v.t.</v>
      </c>
      <c r="B268">
        <v>2015</v>
      </c>
      <c r="C268" t="s">
        <v>11</v>
      </c>
      <c r="D268" t="s">
        <v>12</v>
      </c>
      <c r="E268" t="s">
        <v>110</v>
      </c>
      <c r="F268" t="s">
        <v>0</v>
      </c>
      <c r="G268" t="s">
        <v>3</v>
      </c>
      <c r="H268" t="s">
        <v>0</v>
      </c>
      <c r="I268" t="s">
        <v>1</v>
      </c>
      <c r="J268">
        <v>1500</v>
      </c>
    </row>
    <row r="269" spans="1:10" x14ac:dyDescent="0.25">
      <c r="A269" t="str">
        <f t="shared" si="4"/>
        <v>Alphen aan den RijnKerk en ZanenTotaalHuurCorporatieTotaal</v>
      </c>
      <c r="B269">
        <v>2015</v>
      </c>
      <c r="C269" t="s">
        <v>11</v>
      </c>
      <c r="D269" t="s">
        <v>12</v>
      </c>
      <c r="E269" t="s">
        <v>110</v>
      </c>
      <c r="F269" t="s">
        <v>0</v>
      </c>
      <c r="G269" t="s">
        <v>3</v>
      </c>
      <c r="H269" t="s">
        <v>4</v>
      </c>
      <c r="I269" t="s">
        <v>0</v>
      </c>
      <c r="J269">
        <v>1100</v>
      </c>
    </row>
    <row r="270" spans="1:10" x14ac:dyDescent="0.25">
      <c r="A270" t="str">
        <f t="shared" si="4"/>
        <v>Alphen aan den RijnKerk en ZanenTotaalHuurCorporatieOnder liberalisatiegrens</v>
      </c>
      <c r="B270">
        <v>2015</v>
      </c>
      <c r="C270" t="s">
        <v>11</v>
      </c>
      <c r="D270" t="s">
        <v>12</v>
      </c>
      <c r="E270" t="s">
        <v>110</v>
      </c>
      <c r="F270" t="s">
        <v>0</v>
      </c>
      <c r="G270" t="s">
        <v>3</v>
      </c>
      <c r="H270" t="s">
        <v>4</v>
      </c>
      <c r="I270" t="s">
        <v>5</v>
      </c>
      <c r="J270">
        <v>1000</v>
      </c>
    </row>
    <row r="271" spans="1:10" x14ac:dyDescent="0.25">
      <c r="A271" t="str">
        <f t="shared" si="4"/>
        <v>Alphen aan den RijnKerk en ZanenTotaalHuurCorporatieOverig</v>
      </c>
      <c r="B271">
        <v>2015</v>
      </c>
      <c r="C271" t="s">
        <v>11</v>
      </c>
      <c r="D271" t="s">
        <v>12</v>
      </c>
      <c r="E271" t="s">
        <v>110</v>
      </c>
      <c r="F271" t="s">
        <v>0</v>
      </c>
      <c r="G271" t="s">
        <v>3</v>
      </c>
      <c r="H271" t="s">
        <v>4</v>
      </c>
      <c r="I271" t="s">
        <v>6</v>
      </c>
      <c r="J271">
        <v>100</v>
      </c>
    </row>
    <row r="272" spans="1:10" x14ac:dyDescent="0.25">
      <c r="A272" t="str">
        <f t="shared" si="4"/>
        <v>Alphen aan den RijnKerk en ZanenTotaalHuurOverige verhuurderN.v.t.</v>
      </c>
      <c r="B272">
        <v>2015</v>
      </c>
      <c r="C272" t="s">
        <v>11</v>
      </c>
      <c r="D272" t="s">
        <v>12</v>
      </c>
      <c r="E272" t="s">
        <v>110</v>
      </c>
      <c r="F272" t="s">
        <v>0</v>
      </c>
      <c r="G272" t="s">
        <v>3</v>
      </c>
      <c r="H272" t="s">
        <v>7</v>
      </c>
      <c r="I272" t="s">
        <v>1</v>
      </c>
      <c r="J272">
        <v>400</v>
      </c>
    </row>
    <row r="273" spans="1:10" x14ac:dyDescent="0.25">
      <c r="A273" t="str">
        <f t="shared" si="4"/>
        <v>Alphen aan den RijnKerk en ZanenInkomensafh.huurbeleid tot 34229 euroTotaalN.v.t.N.v.t.</v>
      </c>
      <c r="B273">
        <v>2015</v>
      </c>
      <c r="C273" t="s">
        <v>11</v>
      </c>
      <c r="D273" t="s">
        <v>12</v>
      </c>
      <c r="E273" t="s">
        <v>110</v>
      </c>
      <c r="F273" t="s">
        <v>8</v>
      </c>
      <c r="G273" t="s">
        <v>0</v>
      </c>
      <c r="H273" t="s">
        <v>1</v>
      </c>
      <c r="I273" t="s">
        <v>1</v>
      </c>
      <c r="J273">
        <v>1500</v>
      </c>
    </row>
    <row r="274" spans="1:10" x14ac:dyDescent="0.25">
      <c r="A274" t="str">
        <f t="shared" si="4"/>
        <v>Alphen aan den RijnKerk en ZanenInkomensafh.huurbeleid tot 34229 euroEigenaarN.v.t.N.v.t.</v>
      </c>
      <c r="B274">
        <v>2015</v>
      </c>
      <c r="C274" t="s">
        <v>11</v>
      </c>
      <c r="D274" t="s">
        <v>12</v>
      </c>
      <c r="E274" t="s">
        <v>110</v>
      </c>
      <c r="F274" t="s">
        <v>8</v>
      </c>
      <c r="G274" t="s">
        <v>2</v>
      </c>
      <c r="H274" t="s">
        <v>1</v>
      </c>
      <c r="I274" t="s">
        <v>1</v>
      </c>
      <c r="J274">
        <v>600</v>
      </c>
    </row>
    <row r="275" spans="1:10" x14ac:dyDescent="0.25">
      <c r="A275" t="str">
        <f t="shared" si="4"/>
        <v>Alphen aan den RijnKerk en ZanenInkomensafh.huurbeleid tot 34229 euroHuurTotaalN.v.t.</v>
      </c>
      <c r="B275">
        <v>2015</v>
      </c>
      <c r="C275" t="s">
        <v>11</v>
      </c>
      <c r="D275" t="s">
        <v>12</v>
      </c>
      <c r="E275" t="s">
        <v>110</v>
      </c>
      <c r="F275" t="s">
        <v>8</v>
      </c>
      <c r="G275" t="s">
        <v>3</v>
      </c>
      <c r="H275" t="s">
        <v>0</v>
      </c>
      <c r="I275" t="s">
        <v>1</v>
      </c>
      <c r="J275">
        <v>900</v>
      </c>
    </row>
    <row r="276" spans="1:10" x14ac:dyDescent="0.25">
      <c r="A276" t="str">
        <f t="shared" si="4"/>
        <v>Alphen aan den RijnKerk en ZanenInkomensafh.huurbeleid tot 34229 euroHuurCorporatieTotaal</v>
      </c>
      <c r="B276">
        <v>2015</v>
      </c>
      <c r="C276" t="s">
        <v>11</v>
      </c>
      <c r="D276" t="s">
        <v>12</v>
      </c>
      <c r="E276" t="s">
        <v>110</v>
      </c>
      <c r="F276" t="s">
        <v>8</v>
      </c>
      <c r="G276" t="s">
        <v>3</v>
      </c>
      <c r="H276" t="s">
        <v>4</v>
      </c>
      <c r="I276" t="s">
        <v>0</v>
      </c>
      <c r="J276">
        <v>700</v>
      </c>
    </row>
    <row r="277" spans="1:10" x14ac:dyDescent="0.25">
      <c r="A277" t="str">
        <f t="shared" si="4"/>
        <v>Alphen aan den RijnKerk en ZanenInkomensafh.huurbeleid tot 34229 euroHuurCorporatieOnder liberalisatiegrens</v>
      </c>
      <c r="B277">
        <v>2015</v>
      </c>
      <c r="C277" t="s">
        <v>11</v>
      </c>
      <c r="D277" t="s">
        <v>12</v>
      </c>
      <c r="E277" t="s">
        <v>110</v>
      </c>
      <c r="F277" t="s">
        <v>8</v>
      </c>
      <c r="G277" t="s">
        <v>3</v>
      </c>
      <c r="H277" t="s">
        <v>4</v>
      </c>
      <c r="I277" t="s">
        <v>5</v>
      </c>
      <c r="J277">
        <v>700</v>
      </c>
    </row>
    <row r="278" spans="1:10" x14ac:dyDescent="0.25">
      <c r="A278" t="str">
        <f t="shared" si="4"/>
        <v>Alphen aan den RijnKerk en ZanenInkomensafh.huurbeleid tot 34229 euroHuurCorporatieOverig</v>
      </c>
      <c r="B278">
        <v>2015</v>
      </c>
      <c r="C278" t="s">
        <v>11</v>
      </c>
      <c r="D278" t="s">
        <v>12</v>
      </c>
      <c r="E278" t="s">
        <v>110</v>
      </c>
      <c r="F278" t="s">
        <v>8</v>
      </c>
      <c r="G278" t="s">
        <v>3</v>
      </c>
      <c r="H278" t="s">
        <v>4</v>
      </c>
      <c r="I278" t="s">
        <v>6</v>
      </c>
      <c r="J278">
        <v>0</v>
      </c>
    </row>
    <row r="279" spans="1:10" x14ac:dyDescent="0.25">
      <c r="A279" t="str">
        <f t="shared" si="4"/>
        <v>Alphen aan den RijnKerk en ZanenInkomensafh.huurbeleid tot 34229 euroHuurOverige verhuurderN.v.t.</v>
      </c>
      <c r="B279">
        <v>2015</v>
      </c>
      <c r="C279" t="s">
        <v>11</v>
      </c>
      <c r="D279" t="s">
        <v>12</v>
      </c>
      <c r="E279" t="s">
        <v>110</v>
      </c>
      <c r="F279" t="s">
        <v>8</v>
      </c>
      <c r="G279" t="s">
        <v>3</v>
      </c>
      <c r="H279" t="s">
        <v>7</v>
      </c>
      <c r="I279" t="s">
        <v>1</v>
      </c>
      <c r="J279">
        <v>200</v>
      </c>
    </row>
    <row r="280" spans="1:10" x14ac:dyDescent="0.25">
      <c r="A280" t="str">
        <f t="shared" si="4"/>
        <v>Alphen aan den RijnKerk en ZanenInkomensafh.huurbeleid 34229 t/m 43786 euroTotaalN.v.t.N.v.t.</v>
      </c>
      <c r="B280">
        <v>2015</v>
      </c>
      <c r="C280" t="s">
        <v>11</v>
      </c>
      <c r="D280" t="s">
        <v>12</v>
      </c>
      <c r="E280" t="s">
        <v>110</v>
      </c>
      <c r="F280" t="s">
        <v>9</v>
      </c>
      <c r="G280" t="s">
        <v>0</v>
      </c>
      <c r="H280" t="s">
        <v>1</v>
      </c>
      <c r="I280" t="s">
        <v>1</v>
      </c>
      <c r="J280">
        <v>600</v>
      </c>
    </row>
    <row r="281" spans="1:10" x14ac:dyDescent="0.25">
      <c r="A281" t="str">
        <f t="shared" si="4"/>
        <v>Alphen aan den RijnKerk en ZanenInkomensafh.huurbeleid 34229 t/m 43786 euroEigenaarN.v.t.N.v.t.</v>
      </c>
      <c r="B281">
        <v>2015</v>
      </c>
      <c r="C281" t="s">
        <v>11</v>
      </c>
      <c r="D281" t="s">
        <v>12</v>
      </c>
      <c r="E281" t="s">
        <v>110</v>
      </c>
      <c r="F281" t="s">
        <v>9</v>
      </c>
      <c r="G281" t="s">
        <v>2</v>
      </c>
      <c r="H281" t="s">
        <v>1</v>
      </c>
      <c r="I281" t="s">
        <v>1</v>
      </c>
      <c r="J281">
        <v>400</v>
      </c>
    </row>
    <row r="282" spans="1:10" x14ac:dyDescent="0.25">
      <c r="A282" t="str">
        <f t="shared" si="4"/>
        <v>Alphen aan den RijnKerk en ZanenInkomensafh.huurbeleid 34229 t/m 43786 euroHuurTotaalN.v.t.</v>
      </c>
      <c r="B282">
        <v>2015</v>
      </c>
      <c r="C282" t="s">
        <v>11</v>
      </c>
      <c r="D282" t="s">
        <v>12</v>
      </c>
      <c r="E282" t="s">
        <v>110</v>
      </c>
      <c r="F282" t="s">
        <v>9</v>
      </c>
      <c r="G282" t="s">
        <v>3</v>
      </c>
      <c r="H282" t="s">
        <v>0</v>
      </c>
      <c r="I282" t="s">
        <v>1</v>
      </c>
      <c r="J282">
        <v>200</v>
      </c>
    </row>
    <row r="283" spans="1:10" x14ac:dyDescent="0.25">
      <c r="A283" t="str">
        <f t="shared" si="4"/>
        <v>Alphen aan den RijnKerk en ZanenInkomensafh.huurbeleid 34229 t/m 43786 euroHuurCorporatieTotaal</v>
      </c>
      <c r="B283">
        <v>2015</v>
      </c>
      <c r="C283" t="s">
        <v>11</v>
      </c>
      <c r="D283" t="s">
        <v>12</v>
      </c>
      <c r="E283" t="s">
        <v>110</v>
      </c>
      <c r="F283" t="s">
        <v>9</v>
      </c>
      <c r="G283" t="s">
        <v>3</v>
      </c>
      <c r="H283" t="s">
        <v>4</v>
      </c>
      <c r="I283" t="s">
        <v>0</v>
      </c>
      <c r="J283">
        <v>200</v>
      </c>
    </row>
    <row r="284" spans="1:10" x14ac:dyDescent="0.25">
      <c r="A284" t="str">
        <f t="shared" si="4"/>
        <v>Alphen aan den RijnKerk en ZanenInkomensafh.huurbeleid 34229 t/m 43786 euroHuurCorporatieOnder liberalisatiegrens</v>
      </c>
      <c r="B284">
        <v>2015</v>
      </c>
      <c r="C284" t="s">
        <v>11</v>
      </c>
      <c r="D284" t="s">
        <v>12</v>
      </c>
      <c r="E284" t="s">
        <v>110</v>
      </c>
      <c r="F284" t="s">
        <v>9</v>
      </c>
      <c r="G284" t="s">
        <v>3</v>
      </c>
      <c r="H284" t="s">
        <v>4</v>
      </c>
      <c r="I284" t="s">
        <v>5</v>
      </c>
      <c r="J284">
        <v>200</v>
      </c>
    </row>
    <row r="285" spans="1:10" x14ac:dyDescent="0.25">
      <c r="A285" t="str">
        <f t="shared" si="4"/>
        <v>Alphen aan den RijnKerk en ZanenInkomensafh.huurbeleid 34229 t/m 43786 euroHuurCorporatieOverig</v>
      </c>
      <c r="B285">
        <v>2015</v>
      </c>
      <c r="C285" t="s">
        <v>11</v>
      </c>
      <c r="D285" t="s">
        <v>12</v>
      </c>
      <c r="E285" t="s">
        <v>110</v>
      </c>
      <c r="F285" t="s">
        <v>9</v>
      </c>
      <c r="G285" t="s">
        <v>3</v>
      </c>
      <c r="H285" t="s">
        <v>4</v>
      </c>
      <c r="I285" t="s">
        <v>6</v>
      </c>
      <c r="J285">
        <v>0</v>
      </c>
    </row>
    <row r="286" spans="1:10" x14ac:dyDescent="0.25">
      <c r="A286" t="str">
        <f t="shared" si="4"/>
        <v>Alphen aan den RijnKerk en ZanenInkomensafh.huurbeleid 34229 t/m 43786 euroHuurOverige verhuurderN.v.t.</v>
      </c>
      <c r="B286">
        <v>2015</v>
      </c>
      <c r="C286" t="s">
        <v>11</v>
      </c>
      <c r="D286" t="s">
        <v>12</v>
      </c>
      <c r="E286" t="s">
        <v>110</v>
      </c>
      <c r="F286" t="s">
        <v>9</v>
      </c>
      <c r="G286" t="s">
        <v>3</v>
      </c>
      <c r="H286" t="s">
        <v>7</v>
      </c>
      <c r="I286" t="s">
        <v>1</v>
      </c>
      <c r="J286">
        <v>100</v>
      </c>
    </row>
    <row r="287" spans="1:10" x14ac:dyDescent="0.25">
      <c r="A287" t="str">
        <f t="shared" si="4"/>
        <v>Alphen aan den RijnKerk en ZanenInkomensafh.huurbeleid meer dan 43786 euroTotaalN.v.t.N.v.t.</v>
      </c>
      <c r="B287">
        <v>2015</v>
      </c>
      <c r="C287" t="s">
        <v>11</v>
      </c>
      <c r="D287" t="s">
        <v>12</v>
      </c>
      <c r="E287" t="s">
        <v>110</v>
      </c>
      <c r="F287" t="s">
        <v>10</v>
      </c>
      <c r="G287" t="s">
        <v>0</v>
      </c>
      <c r="H287" t="s">
        <v>1</v>
      </c>
      <c r="I287" t="s">
        <v>1</v>
      </c>
      <c r="J287">
        <v>3800</v>
      </c>
    </row>
    <row r="288" spans="1:10" x14ac:dyDescent="0.25">
      <c r="A288" t="str">
        <f t="shared" si="4"/>
        <v>Alphen aan den RijnKerk en ZanenInkomensafh.huurbeleid meer dan 43786 euroEigenaarN.v.t.N.v.t.</v>
      </c>
      <c r="B288">
        <v>2015</v>
      </c>
      <c r="C288" t="s">
        <v>11</v>
      </c>
      <c r="D288" t="s">
        <v>12</v>
      </c>
      <c r="E288" t="s">
        <v>110</v>
      </c>
      <c r="F288" t="s">
        <v>10</v>
      </c>
      <c r="G288" t="s">
        <v>2</v>
      </c>
      <c r="H288" t="s">
        <v>1</v>
      </c>
      <c r="I288" t="s">
        <v>1</v>
      </c>
      <c r="J288">
        <v>3400</v>
      </c>
    </row>
    <row r="289" spans="1:10" x14ac:dyDescent="0.25">
      <c r="A289" t="str">
        <f t="shared" si="4"/>
        <v>Alphen aan den RijnKerk en ZanenInkomensafh.huurbeleid meer dan 43786 euroHuurTotaalN.v.t.</v>
      </c>
      <c r="B289">
        <v>2015</v>
      </c>
      <c r="C289" t="s">
        <v>11</v>
      </c>
      <c r="D289" t="s">
        <v>12</v>
      </c>
      <c r="E289" t="s">
        <v>110</v>
      </c>
      <c r="F289" t="s">
        <v>10</v>
      </c>
      <c r="G289" t="s">
        <v>3</v>
      </c>
      <c r="H289" t="s">
        <v>0</v>
      </c>
      <c r="I289" t="s">
        <v>1</v>
      </c>
      <c r="J289">
        <v>400</v>
      </c>
    </row>
    <row r="290" spans="1:10" x14ac:dyDescent="0.25">
      <c r="A290" t="str">
        <f t="shared" si="4"/>
        <v>Alphen aan den RijnKerk en ZanenInkomensafh.huurbeleid meer dan 43786 euroHuurCorporatieTotaal</v>
      </c>
      <c r="B290">
        <v>2015</v>
      </c>
      <c r="C290" t="s">
        <v>11</v>
      </c>
      <c r="D290" t="s">
        <v>12</v>
      </c>
      <c r="E290" t="s">
        <v>110</v>
      </c>
      <c r="F290" t="s">
        <v>10</v>
      </c>
      <c r="G290" t="s">
        <v>3</v>
      </c>
      <c r="H290" t="s">
        <v>4</v>
      </c>
      <c r="I290" t="s">
        <v>0</v>
      </c>
      <c r="J290">
        <v>200</v>
      </c>
    </row>
    <row r="291" spans="1:10" x14ac:dyDescent="0.25">
      <c r="A291" t="str">
        <f t="shared" si="4"/>
        <v>Alphen aan den RijnKerk en ZanenInkomensafh.huurbeleid meer dan 43786 euroHuurCorporatieOnder liberalisatiegrens</v>
      </c>
      <c r="B291">
        <v>2015</v>
      </c>
      <c r="C291" t="s">
        <v>11</v>
      </c>
      <c r="D291" t="s">
        <v>12</v>
      </c>
      <c r="E291" t="s">
        <v>110</v>
      </c>
      <c r="F291" t="s">
        <v>10</v>
      </c>
      <c r="G291" t="s">
        <v>3</v>
      </c>
      <c r="H291" t="s">
        <v>4</v>
      </c>
      <c r="I291" t="s">
        <v>5</v>
      </c>
      <c r="J291">
        <v>200</v>
      </c>
    </row>
    <row r="292" spans="1:10" x14ac:dyDescent="0.25">
      <c r="A292" t="str">
        <f t="shared" si="4"/>
        <v>Alphen aan den RijnKerk en ZanenInkomensafh.huurbeleid meer dan 43786 euroHuurCorporatieOverig</v>
      </c>
      <c r="B292">
        <v>2015</v>
      </c>
      <c r="C292" t="s">
        <v>11</v>
      </c>
      <c r="D292" t="s">
        <v>12</v>
      </c>
      <c r="E292" t="s">
        <v>110</v>
      </c>
      <c r="F292" t="s">
        <v>10</v>
      </c>
      <c r="G292" t="s">
        <v>3</v>
      </c>
      <c r="H292" t="s">
        <v>4</v>
      </c>
      <c r="I292" t="s">
        <v>6</v>
      </c>
      <c r="J292">
        <v>0</v>
      </c>
    </row>
    <row r="293" spans="1:10" x14ac:dyDescent="0.25">
      <c r="A293" t="str">
        <f t="shared" si="4"/>
        <v>Alphen aan den RijnKerk en ZanenInkomensafh.huurbeleid meer dan 43786 euroHuurOverige verhuurderN.v.t.</v>
      </c>
      <c r="B293">
        <v>2015</v>
      </c>
      <c r="C293" t="s">
        <v>11</v>
      </c>
      <c r="D293" t="s">
        <v>12</v>
      </c>
      <c r="E293" t="s">
        <v>110</v>
      </c>
      <c r="F293" t="s">
        <v>10</v>
      </c>
      <c r="G293" t="s">
        <v>3</v>
      </c>
      <c r="H293" t="s">
        <v>7</v>
      </c>
      <c r="I293" t="s">
        <v>1</v>
      </c>
      <c r="J293">
        <v>200</v>
      </c>
    </row>
    <row r="294" spans="1:10" x14ac:dyDescent="0.25">
      <c r="A294" t="str">
        <f t="shared" si="4"/>
        <v>Alphen aan den RijnRietveldTotaalTotaalN.v.t.N.v.t.</v>
      </c>
      <c r="B294">
        <v>2015</v>
      </c>
      <c r="C294" t="s">
        <v>11</v>
      </c>
      <c r="D294" t="s">
        <v>12</v>
      </c>
      <c r="E294" t="s">
        <v>111</v>
      </c>
      <c r="F294" t="s">
        <v>0</v>
      </c>
      <c r="G294" t="s">
        <v>0</v>
      </c>
      <c r="H294" t="s">
        <v>1</v>
      </c>
      <c r="I294" t="s">
        <v>1</v>
      </c>
      <c r="J294">
        <v>0</v>
      </c>
    </row>
    <row r="295" spans="1:10" x14ac:dyDescent="0.25">
      <c r="A295" t="str">
        <f t="shared" si="4"/>
        <v>Alphen aan den RijnRietveldTotaalEigenaarN.v.t.N.v.t.</v>
      </c>
      <c r="B295">
        <v>2015</v>
      </c>
      <c r="C295" t="s">
        <v>11</v>
      </c>
      <c r="D295" t="s">
        <v>12</v>
      </c>
      <c r="E295" t="s">
        <v>111</v>
      </c>
      <c r="F295" t="s">
        <v>0</v>
      </c>
      <c r="G295" t="s">
        <v>2</v>
      </c>
      <c r="H295" t="s">
        <v>1</v>
      </c>
      <c r="I295" t="s">
        <v>1</v>
      </c>
      <c r="J295">
        <v>0</v>
      </c>
    </row>
    <row r="296" spans="1:10" x14ac:dyDescent="0.25">
      <c r="A296" t="str">
        <f t="shared" si="4"/>
        <v>Alphen aan den RijnRietveldTotaalHuurTotaalN.v.t.</v>
      </c>
      <c r="B296">
        <v>2015</v>
      </c>
      <c r="C296" t="s">
        <v>11</v>
      </c>
      <c r="D296" t="s">
        <v>12</v>
      </c>
      <c r="E296" t="s">
        <v>111</v>
      </c>
      <c r="F296" t="s">
        <v>0</v>
      </c>
      <c r="G296" t="s">
        <v>3</v>
      </c>
      <c r="H296" t="s">
        <v>0</v>
      </c>
      <c r="I296" t="s">
        <v>1</v>
      </c>
      <c r="J296">
        <v>0</v>
      </c>
    </row>
    <row r="297" spans="1:10" x14ac:dyDescent="0.25">
      <c r="A297" t="str">
        <f t="shared" si="4"/>
        <v>Alphen aan den RijnRietveldTotaalHuurOverige verhuurderN.v.t.</v>
      </c>
      <c r="B297">
        <v>2015</v>
      </c>
      <c r="C297" t="s">
        <v>11</v>
      </c>
      <c r="D297" t="s">
        <v>12</v>
      </c>
      <c r="E297" t="s">
        <v>111</v>
      </c>
      <c r="F297" t="s">
        <v>0</v>
      </c>
      <c r="G297" t="s">
        <v>3</v>
      </c>
      <c r="H297" t="s">
        <v>7</v>
      </c>
      <c r="I297" t="s">
        <v>1</v>
      </c>
      <c r="J297">
        <v>0</v>
      </c>
    </row>
    <row r="298" spans="1:10" x14ac:dyDescent="0.25">
      <c r="A298" t="str">
        <f t="shared" si="4"/>
        <v>Alphen aan den RijnRietveldInkomensafh.huurbeleid tot 34229 euroTotaalN.v.t.N.v.t.</v>
      </c>
      <c r="B298">
        <v>2015</v>
      </c>
      <c r="C298" t="s">
        <v>11</v>
      </c>
      <c r="D298" t="s">
        <v>12</v>
      </c>
      <c r="E298" t="s">
        <v>111</v>
      </c>
      <c r="F298" t="s">
        <v>8</v>
      </c>
      <c r="G298" t="s">
        <v>0</v>
      </c>
      <c r="H298" t="s">
        <v>1</v>
      </c>
      <c r="I298" t="s">
        <v>1</v>
      </c>
      <c r="J298">
        <v>0</v>
      </c>
    </row>
    <row r="299" spans="1:10" x14ac:dyDescent="0.25">
      <c r="A299" t="str">
        <f t="shared" si="4"/>
        <v>Alphen aan den RijnRietveldInkomensafh.huurbeleid tot 34229 euroEigenaarN.v.t.N.v.t.</v>
      </c>
      <c r="B299">
        <v>2015</v>
      </c>
      <c r="C299" t="s">
        <v>11</v>
      </c>
      <c r="D299" t="s">
        <v>12</v>
      </c>
      <c r="E299" t="s">
        <v>111</v>
      </c>
      <c r="F299" t="s">
        <v>8</v>
      </c>
      <c r="G299" t="s">
        <v>2</v>
      </c>
      <c r="H299" t="s">
        <v>1</v>
      </c>
      <c r="I299" t="s">
        <v>1</v>
      </c>
      <c r="J299">
        <v>0</v>
      </c>
    </row>
    <row r="300" spans="1:10" x14ac:dyDescent="0.25">
      <c r="A300" t="str">
        <f t="shared" si="4"/>
        <v>Alphen aan den RijnRietveldInkomensafh.huurbeleid tot 34229 euroHuurTotaalN.v.t.</v>
      </c>
      <c r="B300">
        <v>2015</v>
      </c>
      <c r="C300" t="s">
        <v>11</v>
      </c>
      <c r="D300" t="s">
        <v>12</v>
      </c>
      <c r="E300" t="s">
        <v>111</v>
      </c>
      <c r="F300" t="s">
        <v>8</v>
      </c>
      <c r="G300" t="s">
        <v>3</v>
      </c>
      <c r="H300" t="s">
        <v>0</v>
      </c>
      <c r="I300" t="s">
        <v>1</v>
      </c>
      <c r="J300">
        <v>0</v>
      </c>
    </row>
    <row r="301" spans="1:10" x14ac:dyDescent="0.25">
      <c r="A301" t="str">
        <f t="shared" si="4"/>
        <v>Alphen aan den RijnRietveldInkomensafh.huurbeleid tot 34229 euroHuurOverige verhuurderN.v.t.</v>
      </c>
      <c r="B301">
        <v>2015</v>
      </c>
      <c r="C301" t="s">
        <v>11</v>
      </c>
      <c r="D301" t="s">
        <v>12</v>
      </c>
      <c r="E301" t="s">
        <v>111</v>
      </c>
      <c r="F301" t="s">
        <v>8</v>
      </c>
      <c r="G301" t="s">
        <v>3</v>
      </c>
      <c r="H301" t="s">
        <v>7</v>
      </c>
      <c r="I301" t="s">
        <v>1</v>
      </c>
      <c r="J301">
        <v>0</v>
      </c>
    </row>
    <row r="302" spans="1:10" x14ac:dyDescent="0.25">
      <c r="A302" t="str">
        <f t="shared" si="4"/>
        <v>Alphen aan den RijnRietveldInkomensafh.huurbeleid 34229 t/m 43786 euroTotaalN.v.t.N.v.t.</v>
      </c>
      <c r="B302">
        <v>2015</v>
      </c>
      <c r="C302" t="s">
        <v>11</v>
      </c>
      <c r="D302" t="s">
        <v>12</v>
      </c>
      <c r="E302" t="s">
        <v>111</v>
      </c>
      <c r="F302" t="s">
        <v>9</v>
      </c>
      <c r="G302" t="s">
        <v>0</v>
      </c>
      <c r="H302" t="s">
        <v>1</v>
      </c>
      <c r="I302" t="s">
        <v>1</v>
      </c>
      <c r="J302">
        <v>0</v>
      </c>
    </row>
    <row r="303" spans="1:10" x14ac:dyDescent="0.25">
      <c r="A303" t="str">
        <f t="shared" si="4"/>
        <v>Alphen aan den RijnRietveldInkomensafh.huurbeleid 34229 t/m 43786 euroEigenaarN.v.t.N.v.t.</v>
      </c>
      <c r="B303">
        <v>2015</v>
      </c>
      <c r="C303" t="s">
        <v>11</v>
      </c>
      <c r="D303" t="s">
        <v>12</v>
      </c>
      <c r="E303" t="s">
        <v>111</v>
      </c>
      <c r="F303" t="s">
        <v>9</v>
      </c>
      <c r="G303" t="s">
        <v>2</v>
      </c>
      <c r="H303" t="s">
        <v>1</v>
      </c>
      <c r="I303" t="s">
        <v>1</v>
      </c>
      <c r="J303">
        <v>0</v>
      </c>
    </row>
    <row r="304" spans="1:10" x14ac:dyDescent="0.25">
      <c r="A304" t="str">
        <f t="shared" si="4"/>
        <v>Alphen aan den RijnRietveldInkomensafh.huurbeleid meer dan 43786 euroTotaalN.v.t.N.v.t.</v>
      </c>
      <c r="B304">
        <v>2015</v>
      </c>
      <c r="C304" t="s">
        <v>11</v>
      </c>
      <c r="D304" t="s">
        <v>12</v>
      </c>
      <c r="E304" t="s">
        <v>111</v>
      </c>
      <c r="F304" t="s">
        <v>10</v>
      </c>
      <c r="G304" t="s">
        <v>0</v>
      </c>
      <c r="H304" t="s">
        <v>1</v>
      </c>
      <c r="I304" t="s">
        <v>1</v>
      </c>
      <c r="J304">
        <v>0</v>
      </c>
    </row>
    <row r="305" spans="1:10" x14ac:dyDescent="0.25">
      <c r="A305" t="str">
        <f t="shared" si="4"/>
        <v>Alphen aan den RijnRietveldInkomensafh.huurbeleid meer dan 43786 euroEigenaarN.v.t.N.v.t.</v>
      </c>
      <c r="B305">
        <v>2015</v>
      </c>
      <c r="C305" t="s">
        <v>11</v>
      </c>
      <c r="D305" t="s">
        <v>12</v>
      </c>
      <c r="E305" t="s">
        <v>111</v>
      </c>
      <c r="F305" t="s">
        <v>10</v>
      </c>
      <c r="G305" t="s">
        <v>2</v>
      </c>
      <c r="H305" t="s">
        <v>1</v>
      </c>
      <c r="I305" t="s">
        <v>1</v>
      </c>
      <c r="J305">
        <v>0</v>
      </c>
    </row>
    <row r="306" spans="1:10" x14ac:dyDescent="0.25">
      <c r="A306" t="str">
        <f t="shared" si="4"/>
        <v>Alphen aan den RijnRietveldInkomensafh.huurbeleid meer dan 43786 euroHuurTotaalN.v.t.</v>
      </c>
      <c r="B306">
        <v>2015</v>
      </c>
      <c r="C306" t="s">
        <v>11</v>
      </c>
      <c r="D306" t="s">
        <v>12</v>
      </c>
      <c r="E306" t="s">
        <v>111</v>
      </c>
      <c r="F306" t="s">
        <v>10</v>
      </c>
      <c r="G306" t="s">
        <v>3</v>
      </c>
      <c r="H306" t="s">
        <v>0</v>
      </c>
      <c r="I306" t="s">
        <v>1</v>
      </c>
      <c r="J306">
        <v>0</v>
      </c>
    </row>
    <row r="307" spans="1:10" x14ac:dyDescent="0.25">
      <c r="A307" t="str">
        <f t="shared" si="4"/>
        <v>Alphen aan den RijnRietveldInkomensafh.huurbeleid meer dan 43786 euroHuurOverige verhuurderN.v.t.</v>
      </c>
      <c r="B307">
        <v>2015</v>
      </c>
      <c r="C307" t="s">
        <v>11</v>
      </c>
      <c r="D307" t="s">
        <v>12</v>
      </c>
      <c r="E307" t="s">
        <v>111</v>
      </c>
      <c r="F307" t="s">
        <v>10</v>
      </c>
      <c r="G307" t="s">
        <v>3</v>
      </c>
      <c r="H307" t="s">
        <v>7</v>
      </c>
      <c r="I307" t="s">
        <v>1</v>
      </c>
      <c r="J307">
        <v>0</v>
      </c>
    </row>
    <row r="308" spans="1:10" x14ac:dyDescent="0.25">
      <c r="A308" t="str">
        <f t="shared" si="4"/>
        <v>Alphen aan den RijnBenthuizenTotaalTotaalN.v.t.N.v.t.</v>
      </c>
      <c r="B308">
        <v>2015</v>
      </c>
      <c r="C308" t="s">
        <v>11</v>
      </c>
      <c r="D308" t="s">
        <v>12</v>
      </c>
      <c r="E308" t="s">
        <v>112</v>
      </c>
      <c r="F308" t="s">
        <v>0</v>
      </c>
      <c r="G308" t="s">
        <v>0</v>
      </c>
      <c r="H308" t="s">
        <v>1</v>
      </c>
      <c r="I308" t="s">
        <v>1</v>
      </c>
      <c r="J308">
        <v>1300</v>
      </c>
    </row>
    <row r="309" spans="1:10" x14ac:dyDescent="0.25">
      <c r="A309" t="str">
        <f t="shared" si="4"/>
        <v>Alphen aan den RijnBenthuizenTotaalEigenaarN.v.t.N.v.t.</v>
      </c>
      <c r="B309">
        <v>2015</v>
      </c>
      <c r="C309" t="s">
        <v>11</v>
      </c>
      <c r="D309" t="s">
        <v>12</v>
      </c>
      <c r="E309" t="s">
        <v>112</v>
      </c>
      <c r="F309" t="s">
        <v>0</v>
      </c>
      <c r="G309" t="s">
        <v>2</v>
      </c>
      <c r="H309" t="s">
        <v>1</v>
      </c>
      <c r="I309" t="s">
        <v>1</v>
      </c>
      <c r="J309">
        <v>900</v>
      </c>
    </row>
    <row r="310" spans="1:10" x14ac:dyDescent="0.25">
      <c r="A310" t="str">
        <f t="shared" si="4"/>
        <v>Alphen aan den RijnBenthuizenTotaalHuurTotaalN.v.t.</v>
      </c>
      <c r="B310">
        <v>2015</v>
      </c>
      <c r="C310" t="s">
        <v>11</v>
      </c>
      <c r="D310" t="s">
        <v>12</v>
      </c>
      <c r="E310" t="s">
        <v>112</v>
      </c>
      <c r="F310" t="s">
        <v>0</v>
      </c>
      <c r="G310" t="s">
        <v>3</v>
      </c>
      <c r="H310" t="s">
        <v>0</v>
      </c>
      <c r="I310" t="s">
        <v>1</v>
      </c>
      <c r="J310">
        <v>400</v>
      </c>
    </row>
    <row r="311" spans="1:10" x14ac:dyDescent="0.25">
      <c r="A311" t="str">
        <f t="shared" si="4"/>
        <v>Alphen aan den RijnBenthuizenTotaalHuurCorporatieTotaal</v>
      </c>
      <c r="B311">
        <v>2015</v>
      </c>
      <c r="C311" t="s">
        <v>11</v>
      </c>
      <c r="D311" t="s">
        <v>12</v>
      </c>
      <c r="E311" t="s">
        <v>112</v>
      </c>
      <c r="F311" t="s">
        <v>0</v>
      </c>
      <c r="G311" t="s">
        <v>3</v>
      </c>
      <c r="H311" t="s">
        <v>4</v>
      </c>
      <c r="I311" t="s">
        <v>0</v>
      </c>
      <c r="J311">
        <v>300</v>
      </c>
    </row>
    <row r="312" spans="1:10" x14ac:dyDescent="0.25">
      <c r="A312" t="str">
        <f t="shared" si="4"/>
        <v>Alphen aan den RijnBenthuizenTotaalHuurCorporatieOnder liberalisatiegrens</v>
      </c>
      <c r="B312">
        <v>2015</v>
      </c>
      <c r="C312" t="s">
        <v>11</v>
      </c>
      <c r="D312" t="s">
        <v>12</v>
      </c>
      <c r="E312" t="s">
        <v>112</v>
      </c>
      <c r="F312" t="s">
        <v>0</v>
      </c>
      <c r="G312" t="s">
        <v>3</v>
      </c>
      <c r="H312" t="s">
        <v>4</v>
      </c>
      <c r="I312" t="s">
        <v>5</v>
      </c>
      <c r="J312">
        <v>300</v>
      </c>
    </row>
    <row r="313" spans="1:10" x14ac:dyDescent="0.25">
      <c r="A313" t="str">
        <f t="shared" si="4"/>
        <v>Alphen aan den RijnBenthuizenTotaalHuurCorporatieOverig</v>
      </c>
      <c r="B313">
        <v>2015</v>
      </c>
      <c r="C313" t="s">
        <v>11</v>
      </c>
      <c r="D313" t="s">
        <v>12</v>
      </c>
      <c r="E313" t="s">
        <v>112</v>
      </c>
      <c r="F313" t="s">
        <v>0</v>
      </c>
      <c r="G313" t="s">
        <v>3</v>
      </c>
      <c r="H313" t="s">
        <v>4</v>
      </c>
      <c r="I313" t="s">
        <v>6</v>
      </c>
      <c r="J313">
        <v>0</v>
      </c>
    </row>
    <row r="314" spans="1:10" x14ac:dyDescent="0.25">
      <c r="A314" t="str">
        <f t="shared" si="4"/>
        <v>Alphen aan den RijnBenthuizenTotaalHuurOverige verhuurderN.v.t.</v>
      </c>
      <c r="B314">
        <v>2015</v>
      </c>
      <c r="C314" t="s">
        <v>11</v>
      </c>
      <c r="D314" t="s">
        <v>12</v>
      </c>
      <c r="E314" t="s">
        <v>112</v>
      </c>
      <c r="F314" t="s">
        <v>0</v>
      </c>
      <c r="G314" t="s">
        <v>3</v>
      </c>
      <c r="H314" t="s">
        <v>7</v>
      </c>
      <c r="I314" t="s">
        <v>1</v>
      </c>
      <c r="J314">
        <v>200</v>
      </c>
    </row>
    <row r="315" spans="1:10" x14ac:dyDescent="0.25">
      <c r="A315" t="str">
        <f t="shared" si="4"/>
        <v>Alphen aan den RijnBenthuizenInkomensafh.huurbeleid tot 34229 euroTotaalN.v.t.N.v.t.</v>
      </c>
      <c r="B315">
        <v>2015</v>
      </c>
      <c r="C315" t="s">
        <v>11</v>
      </c>
      <c r="D315" t="s">
        <v>12</v>
      </c>
      <c r="E315" t="s">
        <v>112</v>
      </c>
      <c r="F315" t="s">
        <v>8</v>
      </c>
      <c r="G315" t="s">
        <v>0</v>
      </c>
      <c r="H315" t="s">
        <v>1</v>
      </c>
      <c r="I315" t="s">
        <v>1</v>
      </c>
      <c r="J315">
        <v>400</v>
      </c>
    </row>
    <row r="316" spans="1:10" x14ac:dyDescent="0.25">
      <c r="A316" t="str">
        <f t="shared" si="4"/>
        <v>Alphen aan den RijnBenthuizenInkomensafh.huurbeleid tot 34229 euroEigenaarN.v.t.N.v.t.</v>
      </c>
      <c r="B316">
        <v>2015</v>
      </c>
      <c r="C316" t="s">
        <v>11</v>
      </c>
      <c r="D316" t="s">
        <v>12</v>
      </c>
      <c r="E316" t="s">
        <v>112</v>
      </c>
      <c r="F316" t="s">
        <v>8</v>
      </c>
      <c r="G316" t="s">
        <v>2</v>
      </c>
      <c r="H316" t="s">
        <v>1</v>
      </c>
      <c r="I316" t="s">
        <v>1</v>
      </c>
      <c r="J316">
        <v>200</v>
      </c>
    </row>
    <row r="317" spans="1:10" x14ac:dyDescent="0.25">
      <c r="A317" t="str">
        <f t="shared" si="4"/>
        <v>Alphen aan den RijnBenthuizenInkomensafh.huurbeleid tot 34229 euroHuurTotaalN.v.t.</v>
      </c>
      <c r="B317">
        <v>2015</v>
      </c>
      <c r="C317" t="s">
        <v>11</v>
      </c>
      <c r="D317" t="s">
        <v>12</v>
      </c>
      <c r="E317" t="s">
        <v>112</v>
      </c>
      <c r="F317" t="s">
        <v>8</v>
      </c>
      <c r="G317" t="s">
        <v>3</v>
      </c>
      <c r="H317" t="s">
        <v>0</v>
      </c>
      <c r="I317" t="s">
        <v>1</v>
      </c>
      <c r="J317">
        <v>200</v>
      </c>
    </row>
    <row r="318" spans="1:10" x14ac:dyDescent="0.25">
      <c r="A318" t="str">
        <f t="shared" si="4"/>
        <v>Alphen aan den RijnBenthuizenInkomensafh.huurbeleid tot 34229 euroHuurCorporatieTotaal</v>
      </c>
      <c r="B318">
        <v>2015</v>
      </c>
      <c r="C318" t="s">
        <v>11</v>
      </c>
      <c r="D318" t="s">
        <v>12</v>
      </c>
      <c r="E318" t="s">
        <v>112</v>
      </c>
      <c r="F318" t="s">
        <v>8</v>
      </c>
      <c r="G318" t="s">
        <v>3</v>
      </c>
      <c r="H318" t="s">
        <v>4</v>
      </c>
      <c r="I318" t="s">
        <v>0</v>
      </c>
      <c r="J318">
        <v>200</v>
      </c>
    </row>
    <row r="319" spans="1:10" x14ac:dyDescent="0.25">
      <c r="A319" t="str">
        <f t="shared" si="4"/>
        <v>Alphen aan den RijnBenthuizenInkomensafh.huurbeleid tot 34229 euroHuurCorporatieOnder liberalisatiegrens</v>
      </c>
      <c r="B319">
        <v>2015</v>
      </c>
      <c r="C319" t="s">
        <v>11</v>
      </c>
      <c r="D319" t="s">
        <v>12</v>
      </c>
      <c r="E319" t="s">
        <v>112</v>
      </c>
      <c r="F319" t="s">
        <v>8</v>
      </c>
      <c r="G319" t="s">
        <v>3</v>
      </c>
      <c r="H319" t="s">
        <v>4</v>
      </c>
      <c r="I319" t="s">
        <v>5</v>
      </c>
      <c r="J319">
        <v>200</v>
      </c>
    </row>
    <row r="320" spans="1:10" x14ac:dyDescent="0.25">
      <c r="A320" t="str">
        <f t="shared" si="4"/>
        <v>Alphen aan den RijnBenthuizenInkomensafh.huurbeleid tot 34229 euroHuurCorporatieOverig</v>
      </c>
      <c r="B320">
        <v>2015</v>
      </c>
      <c r="C320" t="s">
        <v>11</v>
      </c>
      <c r="D320" t="s">
        <v>12</v>
      </c>
      <c r="E320" t="s">
        <v>112</v>
      </c>
      <c r="F320" t="s">
        <v>8</v>
      </c>
      <c r="G320" t="s">
        <v>3</v>
      </c>
      <c r="H320" t="s">
        <v>4</v>
      </c>
      <c r="I320" t="s">
        <v>6</v>
      </c>
      <c r="J320">
        <v>0</v>
      </c>
    </row>
    <row r="321" spans="1:10" x14ac:dyDescent="0.25">
      <c r="A321" t="str">
        <f t="shared" si="4"/>
        <v>Alphen aan den RijnBenthuizenInkomensafh.huurbeleid tot 34229 euroHuurOverige verhuurderN.v.t.</v>
      </c>
      <c r="B321">
        <v>2015</v>
      </c>
      <c r="C321" t="s">
        <v>11</v>
      </c>
      <c r="D321" t="s">
        <v>12</v>
      </c>
      <c r="E321" t="s">
        <v>112</v>
      </c>
      <c r="F321" t="s">
        <v>8</v>
      </c>
      <c r="G321" t="s">
        <v>3</v>
      </c>
      <c r="H321" t="s">
        <v>7</v>
      </c>
      <c r="I321" t="s">
        <v>1</v>
      </c>
      <c r="J321">
        <v>100</v>
      </c>
    </row>
    <row r="322" spans="1:10" x14ac:dyDescent="0.25">
      <c r="A322" t="str">
        <f t="shared" si="4"/>
        <v>Alphen aan den RijnBenthuizenInkomensafh.huurbeleid 34229 t/m 43786 euroTotaalN.v.t.N.v.t.</v>
      </c>
      <c r="B322">
        <v>2015</v>
      </c>
      <c r="C322" t="s">
        <v>11</v>
      </c>
      <c r="D322" t="s">
        <v>12</v>
      </c>
      <c r="E322" t="s">
        <v>112</v>
      </c>
      <c r="F322" t="s">
        <v>9</v>
      </c>
      <c r="G322" t="s">
        <v>0</v>
      </c>
      <c r="H322" t="s">
        <v>1</v>
      </c>
      <c r="I322" t="s">
        <v>1</v>
      </c>
      <c r="J322">
        <v>200</v>
      </c>
    </row>
    <row r="323" spans="1:10" x14ac:dyDescent="0.25">
      <c r="A323" t="str">
        <f t="shared" ref="A323:A386" si="5">CONCATENATE(D323,E323,F323,G323,H323,I323)</f>
        <v>Alphen aan den RijnBenthuizenInkomensafh.huurbeleid 34229 t/m 43786 euroEigenaarN.v.t.N.v.t.</v>
      </c>
      <c r="B323">
        <v>2015</v>
      </c>
      <c r="C323" t="s">
        <v>11</v>
      </c>
      <c r="D323" t="s">
        <v>12</v>
      </c>
      <c r="E323" t="s">
        <v>112</v>
      </c>
      <c r="F323" t="s">
        <v>9</v>
      </c>
      <c r="G323" t="s">
        <v>2</v>
      </c>
      <c r="H323" t="s">
        <v>1</v>
      </c>
      <c r="I323" t="s">
        <v>1</v>
      </c>
      <c r="J323">
        <v>100</v>
      </c>
    </row>
    <row r="324" spans="1:10" x14ac:dyDescent="0.25">
      <c r="A324" t="str">
        <f t="shared" si="5"/>
        <v>Alphen aan den RijnBenthuizenInkomensafh.huurbeleid 34229 t/m 43786 euroHuurTotaalN.v.t.</v>
      </c>
      <c r="B324">
        <v>2015</v>
      </c>
      <c r="C324" t="s">
        <v>11</v>
      </c>
      <c r="D324" t="s">
        <v>12</v>
      </c>
      <c r="E324" t="s">
        <v>112</v>
      </c>
      <c r="F324" t="s">
        <v>9</v>
      </c>
      <c r="G324" t="s">
        <v>3</v>
      </c>
      <c r="H324" t="s">
        <v>0</v>
      </c>
      <c r="I324" t="s">
        <v>1</v>
      </c>
      <c r="J324">
        <v>100</v>
      </c>
    </row>
    <row r="325" spans="1:10" x14ac:dyDescent="0.25">
      <c r="A325" t="str">
        <f t="shared" si="5"/>
        <v>Alphen aan den RijnBenthuizenInkomensafh.huurbeleid 34229 t/m 43786 euroHuurCorporatieTotaal</v>
      </c>
      <c r="B325">
        <v>2015</v>
      </c>
      <c r="C325" t="s">
        <v>11</v>
      </c>
      <c r="D325" t="s">
        <v>12</v>
      </c>
      <c r="E325" t="s">
        <v>112</v>
      </c>
      <c r="F325" t="s">
        <v>9</v>
      </c>
      <c r="G325" t="s">
        <v>3</v>
      </c>
      <c r="H325" t="s">
        <v>4</v>
      </c>
      <c r="I325" t="s">
        <v>0</v>
      </c>
      <c r="J325">
        <v>0</v>
      </c>
    </row>
    <row r="326" spans="1:10" x14ac:dyDescent="0.25">
      <c r="A326" t="str">
        <f t="shared" si="5"/>
        <v>Alphen aan den RijnBenthuizenInkomensafh.huurbeleid 34229 t/m 43786 euroHuurCorporatieOnder liberalisatiegrens</v>
      </c>
      <c r="B326">
        <v>2015</v>
      </c>
      <c r="C326" t="s">
        <v>11</v>
      </c>
      <c r="D326" t="s">
        <v>12</v>
      </c>
      <c r="E326" t="s">
        <v>112</v>
      </c>
      <c r="F326" t="s">
        <v>9</v>
      </c>
      <c r="G326" t="s">
        <v>3</v>
      </c>
      <c r="H326" t="s">
        <v>4</v>
      </c>
      <c r="I326" t="s">
        <v>5</v>
      </c>
      <c r="J326">
        <v>0</v>
      </c>
    </row>
    <row r="327" spans="1:10" x14ac:dyDescent="0.25">
      <c r="A327" t="str">
        <f t="shared" si="5"/>
        <v>Alphen aan den RijnBenthuizenInkomensafh.huurbeleid 34229 t/m 43786 euroHuurOverige verhuurderN.v.t.</v>
      </c>
      <c r="B327">
        <v>2015</v>
      </c>
      <c r="C327" t="s">
        <v>11</v>
      </c>
      <c r="D327" t="s">
        <v>12</v>
      </c>
      <c r="E327" t="s">
        <v>112</v>
      </c>
      <c r="F327" t="s">
        <v>9</v>
      </c>
      <c r="G327" t="s">
        <v>3</v>
      </c>
      <c r="H327" t="s">
        <v>7</v>
      </c>
      <c r="I327" t="s">
        <v>1</v>
      </c>
      <c r="J327">
        <v>0</v>
      </c>
    </row>
    <row r="328" spans="1:10" x14ac:dyDescent="0.25">
      <c r="A328" t="str">
        <f t="shared" si="5"/>
        <v>Alphen aan den RijnBenthuizenInkomensafh.huurbeleid meer dan 43786 euroTotaalN.v.t.N.v.t.</v>
      </c>
      <c r="B328">
        <v>2015</v>
      </c>
      <c r="C328" t="s">
        <v>11</v>
      </c>
      <c r="D328" t="s">
        <v>12</v>
      </c>
      <c r="E328" t="s">
        <v>112</v>
      </c>
      <c r="F328" t="s">
        <v>10</v>
      </c>
      <c r="G328" t="s">
        <v>0</v>
      </c>
      <c r="H328" t="s">
        <v>1</v>
      </c>
      <c r="I328" t="s">
        <v>1</v>
      </c>
      <c r="J328">
        <v>700</v>
      </c>
    </row>
    <row r="329" spans="1:10" x14ac:dyDescent="0.25">
      <c r="A329" t="str">
        <f t="shared" si="5"/>
        <v>Alphen aan den RijnBenthuizenInkomensafh.huurbeleid meer dan 43786 euroEigenaarN.v.t.N.v.t.</v>
      </c>
      <c r="B329">
        <v>2015</v>
      </c>
      <c r="C329" t="s">
        <v>11</v>
      </c>
      <c r="D329" t="s">
        <v>12</v>
      </c>
      <c r="E329" t="s">
        <v>112</v>
      </c>
      <c r="F329" t="s">
        <v>10</v>
      </c>
      <c r="G329" t="s">
        <v>2</v>
      </c>
      <c r="H329" t="s">
        <v>1</v>
      </c>
      <c r="I329" t="s">
        <v>1</v>
      </c>
      <c r="J329">
        <v>600</v>
      </c>
    </row>
    <row r="330" spans="1:10" x14ac:dyDescent="0.25">
      <c r="A330" t="str">
        <f t="shared" si="5"/>
        <v>Alphen aan den RijnBenthuizenInkomensafh.huurbeleid meer dan 43786 euroHuurTotaalN.v.t.</v>
      </c>
      <c r="B330">
        <v>2015</v>
      </c>
      <c r="C330" t="s">
        <v>11</v>
      </c>
      <c r="D330" t="s">
        <v>12</v>
      </c>
      <c r="E330" t="s">
        <v>112</v>
      </c>
      <c r="F330" t="s">
        <v>10</v>
      </c>
      <c r="G330" t="s">
        <v>3</v>
      </c>
      <c r="H330" t="s">
        <v>0</v>
      </c>
      <c r="I330" t="s">
        <v>1</v>
      </c>
      <c r="J330">
        <v>100</v>
      </c>
    </row>
    <row r="331" spans="1:10" x14ac:dyDescent="0.25">
      <c r="A331" t="str">
        <f t="shared" si="5"/>
        <v>Alphen aan den RijnBenthuizenInkomensafh.huurbeleid meer dan 43786 euroHuurCorporatieTotaal</v>
      </c>
      <c r="B331">
        <v>2015</v>
      </c>
      <c r="C331" t="s">
        <v>11</v>
      </c>
      <c r="D331" t="s">
        <v>12</v>
      </c>
      <c r="E331" t="s">
        <v>112</v>
      </c>
      <c r="F331" t="s">
        <v>10</v>
      </c>
      <c r="G331" t="s">
        <v>3</v>
      </c>
      <c r="H331" t="s">
        <v>4</v>
      </c>
      <c r="I331" t="s">
        <v>0</v>
      </c>
      <c r="J331">
        <v>100</v>
      </c>
    </row>
    <row r="332" spans="1:10" x14ac:dyDescent="0.25">
      <c r="A332" t="str">
        <f t="shared" si="5"/>
        <v>Alphen aan den RijnBenthuizenInkomensafh.huurbeleid meer dan 43786 euroHuurCorporatieOnder liberalisatiegrens</v>
      </c>
      <c r="B332">
        <v>2015</v>
      </c>
      <c r="C332" t="s">
        <v>11</v>
      </c>
      <c r="D332" t="s">
        <v>12</v>
      </c>
      <c r="E332" t="s">
        <v>112</v>
      </c>
      <c r="F332" t="s">
        <v>10</v>
      </c>
      <c r="G332" t="s">
        <v>3</v>
      </c>
      <c r="H332" t="s">
        <v>4</v>
      </c>
      <c r="I332" t="s">
        <v>5</v>
      </c>
      <c r="J332">
        <v>100</v>
      </c>
    </row>
    <row r="333" spans="1:10" x14ac:dyDescent="0.25">
      <c r="A333" t="str">
        <f t="shared" si="5"/>
        <v>Alphen aan den RijnBenthuizenInkomensafh.huurbeleid meer dan 43786 euroHuurOverige verhuurderN.v.t.</v>
      </c>
      <c r="B333">
        <v>2015</v>
      </c>
      <c r="C333" t="s">
        <v>11</v>
      </c>
      <c r="D333" t="s">
        <v>12</v>
      </c>
      <c r="E333" t="s">
        <v>112</v>
      </c>
      <c r="F333" t="s">
        <v>10</v>
      </c>
      <c r="G333" t="s">
        <v>3</v>
      </c>
      <c r="H333" t="s">
        <v>7</v>
      </c>
      <c r="I333" t="s">
        <v>1</v>
      </c>
      <c r="J333">
        <v>100</v>
      </c>
    </row>
    <row r="334" spans="1:10" x14ac:dyDescent="0.25">
      <c r="A334" t="str">
        <f t="shared" si="5"/>
        <v>Alphen aan den RijnAarlanderveenTotaalTotaalN.v.t.N.v.t.</v>
      </c>
      <c r="B334">
        <v>2015</v>
      </c>
      <c r="C334" t="s">
        <v>11</v>
      </c>
      <c r="D334" t="s">
        <v>12</v>
      </c>
      <c r="E334" t="s">
        <v>113</v>
      </c>
      <c r="F334" t="s">
        <v>0</v>
      </c>
      <c r="G334" t="s">
        <v>0</v>
      </c>
      <c r="H334" t="s">
        <v>1</v>
      </c>
      <c r="I334" t="s">
        <v>1</v>
      </c>
      <c r="J334">
        <v>500</v>
      </c>
    </row>
    <row r="335" spans="1:10" x14ac:dyDescent="0.25">
      <c r="A335" t="str">
        <f t="shared" si="5"/>
        <v>Alphen aan den RijnAarlanderveenTotaalEigenaarN.v.t.N.v.t.</v>
      </c>
      <c r="B335">
        <v>2015</v>
      </c>
      <c r="C335" t="s">
        <v>11</v>
      </c>
      <c r="D335" t="s">
        <v>12</v>
      </c>
      <c r="E335" t="s">
        <v>113</v>
      </c>
      <c r="F335" t="s">
        <v>0</v>
      </c>
      <c r="G335" t="s">
        <v>2</v>
      </c>
      <c r="H335" t="s">
        <v>1</v>
      </c>
      <c r="I335" t="s">
        <v>1</v>
      </c>
      <c r="J335">
        <v>300</v>
      </c>
    </row>
    <row r="336" spans="1:10" x14ac:dyDescent="0.25">
      <c r="A336" t="str">
        <f t="shared" si="5"/>
        <v>Alphen aan den RijnAarlanderveenTotaalHuurTotaalN.v.t.</v>
      </c>
      <c r="B336">
        <v>2015</v>
      </c>
      <c r="C336" t="s">
        <v>11</v>
      </c>
      <c r="D336" t="s">
        <v>12</v>
      </c>
      <c r="E336" t="s">
        <v>113</v>
      </c>
      <c r="F336" t="s">
        <v>0</v>
      </c>
      <c r="G336" t="s">
        <v>3</v>
      </c>
      <c r="H336" t="s">
        <v>0</v>
      </c>
      <c r="I336" t="s">
        <v>1</v>
      </c>
      <c r="J336">
        <v>200</v>
      </c>
    </row>
    <row r="337" spans="1:10" x14ac:dyDescent="0.25">
      <c r="A337" t="str">
        <f t="shared" si="5"/>
        <v>Alphen aan den RijnAarlanderveenTotaalHuurCorporatieTotaal</v>
      </c>
      <c r="B337">
        <v>2015</v>
      </c>
      <c r="C337" t="s">
        <v>11</v>
      </c>
      <c r="D337" t="s">
        <v>12</v>
      </c>
      <c r="E337" t="s">
        <v>113</v>
      </c>
      <c r="F337" t="s">
        <v>0</v>
      </c>
      <c r="G337" t="s">
        <v>3</v>
      </c>
      <c r="H337" t="s">
        <v>4</v>
      </c>
      <c r="I337" t="s">
        <v>0</v>
      </c>
      <c r="J337">
        <v>100</v>
      </c>
    </row>
    <row r="338" spans="1:10" x14ac:dyDescent="0.25">
      <c r="A338" t="str">
        <f t="shared" si="5"/>
        <v>Alphen aan den RijnAarlanderveenTotaalHuurCorporatieOnder liberalisatiegrens</v>
      </c>
      <c r="B338">
        <v>2015</v>
      </c>
      <c r="C338" t="s">
        <v>11</v>
      </c>
      <c r="D338" t="s">
        <v>12</v>
      </c>
      <c r="E338" t="s">
        <v>113</v>
      </c>
      <c r="F338" t="s">
        <v>0</v>
      </c>
      <c r="G338" t="s">
        <v>3</v>
      </c>
      <c r="H338" t="s">
        <v>4</v>
      </c>
      <c r="I338" t="s">
        <v>5</v>
      </c>
      <c r="J338">
        <v>100</v>
      </c>
    </row>
    <row r="339" spans="1:10" x14ac:dyDescent="0.25">
      <c r="A339" t="str">
        <f t="shared" si="5"/>
        <v>Alphen aan den RijnAarlanderveenTotaalHuurOverige verhuurderN.v.t.</v>
      </c>
      <c r="B339">
        <v>2015</v>
      </c>
      <c r="C339" t="s">
        <v>11</v>
      </c>
      <c r="D339" t="s">
        <v>12</v>
      </c>
      <c r="E339" t="s">
        <v>113</v>
      </c>
      <c r="F339" t="s">
        <v>0</v>
      </c>
      <c r="G339" t="s">
        <v>3</v>
      </c>
      <c r="H339" t="s">
        <v>7</v>
      </c>
      <c r="I339" t="s">
        <v>1</v>
      </c>
      <c r="J339">
        <v>100</v>
      </c>
    </row>
    <row r="340" spans="1:10" x14ac:dyDescent="0.25">
      <c r="A340" t="str">
        <f t="shared" si="5"/>
        <v>Alphen aan den RijnAarlanderveenInkomensafh.huurbeleid tot 34229 euroTotaalN.v.t.N.v.t.</v>
      </c>
      <c r="B340">
        <v>2015</v>
      </c>
      <c r="C340" t="s">
        <v>11</v>
      </c>
      <c r="D340" t="s">
        <v>12</v>
      </c>
      <c r="E340" t="s">
        <v>113</v>
      </c>
      <c r="F340" t="s">
        <v>8</v>
      </c>
      <c r="G340" t="s">
        <v>0</v>
      </c>
      <c r="H340" t="s">
        <v>1</v>
      </c>
      <c r="I340" t="s">
        <v>1</v>
      </c>
      <c r="J340">
        <v>200</v>
      </c>
    </row>
    <row r="341" spans="1:10" x14ac:dyDescent="0.25">
      <c r="A341" t="str">
        <f t="shared" si="5"/>
        <v>Alphen aan den RijnAarlanderveenInkomensafh.huurbeleid tot 34229 euroEigenaarN.v.t.N.v.t.</v>
      </c>
      <c r="B341">
        <v>2015</v>
      </c>
      <c r="C341" t="s">
        <v>11</v>
      </c>
      <c r="D341" t="s">
        <v>12</v>
      </c>
      <c r="E341" t="s">
        <v>113</v>
      </c>
      <c r="F341" t="s">
        <v>8</v>
      </c>
      <c r="G341" t="s">
        <v>2</v>
      </c>
      <c r="H341" t="s">
        <v>1</v>
      </c>
      <c r="I341" t="s">
        <v>1</v>
      </c>
      <c r="J341">
        <v>100</v>
      </c>
    </row>
    <row r="342" spans="1:10" x14ac:dyDescent="0.25">
      <c r="A342" t="str">
        <f t="shared" si="5"/>
        <v>Alphen aan den RijnAarlanderveenInkomensafh.huurbeleid tot 34229 euroHuurTotaalN.v.t.</v>
      </c>
      <c r="B342">
        <v>2015</v>
      </c>
      <c r="C342" t="s">
        <v>11</v>
      </c>
      <c r="D342" t="s">
        <v>12</v>
      </c>
      <c r="E342" t="s">
        <v>113</v>
      </c>
      <c r="F342" t="s">
        <v>8</v>
      </c>
      <c r="G342" t="s">
        <v>3</v>
      </c>
      <c r="H342" t="s">
        <v>0</v>
      </c>
      <c r="I342" t="s">
        <v>1</v>
      </c>
      <c r="J342">
        <v>100</v>
      </c>
    </row>
    <row r="343" spans="1:10" x14ac:dyDescent="0.25">
      <c r="A343" t="str">
        <f t="shared" si="5"/>
        <v>Alphen aan den RijnAarlanderveenInkomensafh.huurbeleid tot 34229 euroHuurCorporatieTotaal</v>
      </c>
      <c r="B343">
        <v>2015</v>
      </c>
      <c r="C343" t="s">
        <v>11</v>
      </c>
      <c r="D343" t="s">
        <v>12</v>
      </c>
      <c r="E343" t="s">
        <v>113</v>
      </c>
      <c r="F343" t="s">
        <v>8</v>
      </c>
      <c r="G343" t="s">
        <v>3</v>
      </c>
      <c r="H343" t="s">
        <v>4</v>
      </c>
      <c r="I343" t="s">
        <v>0</v>
      </c>
      <c r="J343">
        <v>100</v>
      </c>
    </row>
    <row r="344" spans="1:10" x14ac:dyDescent="0.25">
      <c r="A344" t="str">
        <f t="shared" si="5"/>
        <v>Alphen aan den RijnAarlanderveenInkomensafh.huurbeleid tot 34229 euroHuurCorporatieOnder liberalisatiegrens</v>
      </c>
      <c r="B344">
        <v>2015</v>
      </c>
      <c r="C344" t="s">
        <v>11</v>
      </c>
      <c r="D344" t="s">
        <v>12</v>
      </c>
      <c r="E344" t="s">
        <v>113</v>
      </c>
      <c r="F344" t="s">
        <v>8</v>
      </c>
      <c r="G344" t="s">
        <v>3</v>
      </c>
      <c r="H344" t="s">
        <v>4</v>
      </c>
      <c r="I344" t="s">
        <v>5</v>
      </c>
      <c r="J344">
        <v>100</v>
      </c>
    </row>
    <row r="345" spans="1:10" x14ac:dyDescent="0.25">
      <c r="A345" t="str">
        <f t="shared" si="5"/>
        <v>Alphen aan den RijnAarlanderveenInkomensafh.huurbeleid tot 34229 euroHuurOverige verhuurderN.v.t.</v>
      </c>
      <c r="B345">
        <v>2015</v>
      </c>
      <c r="C345" t="s">
        <v>11</v>
      </c>
      <c r="D345" t="s">
        <v>12</v>
      </c>
      <c r="E345" t="s">
        <v>113</v>
      </c>
      <c r="F345" t="s">
        <v>8</v>
      </c>
      <c r="G345" t="s">
        <v>3</v>
      </c>
      <c r="H345" t="s">
        <v>7</v>
      </c>
      <c r="I345" t="s">
        <v>1</v>
      </c>
      <c r="J345">
        <v>0</v>
      </c>
    </row>
    <row r="346" spans="1:10" x14ac:dyDescent="0.25">
      <c r="A346" t="str">
        <f t="shared" si="5"/>
        <v>Alphen aan den RijnAarlanderveenInkomensafh.huurbeleid 34229 t/m 43786 euroTotaalN.v.t.N.v.t.</v>
      </c>
      <c r="B346">
        <v>2015</v>
      </c>
      <c r="C346" t="s">
        <v>11</v>
      </c>
      <c r="D346" t="s">
        <v>12</v>
      </c>
      <c r="E346" t="s">
        <v>113</v>
      </c>
      <c r="F346" t="s">
        <v>9</v>
      </c>
      <c r="G346" t="s">
        <v>0</v>
      </c>
      <c r="H346" t="s">
        <v>1</v>
      </c>
      <c r="I346" t="s">
        <v>1</v>
      </c>
      <c r="J346">
        <v>100</v>
      </c>
    </row>
    <row r="347" spans="1:10" x14ac:dyDescent="0.25">
      <c r="A347" t="str">
        <f t="shared" si="5"/>
        <v>Alphen aan den RijnAarlanderveenInkomensafh.huurbeleid 34229 t/m 43786 euroEigenaarN.v.t.N.v.t.</v>
      </c>
      <c r="B347">
        <v>2015</v>
      </c>
      <c r="C347" t="s">
        <v>11</v>
      </c>
      <c r="D347" t="s">
        <v>12</v>
      </c>
      <c r="E347" t="s">
        <v>113</v>
      </c>
      <c r="F347" t="s">
        <v>9</v>
      </c>
      <c r="G347" t="s">
        <v>2</v>
      </c>
      <c r="H347" t="s">
        <v>1</v>
      </c>
      <c r="I347" t="s">
        <v>1</v>
      </c>
      <c r="J347">
        <v>0</v>
      </c>
    </row>
    <row r="348" spans="1:10" x14ac:dyDescent="0.25">
      <c r="A348" t="str">
        <f t="shared" si="5"/>
        <v>Alphen aan den RijnAarlanderveenInkomensafh.huurbeleid 34229 t/m 43786 euroHuurTotaalN.v.t.</v>
      </c>
      <c r="B348">
        <v>2015</v>
      </c>
      <c r="C348" t="s">
        <v>11</v>
      </c>
      <c r="D348" t="s">
        <v>12</v>
      </c>
      <c r="E348" t="s">
        <v>113</v>
      </c>
      <c r="F348" t="s">
        <v>9</v>
      </c>
      <c r="G348" t="s">
        <v>3</v>
      </c>
      <c r="H348" t="s">
        <v>0</v>
      </c>
      <c r="I348" t="s">
        <v>1</v>
      </c>
      <c r="J348">
        <v>0</v>
      </c>
    </row>
    <row r="349" spans="1:10" x14ac:dyDescent="0.25">
      <c r="A349" t="str">
        <f t="shared" si="5"/>
        <v>Alphen aan den RijnAarlanderveenInkomensafh.huurbeleid 34229 t/m 43786 euroHuurCorporatieTotaal</v>
      </c>
      <c r="B349">
        <v>2015</v>
      </c>
      <c r="C349" t="s">
        <v>11</v>
      </c>
      <c r="D349" t="s">
        <v>12</v>
      </c>
      <c r="E349" t="s">
        <v>113</v>
      </c>
      <c r="F349" t="s">
        <v>9</v>
      </c>
      <c r="G349" t="s">
        <v>3</v>
      </c>
      <c r="H349" t="s">
        <v>4</v>
      </c>
      <c r="I349" t="s">
        <v>0</v>
      </c>
      <c r="J349">
        <v>0</v>
      </c>
    </row>
    <row r="350" spans="1:10" x14ac:dyDescent="0.25">
      <c r="A350" t="str">
        <f t="shared" si="5"/>
        <v>Alphen aan den RijnAarlanderveenInkomensafh.huurbeleid 34229 t/m 43786 euroHuurCorporatieOnder liberalisatiegrens</v>
      </c>
      <c r="B350">
        <v>2015</v>
      </c>
      <c r="C350" t="s">
        <v>11</v>
      </c>
      <c r="D350" t="s">
        <v>12</v>
      </c>
      <c r="E350" t="s">
        <v>113</v>
      </c>
      <c r="F350" t="s">
        <v>9</v>
      </c>
      <c r="G350" t="s">
        <v>3</v>
      </c>
      <c r="H350" t="s">
        <v>4</v>
      </c>
      <c r="I350" t="s">
        <v>5</v>
      </c>
      <c r="J350">
        <v>0</v>
      </c>
    </row>
    <row r="351" spans="1:10" x14ac:dyDescent="0.25">
      <c r="A351" t="str">
        <f t="shared" si="5"/>
        <v>Alphen aan den RijnAarlanderveenInkomensafh.huurbeleid 34229 t/m 43786 euroHuurOverige verhuurderN.v.t.</v>
      </c>
      <c r="B351">
        <v>2015</v>
      </c>
      <c r="C351" t="s">
        <v>11</v>
      </c>
      <c r="D351" t="s">
        <v>12</v>
      </c>
      <c r="E351" t="s">
        <v>113</v>
      </c>
      <c r="F351" t="s">
        <v>9</v>
      </c>
      <c r="G351" t="s">
        <v>3</v>
      </c>
      <c r="H351" t="s">
        <v>7</v>
      </c>
      <c r="I351" t="s">
        <v>1</v>
      </c>
      <c r="J351">
        <v>0</v>
      </c>
    </row>
    <row r="352" spans="1:10" x14ac:dyDescent="0.25">
      <c r="A352" t="str">
        <f t="shared" si="5"/>
        <v>Alphen aan den RijnAarlanderveenInkomensafh.huurbeleid meer dan 43786 euroTotaalN.v.t.N.v.t.</v>
      </c>
      <c r="B352">
        <v>2015</v>
      </c>
      <c r="C352" t="s">
        <v>11</v>
      </c>
      <c r="D352" t="s">
        <v>12</v>
      </c>
      <c r="E352" t="s">
        <v>113</v>
      </c>
      <c r="F352" t="s">
        <v>10</v>
      </c>
      <c r="G352" t="s">
        <v>0</v>
      </c>
      <c r="H352" t="s">
        <v>1</v>
      </c>
      <c r="I352" t="s">
        <v>1</v>
      </c>
      <c r="J352">
        <v>200</v>
      </c>
    </row>
    <row r="353" spans="1:10" x14ac:dyDescent="0.25">
      <c r="A353" t="str">
        <f t="shared" si="5"/>
        <v>Alphen aan den RijnAarlanderveenInkomensafh.huurbeleid meer dan 43786 euroEigenaarN.v.t.N.v.t.</v>
      </c>
      <c r="B353">
        <v>2015</v>
      </c>
      <c r="C353" t="s">
        <v>11</v>
      </c>
      <c r="D353" t="s">
        <v>12</v>
      </c>
      <c r="E353" t="s">
        <v>113</v>
      </c>
      <c r="F353" t="s">
        <v>10</v>
      </c>
      <c r="G353" t="s">
        <v>2</v>
      </c>
      <c r="H353" t="s">
        <v>1</v>
      </c>
      <c r="I353" t="s">
        <v>1</v>
      </c>
      <c r="J353">
        <v>200</v>
      </c>
    </row>
    <row r="354" spans="1:10" x14ac:dyDescent="0.25">
      <c r="A354" t="str">
        <f t="shared" si="5"/>
        <v>Alphen aan den RijnAarlanderveenInkomensafh.huurbeleid meer dan 43786 euroHuurTotaalN.v.t.</v>
      </c>
      <c r="B354">
        <v>2015</v>
      </c>
      <c r="C354" t="s">
        <v>11</v>
      </c>
      <c r="D354" t="s">
        <v>12</v>
      </c>
      <c r="E354" t="s">
        <v>113</v>
      </c>
      <c r="F354" t="s">
        <v>10</v>
      </c>
      <c r="G354" t="s">
        <v>3</v>
      </c>
      <c r="H354" t="s">
        <v>0</v>
      </c>
      <c r="I354" t="s">
        <v>1</v>
      </c>
      <c r="J354">
        <v>0</v>
      </c>
    </row>
    <row r="355" spans="1:10" x14ac:dyDescent="0.25">
      <c r="A355" t="str">
        <f t="shared" si="5"/>
        <v>Alphen aan den RijnAarlanderveenInkomensafh.huurbeleid meer dan 43786 euroHuurCorporatieTotaal</v>
      </c>
      <c r="B355">
        <v>2015</v>
      </c>
      <c r="C355" t="s">
        <v>11</v>
      </c>
      <c r="D355" t="s">
        <v>12</v>
      </c>
      <c r="E355" t="s">
        <v>113</v>
      </c>
      <c r="F355" t="s">
        <v>10</v>
      </c>
      <c r="G355" t="s">
        <v>3</v>
      </c>
      <c r="H355" t="s">
        <v>4</v>
      </c>
      <c r="I355" t="s">
        <v>0</v>
      </c>
      <c r="J355">
        <v>0</v>
      </c>
    </row>
    <row r="356" spans="1:10" x14ac:dyDescent="0.25">
      <c r="A356" t="str">
        <f t="shared" si="5"/>
        <v>Alphen aan den RijnAarlanderveenInkomensafh.huurbeleid meer dan 43786 euroHuurCorporatieOnder liberalisatiegrens</v>
      </c>
      <c r="B356">
        <v>2015</v>
      </c>
      <c r="C356" t="s">
        <v>11</v>
      </c>
      <c r="D356" t="s">
        <v>12</v>
      </c>
      <c r="E356" t="s">
        <v>113</v>
      </c>
      <c r="F356" t="s">
        <v>10</v>
      </c>
      <c r="G356" t="s">
        <v>3</v>
      </c>
      <c r="H356" t="s">
        <v>4</v>
      </c>
      <c r="I356" t="s">
        <v>5</v>
      </c>
      <c r="J356">
        <v>0</v>
      </c>
    </row>
    <row r="357" spans="1:10" x14ac:dyDescent="0.25">
      <c r="A357" t="str">
        <f t="shared" si="5"/>
        <v>Alphen aan den RijnAarlanderveenInkomensafh.huurbeleid meer dan 43786 euroHuurOverige verhuurderN.v.t.</v>
      </c>
      <c r="B357">
        <v>2015</v>
      </c>
      <c r="C357" t="s">
        <v>11</v>
      </c>
      <c r="D357" t="s">
        <v>12</v>
      </c>
      <c r="E357" t="s">
        <v>113</v>
      </c>
      <c r="F357" t="s">
        <v>10</v>
      </c>
      <c r="G357" t="s">
        <v>3</v>
      </c>
      <c r="H357" t="s">
        <v>7</v>
      </c>
      <c r="I357" t="s">
        <v>1</v>
      </c>
      <c r="J357">
        <v>0</v>
      </c>
    </row>
    <row r="358" spans="1:10" x14ac:dyDescent="0.25">
      <c r="A358" t="str">
        <f t="shared" si="5"/>
        <v>Alphen aan den RijnBoskoopTotaalTotaalN.v.t.N.v.t.</v>
      </c>
      <c r="B358">
        <v>2015</v>
      </c>
      <c r="C358" t="s">
        <v>11</v>
      </c>
      <c r="D358" t="s">
        <v>12</v>
      </c>
      <c r="E358" t="s">
        <v>114</v>
      </c>
      <c r="F358" t="s">
        <v>0</v>
      </c>
      <c r="G358" t="s">
        <v>0</v>
      </c>
      <c r="H358" t="s">
        <v>1</v>
      </c>
      <c r="I358" t="s">
        <v>1</v>
      </c>
      <c r="J358">
        <v>6300</v>
      </c>
    </row>
    <row r="359" spans="1:10" x14ac:dyDescent="0.25">
      <c r="A359" t="str">
        <f t="shared" si="5"/>
        <v>Alphen aan den RijnBoskoopTotaalEigenaarN.v.t.N.v.t.</v>
      </c>
      <c r="B359">
        <v>2015</v>
      </c>
      <c r="C359" t="s">
        <v>11</v>
      </c>
      <c r="D359" t="s">
        <v>12</v>
      </c>
      <c r="E359" t="s">
        <v>114</v>
      </c>
      <c r="F359" t="s">
        <v>0</v>
      </c>
      <c r="G359" t="s">
        <v>2</v>
      </c>
      <c r="H359" t="s">
        <v>1</v>
      </c>
      <c r="I359" t="s">
        <v>1</v>
      </c>
      <c r="J359">
        <v>4000</v>
      </c>
    </row>
    <row r="360" spans="1:10" x14ac:dyDescent="0.25">
      <c r="A360" t="str">
        <f t="shared" si="5"/>
        <v>Alphen aan den RijnBoskoopTotaalHuurTotaalN.v.t.</v>
      </c>
      <c r="B360">
        <v>2015</v>
      </c>
      <c r="C360" t="s">
        <v>11</v>
      </c>
      <c r="D360" t="s">
        <v>12</v>
      </c>
      <c r="E360" t="s">
        <v>114</v>
      </c>
      <c r="F360" t="s">
        <v>0</v>
      </c>
      <c r="G360" t="s">
        <v>3</v>
      </c>
      <c r="H360" t="s">
        <v>0</v>
      </c>
      <c r="I360" t="s">
        <v>1</v>
      </c>
      <c r="J360">
        <v>2300</v>
      </c>
    </row>
    <row r="361" spans="1:10" x14ac:dyDescent="0.25">
      <c r="A361" t="str">
        <f t="shared" si="5"/>
        <v>Alphen aan den RijnBoskoopTotaalHuurCorporatieTotaal</v>
      </c>
      <c r="B361">
        <v>2015</v>
      </c>
      <c r="C361" t="s">
        <v>11</v>
      </c>
      <c r="D361" t="s">
        <v>12</v>
      </c>
      <c r="E361" t="s">
        <v>114</v>
      </c>
      <c r="F361" t="s">
        <v>0</v>
      </c>
      <c r="G361" t="s">
        <v>3</v>
      </c>
      <c r="H361" t="s">
        <v>4</v>
      </c>
      <c r="I361" t="s">
        <v>0</v>
      </c>
      <c r="J361">
        <v>1900</v>
      </c>
    </row>
    <row r="362" spans="1:10" x14ac:dyDescent="0.25">
      <c r="A362" t="str">
        <f t="shared" si="5"/>
        <v>Alphen aan den RijnBoskoopTotaalHuurCorporatieOnder liberalisatiegrens</v>
      </c>
      <c r="B362">
        <v>2015</v>
      </c>
      <c r="C362" t="s">
        <v>11</v>
      </c>
      <c r="D362" t="s">
        <v>12</v>
      </c>
      <c r="E362" t="s">
        <v>114</v>
      </c>
      <c r="F362" t="s">
        <v>0</v>
      </c>
      <c r="G362" t="s">
        <v>3</v>
      </c>
      <c r="H362" t="s">
        <v>4</v>
      </c>
      <c r="I362" t="s">
        <v>5</v>
      </c>
      <c r="J362">
        <v>1800</v>
      </c>
    </row>
    <row r="363" spans="1:10" x14ac:dyDescent="0.25">
      <c r="A363" t="str">
        <f t="shared" si="5"/>
        <v>Alphen aan den RijnBoskoopTotaalHuurCorporatieOverig</v>
      </c>
      <c r="B363">
        <v>2015</v>
      </c>
      <c r="C363" t="s">
        <v>11</v>
      </c>
      <c r="D363" t="s">
        <v>12</v>
      </c>
      <c r="E363" t="s">
        <v>114</v>
      </c>
      <c r="F363" t="s">
        <v>0</v>
      </c>
      <c r="G363" t="s">
        <v>3</v>
      </c>
      <c r="H363" t="s">
        <v>4</v>
      </c>
      <c r="I363" t="s">
        <v>6</v>
      </c>
      <c r="J363">
        <v>200</v>
      </c>
    </row>
    <row r="364" spans="1:10" x14ac:dyDescent="0.25">
      <c r="A364" t="str">
        <f t="shared" si="5"/>
        <v>Alphen aan den RijnBoskoopTotaalHuurOverige verhuurderN.v.t.</v>
      </c>
      <c r="B364">
        <v>2015</v>
      </c>
      <c r="C364" t="s">
        <v>11</v>
      </c>
      <c r="D364" t="s">
        <v>12</v>
      </c>
      <c r="E364" t="s">
        <v>114</v>
      </c>
      <c r="F364" t="s">
        <v>0</v>
      </c>
      <c r="G364" t="s">
        <v>3</v>
      </c>
      <c r="H364" t="s">
        <v>7</v>
      </c>
      <c r="I364" t="s">
        <v>1</v>
      </c>
      <c r="J364">
        <v>300</v>
      </c>
    </row>
    <row r="365" spans="1:10" x14ac:dyDescent="0.25">
      <c r="A365" t="str">
        <f t="shared" si="5"/>
        <v>Alphen aan den RijnBoskoopInkomensafh.huurbeleid tot 34229 euroTotaalN.v.t.N.v.t.</v>
      </c>
      <c r="B365">
        <v>2015</v>
      </c>
      <c r="C365" t="s">
        <v>11</v>
      </c>
      <c r="D365" t="s">
        <v>12</v>
      </c>
      <c r="E365" t="s">
        <v>114</v>
      </c>
      <c r="F365" t="s">
        <v>8</v>
      </c>
      <c r="G365" t="s">
        <v>0</v>
      </c>
      <c r="H365" t="s">
        <v>1</v>
      </c>
      <c r="I365" t="s">
        <v>1</v>
      </c>
      <c r="J365">
        <v>2600</v>
      </c>
    </row>
    <row r="366" spans="1:10" x14ac:dyDescent="0.25">
      <c r="A366" t="str">
        <f t="shared" si="5"/>
        <v>Alphen aan den RijnBoskoopInkomensafh.huurbeleid tot 34229 euroEigenaarN.v.t.N.v.t.</v>
      </c>
      <c r="B366">
        <v>2015</v>
      </c>
      <c r="C366" t="s">
        <v>11</v>
      </c>
      <c r="D366" t="s">
        <v>12</v>
      </c>
      <c r="E366" t="s">
        <v>114</v>
      </c>
      <c r="F366" t="s">
        <v>8</v>
      </c>
      <c r="G366" t="s">
        <v>2</v>
      </c>
      <c r="H366" t="s">
        <v>1</v>
      </c>
      <c r="I366" t="s">
        <v>1</v>
      </c>
      <c r="J366">
        <v>1000</v>
      </c>
    </row>
    <row r="367" spans="1:10" x14ac:dyDescent="0.25">
      <c r="A367" t="str">
        <f t="shared" si="5"/>
        <v>Alphen aan den RijnBoskoopInkomensafh.huurbeleid tot 34229 euroHuurTotaalN.v.t.</v>
      </c>
      <c r="B367">
        <v>2015</v>
      </c>
      <c r="C367" t="s">
        <v>11</v>
      </c>
      <c r="D367" t="s">
        <v>12</v>
      </c>
      <c r="E367" t="s">
        <v>114</v>
      </c>
      <c r="F367" t="s">
        <v>8</v>
      </c>
      <c r="G367" t="s">
        <v>3</v>
      </c>
      <c r="H367" t="s">
        <v>0</v>
      </c>
      <c r="I367" t="s">
        <v>1</v>
      </c>
      <c r="J367">
        <v>1600</v>
      </c>
    </row>
    <row r="368" spans="1:10" x14ac:dyDescent="0.25">
      <c r="A368" t="str">
        <f t="shared" si="5"/>
        <v>Alphen aan den RijnBoskoopInkomensafh.huurbeleid tot 34229 euroHuurCorporatieTotaal</v>
      </c>
      <c r="B368">
        <v>2015</v>
      </c>
      <c r="C368" t="s">
        <v>11</v>
      </c>
      <c r="D368" t="s">
        <v>12</v>
      </c>
      <c r="E368" t="s">
        <v>114</v>
      </c>
      <c r="F368" t="s">
        <v>8</v>
      </c>
      <c r="G368" t="s">
        <v>3</v>
      </c>
      <c r="H368" t="s">
        <v>4</v>
      </c>
      <c r="I368" t="s">
        <v>0</v>
      </c>
      <c r="J368">
        <v>1400</v>
      </c>
    </row>
    <row r="369" spans="1:10" x14ac:dyDescent="0.25">
      <c r="A369" t="str">
        <f t="shared" si="5"/>
        <v>Alphen aan den RijnBoskoopInkomensafh.huurbeleid tot 34229 euroHuurCorporatieOnder liberalisatiegrens</v>
      </c>
      <c r="B369">
        <v>2015</v>
      </c>
      <c r="C369" t="s">
        <v>11</v>
      </c>
      <c r="D369" t="s">
        <v>12</v>
      </c>
      <c r="E369" t="s">
        <v>114</v>
      </c>
      <c r="F369" t="s">
        <v>8</v>
      </c>
      <c r="G369" t="s">
        <v>3</v>
      </c>
      <c r="H369" t="s">
        <v>4</v>
      </c>
      <c r="I369" t="s">
        <v>5</v>
      </c>
      <c r="J369">
        <v>1200</v>
      </c>
    </row>
    <row r="370" spans="1:10" x14ac:dyDescent="0.25">
      <c r="A370" t="str">
        <f t="shared" si="5"/>
        <v>Alphen aan den RijnBoskoopInkomensafh.huurbeleid tot 34229 euroHuurCorporatieOverig</v>
      </c>
      <c r="B370">
        <v>2015</v>
      </c>
      <c r="C370" t="s">
        <v>11</v>
      </c>
      <c r="D370" t="s">
        <v>12</v>
      </c>
      <c r="E370" t="s">
        <v>114</v>
      </c>
      <c r="F370" t="s">
        <v>8</v>
      </c>
      <c r="G370" t="s">
        <v>3</v>
      </c>
      <c r="H370" t="s">
        <v>4</v>
      </c>
      <c r="I370" t="s">
        <v>6</v>
      </c>
      <c r="J370">
        <v>100</v>
      </c>
    </row>
    <row r="371" spans="1:10" x14ac:dyDescent="0.25">
      <c r="A371" t="str">
        <f t="shared" si="5"/>
        <v>Alphen aan den RijnBoskoopInkomensafh.huurbeleid tot 34229 euroHuurOverige verhuurderN.v.t.</v>
      </c>
      <c r="B371">
        <v>2015</v>
      </c>
      <c r="C371" t="s">
        <v>11</v>
      </c>
      <c r="D371" t="s">
        <v>12</v>
      </c>
      <c r="E371" t="s">
        <v>114</v>
      </c>
      <c r="F371" t="s">
        <v>8</v>
      </c>
      <c r="G371" t="s">
        <v>3</v>
      </c>
      <c r="H371" t="s">
        <v>7</v>
      </c>
      <c r="I371" t="s">
        <v>1</v>
      </c>
      <c r="J371">
        <v>200</v>
      </c>
    </row>
    <row r="372" spans="1:10" x14ac:dyDescent="0.25">
      <c r="A372" t="str">
        <f t="shared" si="5"/>
        <v>Alphen aan den RijnBoskoopInkomensafh.huurbeleid 34229 t/m 43786 euroTotaalN.v.t.N.v.t.</v>
      </c>
      <c r="B372">
        <v>2015</v>
      </c>
      <c r="C372" t="s">
        <v>11</v>
      </c>
      <c r="D372" t="s">
        <v>12</v>
      </c>
      <c r="E372" t="s">
        <v>114</v>
      </c>
      <c r="F372" t="s">
        <v>9</v>
      </c>
      <c r="G372" t="s">
        <v>0</v>
      </c>
      <c r="H372" t="s">
        <v>1</v>
      </c>
      <c r="I372" t="s">
        <v>1</v>
      </c>
      <c r="J372">
        <v>900</v>
      </c>
    </row>
    <row r="373" spans="1:10" x14ac:dyDescent="0.25">
      <c r="A373" t="str">
        <f t="shared" si="5"/>
        <v>Alphen aan den RijnBoskoopInkomensafh.huurbeleid 34229 t/m 43786 euroEigenaarN.v.t.N.v.t.</v>
      </c>
      <c r="B373">
        <v>2015</v>
      </c>
      <c r="C373" t="s">
        <v>11</v>
      </c>
      <c r="D373" t="s">
        <v>12</v>
      </c>
      <c r="E373" t="s">
        <v>114</v>
      </c>
      <c r="F373" t="s">
        <v>9</v>
      </c>
      <c r="G373" t="s">
        <v>2</v>
      </c>
      <c r="H373" t="s">
        <v>1</v>
      </c>
      <c r="I373" t="s">
        <v>1</v>
      </c>
      <c r="J373">
        <v>500</v>
      </c>
    </row>
    <row r="374" spans="1:10" x14ac:dyDescent="0.25">
      <c r="A374" t="str">
        <f t="shared" si="5"/>
        <v>Alphen aan den RijnBoskoopInkomensafh.huurbeleid 34229 t/m 43786 euroHuurTotaalN.v.t.</v>
      </c>
      <c r="B374">
        <v>2015</v>
      </c>
      <c r="C374" t="s">
        <v>11</v>
      </c>
      <c r="D374" t="s">
        <v>12</v>
      </c>
      <c r="E374" t="s">
        <v>114</v>
      </c>
      <c r="F374" t="s">
        <v>9</v>
      </c>
      <c r="G374" t="s">
        <v>3</v>
      </c>
      <c r="H374" t="s">
        <v>0</v>
      </c>
      <c r="I374" t="s">
        <v>1</v>
      </c>
      <c r="J374">
        <v>300</v>
      </c>
    </row>
    <row r="375" spans="1:10" x14ac:dyDescent="0.25">
      <c r="A375" t="str">
        <f t="shared" si="5"/>
        <v>Alphen aan den RijnBoskoopInkomensafh.huurbeleid 34229 t/m 43786 euroHuurCorporatieTotaal</v>
      </c>
      <c r="B375">
        <v>2015</v>
      </c>
      <c r="C375" t="s">
        <v>11</v>
      </c>
      <c r="D375" t="s">
        <v>12</v>
      </c>
      <c r="E375" t="s">
        <v>114</v>
      </c>
      <c r="F375" t="s">
        <v>9</v>
      </c>
      <c r="G375" t="s">
        <v>3</v>
      </c>
      <c r="H375" t="s">
        <v>4</v>
      </c>
      <c r="I375" t="s">
        <v>0</v>
      </c>
      <c r="J375">
        <v>300</v>
      </c>
    </row>
    <row r="376" spans="1:10" x14ac:dyDescent="0.25">
      <c r="A376" t="str">
        <f t="shared" si="5"/>
        <v>Alphen aan den RijnBoskoopInkomensafh.huurbeleid 34229 t/m 43786 euroHuurCorporatieOnder liberalisatiegrens</v>
      </c>
      <c r="B376">
        <v>2015</v>
      </c>
      <c r="C376" t="s">
        <v>11</v>
      </c>
      <c r="D376" t="s">
        <v>12</v>
      </c>
      <c r="E376" t="s">
        <v>114</v>
      </c>
      <c r="F376" t="s">
        <v>9</v>
      </c>
      <c r="G376" t="s">
        <v>3</v>
      </c>
      <c r="H376" t="s">
        <v>4</v>
      </c>
      <c r="I376" t="s">
        <v>5</v>
      </c>
      <c r="J376">
        <v>200</v>
      </c>
    </row>
    <row r="377" spans="1:10" x14ac:dyDescent="0.25">
      <c r="A377" t="str">
        <f t="shared" si="5"/>
        <v>Alphen aan den RijnBoskoopInkomensafh.huurbeleid 34229 t/m 43786 euroHuurCorporatieOverig</v>
      </c>
      <c r="B377">
        <v>2015</v>
      </c>
      <c r="C377" t="s">
        <v>11</v>
      </c>
      <c r="D377" t="s">
        <v>12</v>
      </c>
      <c r="E377" t="s">
        <v>114</v>
      </c>
      <c r="F377" t="s">
        <v>9</v>
      </c>
      <c r="G377" t="s">
        <v>3</v>
      </c>
      <c r="H377" t="s">
        <v>4</v>
      </c>
      <c r="I377" t="s">
        <v>6</v>
      </c>
      <c r="J377">
        <v>0</v>
      </c>
    </row>
    <row r="378" spans="1:10" x14ac:dyDescent="0.25">
      <c r="A378" t="str">
        <f t="shared" si="5"/>
        <v>Alphen aan den RijnBoskoopInkomensafh.huurbeleid 34229 t/m 43786 euroHuurOverige verhuurderN.v.t.</v>
      </c>
      <c r="B378">
        <v>2015</v>
      </c>
      <c r="C378" t="s">
        <v>11</v>
      </c>
      <c r="D378" t="s">
        <v>12</v>
      </c>
      <c r="E378" t="s">
        <v>114</v>
      </c>
      <c r="F378" t="s">
        <v>9</v>
      </c>
      <c r="G378" t="s">
        <v>3</v>
      </c>
      <c r="H378" t="s">
        <v>7</v>
      </c>
      <c r="I378" t="s">
        <v>1</v>
      </c>
      <c r="J378">
        <v>0</v>
      </c>
    </row>
    <row r="379" spans="1:10" x14ac:dyDescent="0.25">
      <c r="A379" t="str">
        <f t="shared" si="5"/>
        <v>Alphen aan den RijnBoskoopInkomensafh.huurbeleid meer dan 43786 euroTotaalN.v.t.N.v.t.</v>
      </c>
      <c r="B379">
        <v>2015</v>
      </c>
      <c r="C379" t="s">
        <v>11</v>
      </c>
      <c r="D379" t="s">
        <v>12</v>
      </c>
      <c r="E379" t="s">
        <v>114</v>
      </c>
      <c r="F379" t="s">
        <v>10</v>
      </c>
      <c r="G379" t="s">
        <v>0</v>
      </c>
      <c r="H379" t="s">
        <v>1</v>
      </c>
      <c r="I379" t="s">
        <v>1</v>
      </c>
      <c r="J379">
        <v>2900</v>
      </c>
    </row>
    <row r="380" spans="1:10" x14ac:dyDescent="0.25">
      <c r="A380" t="str">
        <f t="shared" si="5"/>
        <v>Alphen aan den RijnBoskoopInkomensafh.huurbeleid meer dan 43786 euroEigenaarN.v.t.N.v.t.</v>
      </c>
      <c r="B380">
        <v>2015</v>
      </c>
      <c r="C380" t="s">
        <v>11</v>
      </c>
      <c r="D380" t="s">
        <v>12</v>
      </c>
      <c r="E380" t="s">
        <v>114</v>
      </c>
      <c r="F380" t="s">
        <v>10</v>
      </c>
      <c r="G380" t="s">
        <v>2</v>
      </c>
      <c r="H380" t="s">
        <v>1</v>
      </c>
      <c r="I380" t="s">
        <v>1</v>
      </c>
      <c r="J380">
        <v>2500</v>
      </c>
    </row>
    <row r="381" spans="1:10" x14ac:dyDescent="0.25">
      <c r="A381" t="str">
        <f t="shared" si="5"/>
        <v>Alphen aan den RijnBoskoopInkomensafh.huurbeleid meer dan 43786 euroHuurTotaalN.v.t.</v>
      </c>
      <c r="B381">
        <v>2015</v>
      </c>
      <c r="C381" t="s">
        <v>11</v>
      </c>
      <c r="D381" t="s">
        <v>12</v>
      </c>
      <c r="E381" t="s">
        <v>114</v>
      </c>
      <c r="F381" t="s">
        <v>10</v>
      </c>
      <c r="G381" t="s">
        <v>3</v>
      </c>
      <c r="H381" t="s">
        <v>0</v>
      </c>
      <c r="I381" t="s">
        <v>1</v>
      </c>
      <c r="J381">
        <v>400</v>
      </c>
    </row>
    <row r="382" spans="1:10" x14ac:dyDescent="0.25">
      <c r="A382" t="str">
        <f t="shared" si="5"/>
        <v>Alphen aan den RijnBoskoopInkomensafh.huurbeleid meer dan 43786 euroHuurCorporatieTotaal</v>
      </c>
      <c r="B382">
        <v>2015</v>
      </c>
      <c r="C382" t="s">
        <v>11</v>
      </c>
      <c r="D382" t="s">
        <v>12</v>
      </c>
      <c r="E382" t="s">
        <v>114</v>
      </c>
      <c r="F382" t="s">
        <v>10</v>
      </c>
      <c r="G382" t="s">
        <v>3</v>
      </c>
      <c r="H382" t="s">
        <v>4</v>
      </c>
      <c r="I382" t="s">
        <v>0</v>
      </c>
      <c r="J382">
        <v>300</v>
      </c>
    </row>
    <row r="383" spans="1:10" x14ac:dyDescent="0.25">
      <c r="A383" t="str">
        <f t="shared" si="5"/>
        <v>Alphen aan den RijnBoskoopInkomensafh.huurbeleid meer dan 43786 euroHuurCorporatieOnder liberalisatiegrens</v>
      </c>
      <c r="B383">
        <v>2015</v>
      </c>
      <c r="C383" t="s">
        <v>11</v>
      </c>
      <c r="D383" t="s">
        <v>12</v>
      </c>
      <c r="E383" t="s">
        <v>114</v>
      </c>
      <c r="F383" t="s">
        <v>10</v>
      </c>
      <c r="G383" t="s">
        <v>3</v>
      </c>
      <c r="H383" t="s">
        <v>4</v>
      </c>
      <c r="I383" t="s">
        <v>5</v>
      </c>
      <c r="J383">
        <v>300</v>
      </c>
    </row>
    <row r="384" spans="1:10" x14ac:dyDescent="0.25">
      <c r="A384" t="str">
        <f t="shared" si="5"/>
        <v>Alphen aan den RijnBoskoopInkomensafh.huurbeleid meer dan 43786 euroHuurCorporatieOverig</v>
      </c>
      <c r="B384">
        <v>2015</v>
      </c>
      <c r="C384" t="s">
        <v>11</v>
      </c>
      <c r="D384" t="s">
        <v>12</v>
      </c>
      <c r="E384" t="s">
        <v>114</v>
      </c>
      <c r="F384" t="s">
        <v>10</v>
      </c>
      <c r="G384" t="s">
        <v>3</v>
      </c>
      <c r="H384" t="s">
        <v>4</v>
      </c>
      <c r="I384" t="s">
        <v>6</v>
      </c>
      <c r="J384">
        <v>0</v>
      </c>
    </row>
    <row r="385" spans="1:10" x14ac:dyDescent="0.25">
      <c r="A385" t="str">
        <f t="shared" si="5"/>
        <v>Alphen aan den RijnBoskoopInkomensafh.huurbeleid meer dan 43786 euroHuurOverige verhuurderN.v.t.</v>
      </c>
      <c r="B385">
        <v>2015</v>
      </c>
      <c r="C385" t="s">
        <v>11</v>
      </c>
      <c r="D385" t="s">
        <v>12</v>
      </c>
      <c r="E385" t="s">
        <v>114</v>
      </c>
      <c r="F385" t="s">
        <v>10</v>
      </c>
      <c r="G385" t="s">
        <v>3</v>
      </c>
      <c r="H385" t="s">
        <v>7</v>
      </c>
      <c r="I385" t="s">
        <v>1</v>
      </c>
      <c r="J385">
        <v>100</v>
      </c>
    </row>
    <row r="386" spans="1:10" x14ac:dyDescent="0.25">
      <c r="A386" t="str">
        <f t="shared" si="5"/>
        <v>Alphen aan den RijnZwammerdamTotaalTotaalN.v.t.N.v.t.</v>
      </c>
      <c r="B386">
        <v>2015</v>
      </c>
      <c r="C386" t="s">
        <v>11</v>
      </c>
      <c r="D386" t="s">
        <v>12</v>
      </c>
      <c r="E386" t="s">
        <v>115</v>
      </c>
      <c r="F386" t="s">
        <v>0</v>
      </c>
      <c r="G386" t="s">
        <v>0</v>
      </c>
      <c r="H386" t="s">
        <v>1</v>
      </c>
      <c r="I386" t="s">
        <v>1</v>
      </c>
      <c r="J386">
        <v>600</v>
      </c>
    </row>
    <row r="387" spans="1:10" x14ac:dyDescent="0.25">
      <c r="A387" t="str">
        <f t="shared" ref="A387:A450" si="6">CONCATENATE(D387,E387,F387,G387,H387,I387)</f>
        <v>Alphen aan den RijnZwammerdamTotaalEigenaarN.v.t.N.v.t.</v>
      </c>
      <c r="B387">
        <v>2015</v>
      </c>
      <c r="C387" t="s">
        <v>11</v>
      </c>
      <c r="D387" t="s">
        <v>12</v>
      </c>
      <c r="E387" t="s">
        <v>115</v>
      </c>
      <c r="F387" t="s">
        <v>0</v>
      </c>
      <c r="G387" t="s">
        <v>2</v>
      </c>
      <c r="H387" t="s">
        <v>1</v>
      </c>
      <c r="I387" t="s">
        <v>1</v>
      </c>
      <c r="J387">
        <v>400</v>
      </c>
    </row>
    <row r="388" spans="1:10" x14ac:dyDescent="0.25">
      <c r="A388" t="str">
        <f t="shared" si="6"/>
        <v>Alphen aan den RijnZwammerdamTotaalHuurTotaalN.v.t.</v>
      </c>
      <c r="B388">
        <v>2015</v>
      </c>
      <c r="C388" t="s">
        <v>11</v>
      </c>
      <c r="D388" t="s">
        <v>12</v>
      </c>
      <c r="E388" t="s">
        <v>115</v>
      </c>
      <c r="F388" t="s">
        <v>0</v>
      </c>
      <c r="G388" t="s">
        <v>3</v>
      </c>
      <c r="H388" t="s">
        <v>0</v>
      </c>
      <c r="I388" t="s">
        <v>1</v>
      </c>
      <c r="J388">
        <v>200</v>
      </c>
    </row>
    <row r="389" spans="1:10" x14ac:dyDescent="0.25">
      <c r="A389" t="str">
        <f t="shared" si="6"/>
        <v>Alphen aan den RijnZwammerdamTotaalHuurCorporatieTotaal</v>
      </c>
      <c r="B389">
        <v>2015</v>
      </c>
      <c r="C389" t="s">
        <v>11</v>
      </c>
      <c r="D389" t="s">
        <v>12</v>
      </c>
      <c r="E389" t="s">
        <v>115</v>
      </c>
      <c r="F389" t="s">
        <v>0</v>
      </c>
      <c r="G389" t="s">
        <v>3</v>
      </c>
      <c r="H389" t="s">
        <v>4</v>
      </c>
      <c r="I389" t="s">
        <v>0</v>
      </c>
      <c r="J389">
        <v>200</v>
      </c>
    </row>
    <row r="390" spans="1:10" x14ac:dyDescent="0.25">
      <c r="A390" t="str">
        <f t="shared" si="6"/>
        <v>Alphen aan den RijnZwammerdamTotaalHuurCorporatieOnder liberalisatiegrens</v>
      </c>
      <c r="B390">
        <v>2015</v>
      </c>
      <c r="C390" t="s">
        <v>11</v>
      </c>
      <c r="D390" t="s">
        <v>12</v>
      </c>
      <c r="E390" t="s">
        <v>115</v>
      </c>
      <c r="F390" t="s">
        <v>0</v>
      </c>
      <c r="G390" t="s">
        <v>3</v>
      </c>
      <c r="H390" t="s">
        <v>4</v>
      </c>
      <c r="I390" t="s">
        <v>5</v>
      </c>
      <c r="J390">
        <v>200</v>
      </c>
    </row>
    <row r="391" spans="1:10" x14ac:dyDescent="0.25">
      <c r="A391" t="str">
        <f t="shared" si="6"/>
        <v>Alphen aan den RijnZwammerdamTotaalHuurCorporatieOverig</v>
      </c>
      <c r="B391">
        <v>2015</v>
      </c>
      <c r="C391" t="s">
        <v>11</v>
      </c>
      <c r="D391" t="s">
        <v>12</v>
      </c>
      <c r="E391" t="s">
        <v>115</v>
      </c>
      <c r="F391" t="s">
        <v>0</v>
      </c>
      <c r="G391" t="s">
        <v>3</v>
      </c>
      <c r="H391" t="s">
        <v>4</v>
      </c>
      <c r="I391" t="s">
        <v>6</v>
      </c>
      <c r="J391">
        <v>0</v>
      </c>
    </row>
    <row r="392" spans="1:10" x14ac:dyDescent="0.25">
      <c r="A392" t="str">
        <f t="shared" si="6"/>
        <v>Alphen aan den RijnZwammerdamTotaalHuurOverige verhuurderN.v.t.</v>
      </c>
      <c r="B392">
        <v>2015</v>
      </c>
      <c r="C392" t="s">
        <v>11</v>
      </c>
      <c r="D392" t="s">
        <v>12</v>
      </c>
      <c r="E392" t="s">
        <v>115</v>
      </c>
      <c r="F392" t="s">
        <v>0</v>
      </c>
      <c r="G392" t="s">
        <v>3</v>
      </c>
      <c r="H392" t="s">
        <v>7</v>
      </c>
      <c r="I392" t="s">
        <v>1</v>
      </c>
      <c r="J392">
        <v>0</v>
      </c>
    </row>
    <row r="393" spans="1:10" x14ac:dyDescent="0.25">
      <c r="A393" t="str">
        <f t="shared" si="6"/>
        <v>Alphen aan den RijnZwammerdamInkomensafh.huurbeleid tot 34229 euroTotaalN.v.t.N.v.t.</v>
      </c>
      <c r="B393">
        <v>2015</v>
      </c>
      <c r="C393" t="s">
        <v>11</v>
      </c>
      <c r="D393" t="s">
        <v>12</v>
      </c>
      <c r="E393" t="s">
        <v>115</v>
      </c>
      <c r="F393" t="s">
        <v>8</v>
      </c>
      <c r="G393" t="s">
        <v>0</v>
      </c>
      <c r="H393" t="s">
        <v>1</v>
      </c>
      <c r="I393" t="s">
        <v>1</v>
      </c>
      <c r="J393">
        <v>200</v>
      </c>
    </row>
    <row r="394" spans="1:10" x14ac:dyDescent="0.25">
      <c r="A394" t="str">
        <f t="shared" si="6"/>
        <v>Alphen aan den RijnZwammerdamInkomensafh.huurbeleid tot 34229 euroEigenaarN.v.t.N.v.t.</v>
      </c>
      <c r="B394">
        <v>2015</v>
      </c>
      <c r="C394" t="s">
        <v>11</v>
      </c>
      <c r="D394" t="s">
        <v>12</v>
      </c>
      <c r="E394" t="s">
        <v>115</v>
      </c>
      <c r="F394" t="s">
        <v>8</v>
      </c>
      <c r="G394" t="s">
        <v>2</v>
      </c>
      <c r="H394" t="s">
        <v>1</v>
      </c>
      <c r="I394" t="s">
        <v>1</v>
      </c>
      <c r="J394">
        <v>100</v>
      </c>
    </row>
    <row r="395" spans="1:10" x14ac:dyDescent="0.25">
      <c r="A395" t="str">
        <f t="shared" si="6"/>
        <v>Alphen aan den RijnZwammerdamInkomensafh.huurbeleid tot 34229 euroHuurTotaalN.v.t.</v>
      </c>
      <c r="B395">
        <v>2015</v>
      </c>
      <c r="C395" t="s">
        <v>11</v>
      </c>
      <c r="D395" t="s">
        <v>12</v>
      </c>
      <c r="E395" t="s">
        <v>115</v>
      </c>
      <c r="F395" t="s">
        <v>8</v>
      </c>
      <c r="G395" t="s">
        <v>3</v>
      </c>
      <c r="H395" t="s">
        <v>0</v>
      </c>
      <c r="I395" t="s">
        <v>1</v>
      </c>
      <c r="J395">
        <v>100</v>
      </c>
    </row>
    <row r="396" spans="1:10" x14ac:dyDescent="0.25">
      <c r="A396" t="str">
        <f t="shared" si="6"/>
        <v>Alphen aan den RijnZwammerdamInkomensafh.huurbeleid tot 34229 euroHuurCorporatieTotaal</v>
      </c>
      <c r="B396">
        <v>2015</v>
      </c>
      <c r="C396" t="s">
        <v>11</v>
      </c>
      <c r="D396" t="s">
        <v>12</v>
      </c>
      <c r="E396" t="s">
        <v>115</v>
      </c>
      <c r="F396" t="s">
        <v>8</v>
      </c>
      <c r="G396" t="s">
        <v>3</v>
      </c>
      <c r="H396" t="s">
        <v>4</v>
      </c>
      <c r="I396" t="s">
        <v>0</v>
      </c>
      <c r="J396">
        <v>100</v>
      </c>
    </row>
    <row r="397" spans="1:10" x14ac:dyDescent="0.25">
      <c r="A397" t="str">
        <f t="shared" si="6"/>
        <v>Alphen aan den RijnZwammerdamInkomensafh.huurbeleid tot 34229 euroHuurCorporatieOnder liberalisatiegrens</v>
      </c>
      <c r="B397">
        <v>2015</v>
      </c>
      <c r="C397" t="s">
        <v>11</v>
      </c>
      <c r="D397" t="s">
        <v>12</v>
      </c>
      <c r="E397" t="s">
        <v>115</v>
      </c>
      <c r="F397" t="s">
        <v>8</v>
      </c>
      <c r="G397" t="s">
        <v>3</v>
      </c>
      <c r="H397" t="s">
        <v>4</v>
      </c>
      <c r="I397" t="s">
        <v>5</v>
      </c>
      <c r="J397">
        <v>100</v>
      </c>
    </row>
    <row r="398" spans="1:10" x14ac:dyDescent="0.25">
      <c r="A398" t="str">
        <f t="shared" si="6"/>
        <v>Alphen aan den RijnZwammerdamInkomensafh.huurbeleid tot 34229 euroHuurOverige verhuurderN.v.t.</v>
      </c>
      <c r="B398">
        <v>2015</v>
      </c>
      <c r="C398" t="s">
        <v>11</v>
      </c>
      <c r="D398" t="s">
        <v>12</v>
      </c>
      <c r="E398" t="s">
        <v>115</v>
      </c>
      <c r="F398" t="s">
        <v>8</v>
      </c>
      <c r="G398" t="s">
        <v>3</v>
      </c>
      <c r="H398" t="s">
        <v>7</v>
      </c>
      <c r="I398" t="s">
        <v>1</v>
      </c>
      <c r="J398">
        <v>0</v>
      </c>
    </row>
    <row r="399" spans="1:10" x14ac:dyDescent="0.25">
      <c r="A399" t="str">
        <f t="shared" si="6"/>
        <v>Alphen aan den RijnZwammerdamInkomensafh.huurbeleid 34229 t/m 43786 euroTotaalN.v.t.N.v.t.</v>
      </c>
      <c r="B399">
        <v>2015</v>
      </c>
      <c r="C399" t="s">
        <v>11</v>
      </c>
      <c r="D399" t="s">
        <v>12</v>
      </c>
      <c r="E399" t="s">
        <v>115</v>
      </c>
      <c r="F399" t="s">
        <v>9</v>
      </c>
      <c r="G399" t="s">
        <v>0</v>
      </c>
      <c r="H399" t="s">
        <v>1</v>
      </c>
      <c r="I399" t="s">
        <v>1</v>
      </c>
      <c r="J399">
        <v>100</v>
      </c>
    </row>
    <row r="400" spans="1:10" x14ac:dyDescent="0.25">
      <c r="A400" t="str">
        <f t="shared" si="6"/>
        <v>Alphen aan den RijnZwammerdamInkomensafh.huurbeleid 34229 t/m 43786 euroEigenaarN.v.t.N.v.t.</v>
      </c>
      <c r="B400">
        <v>2015</v>
      </c>
      <c r="C400" t="s">
        <v>11</v>
      </c>
      <c r="D400" t="s">
        <v>12</v>
      </c>
      <c r="E400" t="s">
        <v>115</v>
      </c>
      <c r="F400" t="s">
        <v>9</v>
      </c>
      <c r="G400" t="s">
        <v>2</v>
      </c>
      <c r="H400" t="s">
        <v>1</v>
      </c>
      <c r="I400" t="s">
        <v>1</v>
      </c>
      <c r="J400">
        <v>0</v>
      </c>
    </row>
    <row r="401" spans="1:10" x14ac:dyDescent="0.25">
      <c r="A401" t="str">
        <f t="shared" si="6"/>
        <v>Alphen aan den RijnZwammerdamInkomensafh.huurbeleid 34229 t/m 43786 euroHuurTotaalN.v.t.</v>
      </c>
      <c r="B401">
        <v>2015</v>
      </c>
      <c r="C401" t="s">
        <v>11</v>
      </c>
      <c r="D401" t="s">
        <v>12</v>
      </c>
      <c r="E401" t="s">
        <v>115</v>
      </c>
      <c r="F401" t="s">
        <v>9</v>
      </c>
      <c r="G401" t="s">
        <v>3</v>
      </c>
      <c r="H401" t="s">
        <v>0</v>
      </c>
      <c r="I401" t="s">
        <v>1</v>
      </c>
      <c r="J401">
        <v>0</v>
      </c>
    </row>
    <row r="402" spans="1:10" x14ac:dyDescent="0.25">
      <c r="A402" t="str">
        <f t="shared" si="6"/>
        <v>Alphen aan den RijnZwammerdamInkomensafh.huurbeleid 34229 t/m 43786 euroHuurCorporatieTotaal</v>
      </c>
      <c r="B402">
        <v>2015</v>
      </c>
      <c r="C402" t="s">
        <v>11</v>
      </c>
      <c r="D402" t="s">
        <v>12</v>
      </c>
      <c r="E402" t="s">
        <v>115</v>
      </c>
      <c r="F402" t="s">
        <v>9</v>
      </c>
      <c r="G402" t="s">
        <v>3</v>
      </c>
      <c r="H402" t="s">
        <v>4</v>
      </c>
      <c r="I402" t="s">
        <v>0</v>
      </c>
      <c r="J402">
        <v>0</v>
      </c>
    </row>
    <row r="403" spans="1:10" x14ac:dyDescent="0.25">
      <c r="A403" t="str">
        <f t="shared" si="6"/>
        <v>Alphen aan den RijnZwammerdamInkomensafh.huurbeleid 34229 t/m 43786 euroHuurCorporatieOnder liberalisatiegrens</v>
      </c>
      <c r="B403">
        <v>2015</v>
      </c>
      <c r="C403" t="s">
        <v>11</v>
      </c>
      <c r="D403" t="s">
        <v>12</v>
      </c>
      <c r="E403" t="s">
        <v>115</v>
      </c>
      <c r="F403" t="s">
        <v>9</v>
      </c>
      <c r="G403" t="s">
        <v>3</v>
      </c>
      <c r="H403" t="s">
        <v>4</v>
      </c>
      <c r="I403" t="s">
        <v>5</v>
      </c>
      <c r="J403">
        <v>0</v>
      </c>
    </row>
    <row r="404" spans="1:10" x14ac:dyDescent="0.25">
      <c r="A404" t="str">
        <f t="shared" si="6"/>
        <v>Alphen aan den RijnZwammerdamInkomensafh.huurbeleid 34229 t/m 43786 euroHuurCorporatieOverig</v>
      </c>
      <c r="B404">
        <v>2015</v>
      </c>
      <c r="C404" t="s">
        <v>11</v>
      </c>
      <c r="D404" t="s">
        <v>12</v>
      </c>
      <c r="E404" t="s">
        <v>115</v>
      </c>
      <c r="F404" t="s">
        <v>9</v>
      </c>
      <c r="G404" t="s">
        <v>3</v>
      </c>
      <c r="H404" t="s">
        <v>4</v>
      </c>
      <c r="I404" t="s">
        <v>6</v>
      </c>
      <c r="J404">
        <v>0</v>
      </c>
    </row>
    <row r="405" spans="1:10" x14ac:dyDescent="0.25">
      <c r="A405" t="str">
        <f t="shared" si="6"/>
        <v>Alphen aan den RijnZwammerdamInkomensafh.huurbeleid 34229 t/m 43786 euroHuurOverige verhuurderN.v.t.</v>
      </c>
      <c r="B405">
        <v>2015</v>
      </c>
      <c r="C405" t="s">
        <v>11</v>
      </c>
      <c r="D405" t="s">
        <v>12</v>
      </c>
      <c r="E405" t="s">
        <v>115</v>
      </c>
      <c r="F405" t="s">
        <v>9</v>
      </c>
      <c r="G405" t="s">
        <v>3</v>
      </c>
      <c r="H405" t="s">
        <v>7</v>
      </c>
      <c r="I405" t="s">
        <v>1</v>
      </c>
      <c r="J405">
        <v>0</v>
      </c>
    </row>
    <row r="406" spans="1:10" x14ac:dyDescent="0.25">
      <c r="A406" t="str">
        <f t="shared" si="6"/>
        <v>Alphen aan den RijnZwammerdamInkomensafh.huurbeleid meer dan 43786 euroTotaalN.v.t.N.v.t.</v>
      </c>
      <c r="B406">
        <v>2015</v>
      </c>
      <c r="C406" t="s">
        <v>11</v>
      </c>
      <c r="D406" t="s">
        <v>12</v>
      </c>
      <c r="E406" t="s">
        <v>115</v>
      </c>
      <c r="F406" t="s">
        <v>10</v>
      </c>
      <c r="G406" t="s">
        <v>0</v>
      </c>
      <c r="H406" t="s">
        <v>1</v>
      </c>
      <c r="I406" t="s">
        <v>1</v>
      </c>
      <c r="J406">
        <v>300</v>
      </c>
    </row>
    <row r="407" spans="1:10" x14ac:dyDescent="0.25">
      <c r="A407" t="str">
        <f t="shared" si="6"/>
        <v>Alphen aan den RijnZwammerdamInkomensafh.huurbeleid meer dan 43786 euroEigenaarN.v.t.N.v.t.</v>
      </c>
      <c r="B407">
        <v>2015</v>
      </c>
      <c r="C407" t="s">
        <v>11</v>
      </c>
      <c r="D407" t="s">
        <v>12</v>
      </c>
      <c r="E407" t="s">
        <v>115</v>
      </c>
      <c r="F407" t="s">
        <v>10</v>
      </c>
      <c r="G407" t="s">
        <v>2</v>
      </c>
      <c r="H407" t="s">
        <v>1</v>
      </c>
      <c r="I407" t="s">
        <v>1</v>
      </c>
      <c r="J407">
        <v>200</v>
      </c>
    </row>
    <row r="408" spans="1:10" x14ac:dyDescent="0.25">
      <c r="A408" t="str">
        <f t="shared" si="6"/>
        <v>Alphen aan den RijnZwammerdamInkomensafh.huurbeleid meer dan 43786 euroHuurTotaalN.v.t.</v>
      </c>
      <c r="B408">
        <v>2015</v>
      </c>
      <c r="C408" t="s">
        <v>11</v>
      </c>
      <c r="D408" t="s">
        <v>12</v>
      </c>
      <c r="E408" t="s">
        <v>115</v>
      </c>
      <c r="F408" t="s">
        <v>10</v>
      </c>
      <c r="G408" t="s">
        <v>3</v>
      </c>
      <c r="H408" t="s">
        <v>0</v>
      </c>
      <c r="I408" t="s">
        <v>1</v>
      </c>
      <c r="J408">
        <v>100</v>
      </c>
    </row>
    <row r="409" spans="1:10" x14ac:dyDescent="0.25">
      <c r="A409" t="str">
        <f t="shared" si="6"/>
        <v>Alphen aan den RijnZwammerdamInkomensafh.huurbeleid meer dan 43786 euroHuurCorporatieTotaal</v>
      </c>
      <c r="B409">
        <v>2015</v>
      </c>
      <c r="C409" t="s">
        <v>11</v>
      </c>
      <c r="D409" t="s">
        <v>12</v>
      </c>
      <c r="E409" t="s">
        <v>115</v>
      </c>
      <c r="F409" t="s">
        <v>10</v>
      </c>
      <c r="G409" t="s">
        <v>3</v>
      </c>
      <c r="H409" t="s">
        <v>4</v>
      </c>
      <c r="I409" t="s">
        <v>0</v>
      </c>
      <c r="J409">
        <v>100</v>
      </c>
    </row>
    <row r="410" spans="1:10" x14ac:dyDescent="0.25">
      <c r="A410" t="str">
        <f t="shared" si="6"/>
        <v>Alphen aan den RijnZwammerdamInkomensafh.huurbeleid meer dan 43786 euroHuurCorporatieOnder liberalisatiegrens</v>
      </c>
      <c r="B410">
        <v>2015</v>
      </c>
      <c r="C410" t="s">
        <v>11</v>
      </c>
      <c r="D410" t="s">
        <v>12</v>
      </c>
      <c r="E410" t="s">
        <v>115</v>
      </c>
      <c r="F410" t="s">
        <v>10</v>
      </c>
      <c r="G410" t="s">
        <v>3</v>
      </c>
      <c r="H410" t="s">
        <v>4</v>
      </c>
      <c r="I410" t="s">
        <v>5</v>
      </c>
      <c r="J410">
        <v>100</v>
      </c>
    </row>
    <row r="411" spans="1:10" x14ac:dyDescent="0.25">
      <c r="A411" t="str">
        <f t="shared" si="6"/>
        <v>Alphen aan den RijnZwammerdamInkomensafh.huurbeleid meer dan 43786 euroHuurCorporatieOverig</v>
      </c>
      <c r="B411">
        <v>2015</v>
      </c>
      <c r="C411" t="s">
        <v>11</v>
      </c>
      <c r="D411" t="s">
        <v>12</v>
      </c>
      <c r="E411" t="s">
        <v>115</v>
      </c>
      <c r="F411" t="s">
        <v>10</v>
      </c>
      <c r="G411" t="s">
        <v>3</v>
      </c>
      <c r="H411" t="s">
        <v>4</v>
      </c>
      <c r="I411" t="s">
        <v>6</v>
      </c>
      <c r="J411">
        <v>0</v>
      </c>
    </row>
    <row r="412" spans="1:10" x14ac:dyDescent="0.25">
      <c r="A412" t="str">
        <f t="shared" si="6"/>
        <v>Alphen aan den RijnZwammerdamInkomensafh.huurbeleid meer dan 43786 euroHuurOverige verhuurderN.v.t.</v>
      </c>
      <c r="B412">
        <v>2015</v>
      </c>
      <c r="C412" t="s">
        <v>11</v>
      </c>
      <c r="D412" t="s">
        <v>12</v>
      </c>
      <c r="E412" t="s">
        <v>115</v>
      </c>
      <c r="F412" t="s">
        <v>10</v>
      </c>
      <c r="G412" t="s">
        <v>3</v>
      </c>
      <c r="H412" t="s">
        <v>7</v>
      </c>
      <c r="I412" t="s">
        <v>1</v>
      </c>
      <c r="J412">
        <v>0</v>
      </c>
    </row>
    <row r="413" spans="1:10" x14ac:dyDescent="0.25">
      <c r="A413" t="str">
        <f t="shared" si="6"/>
        <v>Alphen aan den RijnHazerswoude-DorpTotaalTotaalN.v.t.N.v.t.</v>
      </c>
      <c r="B413">
        <v>2015</v>
      </c>
      <c r="C413" t="s">
        <v>11</v>
      </c>
      <c r="D413" t="s">
        <v>12</v>
      </c>
      <c r="E413" t="s">
        <v>116</v>
      </c>
      <c r="F413" t="s">
        <v>0</v>
      </c>
      <c r="G413" t="s">
        <v>0</v>
      </c>
      <c r="H413" t="s">
        <v>1</v>
      </c>
      <c r="I413" t="s">
        <v>1</v>
      </c>
      <c r="J413">
        <v>2300</v>
      </c>
    </row>
    <row r="414" spans="1:10" x14ac:dyDescent="0.25">
      <c r="A414" t="str">
        <f t="shared" si="6"/>
        <v>Alphen aan den RijnHazerswoude-DorpTotaalEigenaarN.v.t.N.v.t.</v>
      </c>
      <c r="B414">
        <v>2015</v>
      </c>
      <c r="C414" t="s">
        <v>11</v>
      </c>
      <c r="D414" t="s">
        <v>12</v>
      </c>
      <c r="E414" t="s">
        <v>116</v>
      </c>
      <c r="F414" t="s">
        <v>0</v>
      </c>
      <c r="G414" t="s">
        <v>2</v>
      </c>
      <c r="H414" t="s">
        <v>1</v>
      </c>
      <c r="I414" t="s">
        <v>1</v>
      </c>
      <c r="J414">
        <v>1600</v>
      </c>
    </row>
    <row r="415" spans="1:10" x14ac:dyDescent="0.25">
      <c r="A415" t="str">
        <f t="shared" si="6"/>
        <v>Alphen aan den RijnHazerswoude-DorpTotaalHuurTotaalN.v.t.</v>
      </c>
      <c r="B415">
        <v>2015</v>
      </c>
      <c r="C415" t="s">
        <v>11</v>
      </c>
      <c r="D415" t="s">
        <v>12</v>
      </c>
      <c r="E415" t="s">
        <v>116</v>
      </c>
      <c r="F415" t="s">
        <v>0</v>
      </c>
      <c r="G415" t="s">
        <v>3</v>
      </c>
      <c r="H415" t="s">
        <v>0</v>
      </c>
      <c r="I415" t="s">
        <v>1</v>
      </c>
      <c r="J415">
        <v>700</v>
      </c>
    </row>
    <row r="416" spans="1:10" x14ac:dyDescent="0.25">
      <c r="A416" t="str">
        <f t="shared" si="6"/>
        <v>Alphen aan den RijnHazerswoude-DorpTotaalHuurCorporatieTotaal</v>
      </c>
      <c r="B416">
        <v>2015</v>
      </c>
      <c r="C416" t="s">
        <v>11</v>
      </c>
      <c r="D416" t="s">
        <v>12</v>
      </c>
      <c r="E416" t="s">
        <v>116</v>
      </c>
      <c r="F416" t="s">
        <v>0</v>
      </c>
      <c r="G416" t="s">
        <v>3</v>
      </c>
      <c r="H416" t="s">
        <v>4</v>
      </c>
      <c r="I416" t="s">
        <v>0</v>
      </c>
      <c r="J416">
        <v>500</v>
      </c>
    </row>
    <row r="417" spans="1:10" x14ac:dyDescent="0.25">
      <c r="A417" t="str">
        <f t="shared" si="6"/>
        <v>Alphen aan den RijnHazerswoude-DorpTotaalHuurCorporatieOnder liberalisatiegrens</v>
      </c>
      <c r="B417">
        <v>2015</v>
      </c>
      <c r="C417" t="s">
        <v>11</v>
      </c>
      <c r="D417" t="s">
        <v>12</v>
      </c>
      <c r="E417" t="s">
        <v>116</v>
      </c>
      <c r="F417" t="s">
        <v>0</v>
      </c>
      <c r="G417" t="s">
        <v>3</v>
      </c>
      <c r="H417" t="s">
        <v>4</v>
      </c>
      <c r="I417" t="s">
        <v>5</v>
      </c>
      <c r="J417">
        <v>500</v>
      </c>
    </row>
    <row r="418" spans="1:10" x14ac:dyDescent="0.25">
      <c r="A418" t="str">
        <f t="shared" si="6"/>
        <v>Alphen aan den RijnHazerswoude-DorpTotaalHuurCorporatieOverig</v>
      </c>
      <c r="B418">
        <v>2015</v>
      </c>
      <c r="C418" t="s">
        <v>11</v>
      </c>
      <c r="D418" t="s">
        <v>12</v>
      </c>
      <c r="E418" t="s">
        <v>116</v>
      </c>
      <c r="F418" t="s">
        <v>0</v>
      </c>
      <c r="G418" t="s">
        <v>3</v>
      </c>
      <c r="H418" t="s">
        <v>4</v>
      </c>
      <c r="I418" t="s">
        <v>6</v>
      </c>
      <c r="J418">
        <v>0</v>
      </c>
    </row>
    <row r="419" spans="1:10" x14ac:dyDescent="0.25">
      <c r="A419" t="str">
        <f t="shared" si="6"/>
        <v>Alphen aan den RijnHazerswoude-DorpTotaalHuurOverige verhuurderN.v.t.</v>
      </c>
      <c r="B419">
        <v>2015</v>
      </c>
      <c r="C419" t="s">
        <v>11</v>
      </c>
      <c r="D419" t="s">
        <v>12</v>
      </c>
      <c r="E419" t="s">
        <v>116</v>
      </c>
      <c r="F419" t="s">
        <v>0</v>
      </c>
      <c r="G419" t="s">
        <v>3</v>
      </c>
      <c r="H419" t="s">
        <v>7</v>
      </c>
      <c r="I419" t="s">
        <v>1</v>
      </c>
      <c r="J419">
        <v>200</v>
      </c>
    </row>
    <row r="420" spans="1:10" x14ac:dyDescent="0.25">
      <c r="A420" t="str">
        <f t="shared" si="6"/>
        <v>Alphen aan den RijnHazerswoude-DorpInkomensafh.huurbeleid tot 34229 euroTotaalN.v.t.N.v.t.</v>
      </c>
      <c r="B420">
        <v>2015</v>
      </c>
      <c r="C420" t="s">
        <v>11</v>
      </c>
      <c r="D420" t="s">
        <v>12</v>
      </c>
      <c r="E420" t="s">
        <v>116</v>
      </c>
      <c r="F420" t="s">
        <v>8</v>
      </c>
      <c r="G420" t="s">
        <v>0</v>
      </c>
      <c r="H420" t="s">
        <v>1</v>
      </c>
      <c r="I420" t="s">
        <v>1</v>
      </c>
      <c r="J420">
        <v>800</v>
      </c>
    </row>
    <row r="421" spans="1:10" x14ac:dyDescent="0.25">
      <c r="A421" t="str">
        <f t="shared" si="6"/>
        <v>Alphen aan den RijnHazerswoude-DorpInkomensafh.huurbeleid tot 34229 euroEigenaarN.v.t.N.v.t.</v>
      </c>
      <c r="B421">
        <v>2015</v>
      </c>
      <c r="C421" t="s">
        <v>11</v>
      </c>
      <c r="D421" t="s">
        <v>12</v>
      </c>
      <c r="E421" t="s">
        <v>116</v>
      </c>
      <c r="F421" t="s">
        <v>8</v>
      </c>
      <c r="G421" t="s">
        <v>2</v>
      </c>
      <c r="H421" t="s">
        <v>1</v>
      </c>
      <c r="I421" t="s">
        <v>1</v>
      </c>
      <c r="J421">
        <v>400</v>
      </c>
    </row>
    <row r="422" spans="1:10" x14ac:dyDescent="0.25">
      <c r="A422" t="str">
        <f t="shared" si="6"/>
        <v>Alphen aan den RijnHazerswoude-DorpInkomensafh.huurbeleid tot 34229 euroHuurTotaalN.v.t.</v>
      </c>
      <c r="B422">
        <v>2015</v>
      </c>
      <c r="C422" t="s">
        <v>11</v>
      </c>
      <c r="D422" t="s">
        <v>12</v>
      </c>
      <c r="E422" t="s">
        <v>116</v>
      </c>
      <c r="F422" t="s">
        <v>8</v>
      </c>
      <c r="G422" t="s">
        <v>3</v>
      </c>
      <c r="H422" t="s">
        <v>0</v>
      </c>
      <c r="I422" t="s">
        <v>1</v>
      </c>
      <c r="J422">
        <v>400</v>
      </c>
    </row>
    <row r="423" spans="1:10" x14ac:dyDescent="0.25">
      <c r="A423" t="str">
        <f t="shared" si="6"/>
        <v>Alphen aan den RijnHazerswoude-DorpInkomensafh.huurbeleid tot 34229 euroHuurCorporatieTotaal</v>
      </c>
      <c r="B423">
        <v>2015</v>
      </c>
      <c r="C423" t="s">
        <v>11</v>
      </c>
      <c r="D423" t="s">
        <v>12</v>
      </c>
      <c r="E423" t="s">
        <v>116</v>
      </c>
      <c r="F423" t="s">
        <v>8</v>
      </c>
      <c r="G423" t="s">
        <v>3</v>
      </c>
      <c r="H423" t="s">
        <v>4</v>
      </c>
      <c r="I423" t="s">
        <v>0</v>
      </c>
      <c r="J423">
        <v>300</v>
      </c>
    </row>
    <row r="424" spans="1:10" x14ac:dyDescent="0.25">
      <c r="A424" t="str">
        <f t="shared" si="6"/>
        <v>Alphen aan den RijnHazerswoude-DorpInkomensafh.huurbeleid tot 34229 euroHuurCorporatieOnder liberalisatiegrens</v>
      </c>
      <c r="B424">
        <v>2015</v>
      </c>
      <c r="C424" t="s">
        <v>11</v>
      </c>
      <c r="D424" t="s">
        <v>12</v>
      </c>
      <c r="E424" t="s">
        <v>116</v>
      </c>
      <c r="F424" t="s">
        <v>8</v>
      </c>
      <c r="G424" t="s">
        <v>3</v>
      </c>
      <c r="H424" t="s">
        <v>4</v>
      </c>
      <c r="I424" t="s">
        <v>5</v>
      </c>
      <c r="J424">
        <v>300</v>
      </c>
    </row>
    <row r="425" spans="1:10" x14ac:dyDescent="0.25">
      <c r="A425" t="str">
        <f t="shared" si="6"/>
        <v>Alphen aan den RijnHazerswoude-DorpInkomensafh.huurbeleid tot 34229 euroHuurCorporatieOverig</v>
      </c>
      <c r="B425">
        <v>2015</v>
      </c>
      <c r="C425" t="s">
        <v>11</v>
      </c>
      <c r="D425" t="s">
        <v>12</v>
      </c>
      <c r="E425" t="s">
        <v>116</v>
      </c>
      <c r="F425" t="s">
        <v>8</v>
      </c>
      <c r="G425" t="s">
        <v>3</v>
      </c>
      <c r="H425" t="s">
        <v>4</v>
      </c>
      <c r="I425" t="s">
        <v>6</v>
      </c>
      <c r="J425">
        <v>0</v>
      </c>
    </row>
    <row r="426" spans="1:10" x14ac:dyDescent="0.25">
      <c r="A426" t="str">
        <f t="shared" si="6"/>
        <v>Alphen aan den RijnHazerswoude-DorpInkomensafh.huurbeleid tot 34229 euroHuurOverige verhuurderN.v.t.</v>
      </c>
      <c r="B426">
        <v>2015</v>
      </c>
      <c r="C426" t="s">
        <v>11</v>
      </c>
      <c r="D426" t="s">
        <v>12</v>
      </c>
      <c r="E426" t="s">
        <v>116</v>
      </c>
      <c r="F426" t="s">
        <v>8</v>
      </c>
      <c r="G426" t="s">
        <v>3</v>
      </c>
      <c r="H426" t="s">
        <v>7</v>
      </c>
      <c r="I426" t="s">
        <v>1</v>
      </c>
      <c r="J426">
        <v>100</v>
      </c>
    </row>
    <row r="427" spans="1:10" x14ac:dyDescent="0.25">
      <c r="A427" t="str">
        <f t="shared" si="6"/>
        <v>Alphen aan den RijnHazerswoude-DorpInkomensafh.huurbeleid 34229 t/m 43786 euroTotaalN.v.t.N.v.t.</v>
      </c>
      <c r="B427">
        <v>2015</v>
      </c>
      <c r="C427" t="s">
        <v>11</v>
      </c>
      <c r="D427" t="s">
        <v>12</v>
      </c>
      <c r="E427" t="s">
        <v>116</v>
      </c>
      <c r="F427" t="s">
        <v>9</v>
      </c>
      <c r="G427" t="s">
        <v>0</v>
      </c>
      <c r="H427" t="s">
        <v>1</v>
      </c>
      <c r="I427" t="s">
        <v>1</v>
      </c>
      <c r="J427">
        <v>300</v>
      </c>
    </row>
    <row r="428" spans="1:10" x14ac:dyDescent="0.25">
      <c r="A428" t="str">
        <f t="shared" si="6"/>
        <v>Alphen aan den RijnHazerswoude-DorpInkomensafh.huurbeleid 34229 t/m 43786 euroEigenaarN.v.t.N.v.t.</v>
      </c>
      <c r="B428">
        <v>2015</v>
      </c>
      <c r="C428" t="s">
        <v>11</v>
      </c>
      <c r="D428" t="s">
        <v>12</v>
      </c>
      <c r="E428" t="s">
        <v>116</v>
      </c>
      <c r="F428" t="s">
        <v>9</v>
      </c>
      <c r="G428" t="s">
        <v>2</v>
      </c>
      <c r="H428" t="s">
        <v>1</v>
      </c>
      <c r="I428" t="s">
        <v>1</v>
      </c>
      <c r="J428">
        <v>200</v>
      </c>
    </row>
    <row r="429" spans="1:10" x14ac:dyDescent="0.25">
      <c r="A429" t="str">
        <f t="shared" si="6"/>
        <v>Alphen aan den RijnHazerswoude-DorpInkomensafh.huurbeleid 34229 t/m 43786 euroHuurTotaalN.v.t.</v>
      </c>
      <c r="B429">
        <v>2015</v>
      </c>
      <c r="C429" t="s">
        <v>11</v>
      </c>
      <c r="D429" t="s">
        <v>12</v>
      </c>
      <c r="E429" t="s">
        <v>116</v>
      </c>
      <c r="F429" t="s">
        <v>9</v>
      </c>
      <c r="G429" t="s">
        <v>3</v>
      </c>
      <c r="H429" t="s">
        <v>0</v>
      </c>
      <c r="I429" t="s">
        <v>1</v>
      </c>
      <c r="J429">
        <v>100</v>
      </c>
    </row>
    <row r="430" spans="1:10" x14ac:dyDescent="0.25">
      <c r="A430" t="str">
        <f t="shared" si="6"/>
        <v>Alphen aan den RijnHazerswoude-DorpInkomensafh.huurbeleid 34229 t/m 43786 euroHuurCorporatieTotaal</v>
      </c>
      <c r="B430">
        <v>2015</v>
      </c>
      <c r="C430" t="s">
        <v>11</v>
      </c>
      <c r="D430" t="s">
        <v>12</v>
      </c>
      <c r="E430" t="s">
        <v>116</v>
      </c>
      <c r="F430" t="s">
        <v>9</v>
      </c>
      <c r="G430" t="s">
        <v>3</v>
      </c>
      <c r="H430" t="s">
        <v>4</v>
      </c>
      <c r="I430" t="s">
        <v>0</v>
      </c>
      <c r="J430">
        <v>100</v>
      </c>
    </row>
    <row r="431" spans="1:10" x14ac:dyDescent="0.25">
      <c r="A431" t="str">
        <f t="shared" si="6"/>
        <v>Alphen aan den RijnHazerswoude-DorpInkomensafh.huurbeleid 34229 t/m 43786 euroHuurCorporatieOnder liberalisatiegrens</v>
      </c>
      <c r="B431">
        <v>2015</v>
      </c>
      <c r="C431" t="s">
        <v>11</v>
      </c>
      <c r="D431" t="s">
        <v>12</v>
      </c>
      <c r="E431" t="s">
        <v>116</v>
      </c>
      <c r="F431" t="s">
        <v>9</v>
      </c>
      <c r="G431" t="s">
        <v>3</v>
      </c>
      <c r="H431" t="s">
        <v>4</v>
      </c>
      <c r="I431" t="s">
        <v>5</v>
      </c>
      <c r="J431">
        <v>100</v>
      </c>
    </row>
    <row r="432" spans="1:10" x14ac:dyDescent="0.25">
      <c r="A432" t="str">
        <f t="shared" si="6"/>
        <v>Alphen aan den RijnHazerswoude-DorpInkomensafh.huurbeleid 34229 t/m 43786 euroHuurCorporatieOverig</v>
      </c>
      <c r="B432">
        <v>2015</v>
      </c>
      <c r="C432" t="s">
        <v>11</v>
      </c>
      <c r="D432" t="s">
        <v>12</v>
      </c>
      <c r="E432" t="s">
        <v>116</v>
      </c>
      <c r="F432" t="s">
        <v>9</v>
      </c>
      <c r="G432" t="s">
        <v>3</v>
      </c>
      <c r="H432" t="s">
        <v>4</v>
      </c>
      <c r="I432" t="s">
        <v>6</v>
      </c>
      <c r="J432">
        <v>0</v>
      </c>
    </row>
    <row r="433" spans="1:10" x14ac:dyDescent="0.25">
      <c r="A433" t="str">
        <f t="shared" si="6"/>
        <v>Alphen aan den RijnHazerswoude-DorpInkomensafh.huurbeleid 34229 t/m 43786 euroHuurOverige verhuurderN.v.t.</v>
      </c>
      <c r="B433">
        <v>2015</v>
      </c>
      <c r="C433" t="s">
        <v>11</v>
      </c>
      <c r="D433" t="s">
        <v>12</v>
      </c>
      <c r="E433" t="s">
        <v>116</v>
      </c>
      <c r="F433" t="s">
        <v>9</v>
      </c>
      <c r="G433" t="s">
        <v>3</v>
      </c>
      <c r="H433" t="s">
        <v>7</v>
      </c>
      <c r="I433" t="s">
        <v>1</v>
      </c>
      <c r="J433">
        <v>0</v>
      </c>
    </row>
    <row r="434" spans="1:10" x14ac:dyDescent="0.25">
      <c r="A434" t="str">
        <f t="shared" si="6"/>
        <v>Alphen aan den RijnHazerswoude-DorpInkomensafh.huurbeleid meer dan 43786 euroTotaalN.v.t.N.v.t.</v>
      </c>
      <c r="B434">
        <v>2015</v>
      </c>
      <c r="C434" t="s">
        <v>11</v>
      </c>
      <c r="D434" t="s">
        <v>12</v>
      </c>
      <c r="E434" t="s">
        <v>116</v>
      </c>
      <c r="F434" t="s">
        <v>10</v>
      </c>
      <c r="G434" t="s">
        <v>0</v>
      </c>
      <c r="H434" t="s">
        <v>1</v>
      </c>
      <c r="I434" t="s">
        <v>1</v>
      </c>
      <c r="J434">
        <v>1200</v>
      </c>
    </row>
    <row r="435" spans="1:10" x14ac:dyDescent="0.25">
      <c r="A435" t="str">
        <f t="shared" si="6"/>
        <v>Alphen aan den RijnHazerswoude-DorpInkomensafh.huurbeleid meer dan 43786 euroEigenaarN.v.t.N.v.t.</v>
      </c>
      <c r="B435">
        <v>2015</v>
      </c>
      <c r="C435" t="s">
        <v>11</v>
      </c>
      <c r="D435" t="s">
        <v>12</v>
      </c>
      <c r="E435" t="s">
        <v>116</v>
      </c>
      <c r="F435" t="s">
        <v>10</v>
      </c>
      <c r="G435" t="s">
        <v>2</v>
      </c>
      <c r="H435" t="s">
        <v>1</v>
      </c>
      <c r="I435" t="s">
        <v>1</v>
      </c>
      <c r="J435">
        <v>1000</v>
      </c>
    </row>
    <row r="436" spans="1:10" x14ac:dyDescent="0.25">
      <c r="A436" t="str">
        <f t="shared" si="6"/>
        <v>Alphen aan den RijnHazerswoude-DorpInkomensafh.huurbeleid meer dan 43786 euroHuurTotaalN.v.t.</v>
      </c>
      <c r="B436">
        <v>2015</v>
      </c>
      <c r="C436" t="s">
        <v>11</v>
      </c>
      <c r="D436" t="s">
        <v>12</v>
      </c>
      <c r="E436" t="s">
        <v>116</v>
      </c>
      <c r="F436" t="s">
        <v>10</v>
      </c>
      <c r="G436" t="s">
        <v>3</v>
      </c>
      <c r="H436" t="s">
        <v>0</v>
      </c>
      <c r="I436" t="s">
        <v>1</v>
      </c>
      <c r="J436">
        <v>200</v>
      </c>
    </row>
    <row r="437" spans="1:10" x14ac:dyDescent="0.25">
      <c r="A437" t="str">
        <f t="shared" si="6"/>
        <v>Alphen aan den RijnHazerswoude-DorpInkomensafh.huurbeleid meer dan 43786 euroHuurCorporatieTotaal</v>
      </c>
      <c r="B437">
        <v>2015</v>
      </c>
      <c r="C437" t="s">
        <v>11</v>
      </c>
      <c r="D437" t="s">
        <v>12</v>
      </c>
      <c r="E437" t="s">
        <v>116</v>
      </c>
      <c r="F437" t="s">
        <v>10</v>
      </c>
      <c r="G437" t="s">
        <v>3</v>
      </c>
      <c r="H437" t="s">
        <v>4</v>
      </c>
      <c r="I437" t="s">
        <v>0</v>
      </c>
      <c r="J437">
        <v>100</v>
      </c>
    </row>
    <row r="438" spans="1:10" x14ac:dyDescent="0.25">
      <c r="A438" t="str">
        <f t="shared" si="6"/>
        <v>Alphen aan den RijnHazerswoude-DorpInkomensafh.huurbeleid meer dan 43786 euroHuurCorporatieOnder liberalisatiegrens</v>
      </c>
      <c r="B438">
        <v>2015</v>
      </c>
      <c r="C438" t="s">
        <v>11</v>
      </c>
      <c r="D438" t="s">
        <v>12</v>
      </c>
      <c r="E438" t="s">
        <v>116</v>
      </c>
      <c r="F438" t="s">
        <v>10</v>
      </c>
      <c r="G438" t="s">
        <v>3</v>
      </c>
      <c r="H438" t="s">
        <v>4</v>
      </c>
      <c r="I438" t="s">
        <v>5</v>
      </c>
      <c r="J438">
        <v>100</v>
      </c>
    </row>
    <row r="439" spans="1:10" x14ac:dyDescent="0.25">
      <c r="A439" t="str">
        <f t="shared" si="6"/>
        <v>Alphen aan den RijnHazerswoude-DorpInkomensafh.huurbeleid meer dan 43786 euroHuurCorporatieOverig</v>
      </c>
      <c r="B439">
        <v>2015</v>
      </c>
      <c r="C439" t="s">
        <v>11</v>
      </c>
      <c r="D439" t="s">
        <v>12</v>
      </c>
      <c r="E439" t="s">
        <v>116</v>
      </c>
      <c r="F439" t="s">
        <v>10</v>
      </c>
      <c r="G439" t="s">
        <v>3</v>
      </c>
      <c r="H439" t="s">
        <v>4</v>
      </c>
      <c r="I439" t="s">
        <v>6</v>
      </c>
      <c r="J439">
        <v>0</v>
      </c>
    </row>
    <row r="440" spans="1:10" x14ac:dyDescent="0.25">
      <c r="A440" t="str">
        <f t="shared" si="6"/>
        <v>Alphen aan den RijnHazerswoude-DorpInkomensafh.huurbeleid meer dan 43786 euroHuurOverige verhuurderN.v.t.</v>
      </c>
      <c r="B440">
        <v>2015</v>
      </c>
      <c r="C440" t="s">
        <v>11</v>
      </c>
      <c r="D440" t="s">
        <v>12</v>
      </c>
      <c r="E440" t="s">
        <v>116</v>
      </c>
      <c r="F440" t="s">
        <v>10</v>
      </c>
      <c r="G440" t="s">
        <v>3</v>
      </c>
      <c r="H440" t="s">
        <v>7</v>
      </c>
      <c r="I440" t="s">
        <v>1</v>
      </c>
      <c r="J440">
        <v>0</v>
      </c>
    </row>
    <row r="441" spans="1:10" x14ac:dyDescent="0.25">
      <c r="A441" t="str">
        <f t="shared" si="6"/>
        <v>Alphen aan den RijnHazerswoude-RijndijkTotaalTotaalN.v.t.N.v.t.</v>
      </c>
      <c r="B441">
        <v>2015</v>
      </c>
      <c r="C441" t="s">
        <v>11</v>
      </c>
      <c r="D441" t="s">
        <v>12</v>
      </c>
      <c r="E441" t="s">
        <v>117</v>
      </c>
      <c r="F441" t="s">
        <v>0</v>
      </c>
      <c r="G441" t="s">
        <v>0</v>
      </c>
      <c r="H441" t="s">
        <v>1</v>
      </c>
      <c r="I441" t="s">
        <v>1</v>
      </c>
      <c r="J441">
        <v>2300</v>
      </c>
    </row>
    <row r="442" spans="1:10" x14ac:dyDescent="0.25">
      <c r="A442" t="str">
        <f t="shared" si="6"/>
        <v>Alphen aan den RijnHazerswoude-RijndijkTotaalEigenaarN.v.t.N.v.t.</v>
      </c>
      <c r="B442">
        <v>2015</v>
      </c>
      <c r="C442" t="s">
        <v>11</v>
      </c>
      <c r="D442" t="s">
        <v>12</v>
      </c>
      <c r="E442" t="s">
        <v>117</v>
      </c>
      <c r="F442" t="s">
        <v>0</v>
      </c>
      <c r="G442" t="s">
        <v>2</v>
      </c>
      <c r="H442" t="s">
        <v>1</v>
      </c>
      <c r="I442" t="s">
        <v>1</v>
      </c>
      <c r="J442">
        <v>1500</v>
      </c>
    </row>
    <row r="443" spans="1:10" x14ac:dyDescent="0.25">
      <c r="A443" t="str">
        <f t="shared" si="6"/>
        <v>Alphen aan den RijnHazerswoude-RijndijkTotaalHuurTotaalN.v.t.</v>
      </c>
      <c r="B443">
        <v>2015</v>
      </c>
      <c r="C443" t="s">
        <v>11</v>
      </c>
      <c r="D443" t="s">
        <v>12</v>
      </c>
      <c r="E443" t="s">
        <v>117</v>
      </c>
      <c r="F443" t="s">
        <v>0</v>
      </c>
      <c r="G443" t="s">
        <v>3</v>
      </c>
      <c r="H443" t="s">
        <v>0</v>
      </c>
      <c r="I443" t="s">
        <v>1</v>
      </c>
      <c r="J443">
        <v>800</v>
      </c>
    </row>
    <row r="444" spans="1:10" x14ac:dyDescent="0.25">
      <c r="A444" t="str">
        <f t="shared" si="6"/>
        <v>Alphen aan den RijnHazerswoude-RijndijkTotaalHuurCorporatieTotaal</v>
      </c>
      <c r="B444">
        <v>2015</v>
      </c>
      <c r="C444" t="s">
        <v>11</v>
      </c>
      <c r="D444" t="s">
        <v>12</v>
      </c>
      <c r="E444" t="s">
        <v>117</v>
      </c>
      <c r="F444" t="s">
        <v>0</v>
      </c>
      <c r="G444" t="s">
        <v>3</v>
      </c>
      <c r="H444" t="s">
        <v>4</v>
      </c>
      <c r="I444" t="s">
        <v>0</v>
      </c>
      <c r="J444">
        <v>500</v>
      </c>
    </row>
    <row r="445" spans="1:10" x14ac:dyDescent="0.25">
      <c r="A445" t="str">
        <f t="shared" si="6"/>
        <v>Alphen aan den RijnHazerswoude-RijndijkTotaalHuurCorporatieOnder liberalisatiegrens</v>
      </c>
      <c r="B445">
        <v>2015</v>
      </c>
      <c r="C445" t="s">
        <v>11</v>
      </c>
      <c r="D445" t="s">
        <v>12</v>
      </c>
      <c r="E445" t="s">
        <v>117</v>
      </c>
      <c r="F445" t="s">
        <v>0</v>
      </c>
      <c r="G445" t="s">
        <v>3</v>
      </c>
      <c r="H445" t="s">
        <v>4</v>
      </c>
      <c r="I445" t="s">
        <v>5</v>
      </c>
      <c r="J445">
        <v>500</v>
      </c>
    </row>
    <row r="446" spans="1:10" x14ac:dyDescent="0.25">
      <c r="A446" t="str">
        <f t="shared" si="6"/>
        <v>Alphen aan den RijnHazerswoude-RijndijkTotaalHuurOverige verhuurderN.v.t.</v>
      </c>
      <c r="B446">
        <v>2015</v>
      </c>
      <c r="C446" t="s">
        <v>11</v>
      </c>
      <c r="D446" t="s">
        <v>12</v>
      </c>
      <c r="E446" t="s">
        <v>117</v>
      </c>
      <c r="F446" t="s">
        <v>0</v>
      </c>
      <c r="G446" t="s">
        <v>3</v>
      </c>
      <c r="H446" t="s">
        <v>7</v>
      </c>
      <c r="I446" t="s">
        <v>1</v>
      </c>
      <c r="J446">
        <v>300</v>
      </c>
    </row>
    <row r="447" spans="1:10" x14ac:dyDescent="0.25">
      <c r="A447" t="str">
        <f t="shared" si="6"/>
        <v>Alphen aan den RijnHazerswoude-RijndijkInkomensafh.huurbeleid tot 34229 euroTotaalN.v.t.N.v.t.</v>
      </c>
      <c r="B447">
        <v>2015</v>
      </c>
      <c r="C447" t="s">
        <v>11</v>
      </c>
      <c r="D447" t="s">
        <v>12</v>
      </c>
      <c r="E447" t="s">
        <v>117</v>
      </c>
      <c r="F447" t="s">
        <v>8</v>
      </c>
      <c r="G447" t="s">
        <v>0</v>
      </c>
      <c r="H447" t="s">
        <v>1</v>
      </c>
      <c r="I447" t="s">
        <v>1</v>
      </c>
      <c r="J447">
        <v>800</v>
      </c>
    </row>
    <row r="448" spans="1:10" x14ac:dyDescent="0.25">
      <c r="A448" t="str">
        <f t="shared" si="6"/>
        <v>Alphen aan den RijnHazerswoude-RijndijkInkomensafh.huurbeleid tot 34229 euroEigenaarN.v.t.N.v.t.</v>
      </c>
      <c r="B448">
        <v>2015</v>
      </c>
      <c r="C448" t="s">
        <v>11</v>
      </c>
      <c r="D448" t="s">
        <v>12</v>
      </c>
      <c r="E448" t="s">
        <v>117</v>
      </c>
      <c r="F448" t="s">
        <v>8</v>
      </c>
      <c r="G448" t="s">
        <v>2</v>
      </c>
      <c r="H448" t="s">
        <v>1</v>
      </c>
      <c r="I448" t="s">
        <v>1</v>
      </c>
      <c r="J448">
        <v>300</v>
      </c>
    </row>
    <row r="449" spans="1:10" x14ac:dyDescent="0.25">
      <c r="A449" t="str">
        <f t="shared" si="6"/>
        <v>Alphen aan den RijnHazerswoude-RijndijkInkomensafh.huurbeleid tot 34229 euroHuurTotaalN.v.t.</v>
      </c>
      <c r="B449">
        <v>2015</v>
      </c>
      <c r="C449" t="s">
        <v>11</v>
      </c>
      <c r="D449" t="s">
        <v>12</v>
      </c>
      <c r="E449" t="s">
        <v>117</v>
      </c>
      <c r="F449" t="s">
        <v>8</v>
      </c>
      <c r="G449" t="s">
        <v>3</v>
      </c>
      <c r="H449" t="s">
        <v>0</v>
      </c>
      <c r="I449" t="s">
        <v>1</v>
      </c>
      <c r="J449">
        <v>500</v>
      </c>
    </row>
    <row r="450" spans="1:10" x14ac:dyDescent="0.25">
      <c r="A450" t="str">
        <f t="shared" si="6"/>
        <v>Alphen aan den RijnHazerswoude-RijndijkInkomensafh.huurbeleid tot 34229 euroHuurCorporatieTotaal</v>
      </c>
      <c r="B450">
        <v>2015</v>
      </c>
      <c r="C450" t="s">
        <v>11</v>
      </c>
      <c r="D450" t="s">
        <v>12</v>
      </c>
      <c r="E450" t="s">
        <v>117</v>
      </c>
      <c r="F450" t="s">
        <v>8</v>
      </c>
      <c r="G450" t="s">
        <v>3</v>
      </c>
      <c r="H450" t="s">
        <v>4</v>
      </c>
      <c r="I450" t="s">
        <v>0</v>
      </c>
      <c r="J450">
        <v>300</v>
      </c>
    </row>
    <row r="451" spans="1:10" x14ac:dyDescent="0.25">
      <c r="A451" t="str">
        <f t="shared" ref="A451:A514" si="7">CONCATENATE(D451,E451,F451,G451,H451,I451)</f>
        <v>Alphen aan den RijnHazerswoude-RijndijkInkomensafh.huurbeleid tot 34229 euroHuurCorporatieOnder liberalisatiegrens</v>
      </c>
      <c r="B451">
        <v>2015</v>
      </c>
      <c r="C451" t="s">
        <v>11</v>
      </c>
      <c r="D451" t="s">
        <v>12</v>
      </c>
      <c r="E451" t="s">
        <v>117</v>
      </c>
      <c r="F451" t="s">
        <v>8</v>
      </c>
      <c r="G451" t="s">
        <v>3</v>
      </c>
      <c r="H451" t="s">
        <v>4</v>
      </c>
      <c r="I451" t="s">
        <v>5</v>
      </c>
      <c r="J451">
        <v>300</v>
      </c>
    </row>
    <row r="452" spans="1:10" x14ac:dyDescent="0.25">
      <c r="A452" t="str">
        <f t="shared" si="7"/>
        <v>Alphen aan den RijnHazerswoude-RijndijkInkomensafh.huurbeleid tot 34229 euroHuurOverige verhuurderN.v.t.</v>
      </c>
      <c r="B452">
        <v>2015</v>
      </c>
      <c r="C452" t="s">
        <v>11</v>
      </c>
      <c r="D452" t="s">
        <v>12</v>
      </c>
      <c r="E452" t="s">
        <v>117</v>
      </c>
      <c r="F452" t="s">
        <v>8</v>
      </c>
      <c r="G452" t="s">
        <v>3</v>
      </c>
      <c r="H452" t="s">
        <v>7</v>
      </c>
      <c r="I452" t="s">
        <v>1</v>
      </c>
      <c r="J452">
        <v>200</v>
      </c>
    </row>
    <row r="453" spans="1:10" x14ac:dyDescent="0.25">
      <c r="A453" t="str">
        <f t="shared" si="7"/>
        <v>Alphen aan den RijnHazerswoude-RijndijkInkomensafh.huurbeleid 34229 t/m 43786 euroTotaalN.v.t.N.v.t.</v>
      </c>
      <c r="B453">
        <v>2015</v>
      </c>
      <c r="C453" t="s">
        <v>11</v>
      </c>
      <c r="D453" t="s">
        <v>12</v>
      </c>
      <c r="E453" t="s">
        <v>117</v>
      </c>
      <c r="F453" t="s">
        <v>9</v>
      </c>
      <c r="G453" t="s">
        <v>0</v>
      </c>
      <c r="H453" t="s">
        <v>1</v>
      </c>
      <c r="I453" t="s">
        <v>1</v>
      </c>
      <c r="J453">
        <v>400</v>
      </c>
    </row>
    <row r="454" spans="1:10" x14ac:dyDescent="0.25">
      <c r="A454" t="str">
        <f t="shared" si="7"/>
        <v>Alphen aan den RijnHazerswoude-RijndijkInkomensafh.huurbeleid 34229 t/m 43786 euroEigenaarN.v.t.N.v.t.</v>
      </c>
      <c r="B454">
        <v>2015</v>
      </c>
      <c r="C454" t="s">
        <v>11</v>
      </c>
      <c r="D454" t="s">
        <v>12</v>
      </c>
      <c r="E454" t="s">
        <v>117</v>
      </c>
      <c r="F454" t="s">
        <v>9</v>
      </c>
      <c r="G454" t="s">
        <v>2</v>
      </c>
      <c r="H454" t="s">
        <v>1</v>
      </c>
      <c r="I454" t="s">
        <v>1</v>
      </c>
      <c r="J454">
        <v>200</v>
      </c>
    </row>
    <row r="455" spans="1:10" x14ac:dyDescent="0.25">
      <c r="A455" t="str">
        <f t="shared" si="7"/>
        <v>Alphen aan den RijnHazerswoude-RijndijkInkomensafh.huurbeleid 34229 t/m 43786 euroHuurTotaalN.v.t.</v>
      </c>
      <c r="B455">
        <v>2015</v>
      </c>
      <c r="C455" t="s">
        <v>11</v>
      </c>
      <c r="D455" t="s">
        <v>12</v>
      </c>
      <c r="E455" t="s">
        <v>117</v>
      </c>
      <c r="F455" t="s">
        <v>9</v>
      </c>
      <c r="G455" t="s">
        <v>3</v>
      </c>
      <c r="H455" t="s">
        <v>0</v>
      </c>
      <c r="I455" t="s">
        <v>1</v>
      </c>
      <c r="J455">
        <v>100</v>
      </c>
    </row>
    <row r="456" spans="1:10" x14ac:dyDescent="0.25">
      <c r="A456" t="str">
        <f t="shared" si="7"/>
        <v>Alphen aan den RijnHazerswoude-RijndijkInkomensafh.huurbeleid 34229 t/m 43786 euroHuurCorporatieTotaal</v>
      </c>
      <c r="B456">
        <v>2015</v>
      </c>
      <c r="C456" t="s">
        <v>11</v>
      </c>
      <c r="D456" t="s">
        <v>12</v>
      </c>
      <c r="E456" t="s">
        <v>117</v>
      </c>
      <c r="F456" t="s">
        <v>9</v>
      </c>
      <c r="G456" t="s">
        <v>3</v>
      </c>
      <c r="H456" t="s">
        <v>4</v>
      </c>
      <c r="I456" t="s">
        <v>0</v>
      </c>
      <c r="J456">
        <v>100</v>
      </c>
    </row>
    <row r="457" spans="1:10" x14ac:dyDescent="0.25">
      <c r="A457" t="str">
        <f t="shared" si="7"/>
        <v>Alphen aan den RijnHazerswoude-RijndijkInkomensafh.huurbeleid 34229 t/m 43786 euroHuurCorporatieOnder liberalisatiegrens</v>
      </c>
      <c r="B457">
        <v>2015</v>
      </c>
      <c r="C457" t="s">
        <v>11</v>
      </c>
      <c r="D457" t="s">
        <v>12</v>
      </c>
      <c r="E457" t="s">
        <v>117</v>
      </c>
      <c r="F457" t="s">
        <v>9</v>
      </c>
      <c r="G457" t="s">
        <v>3</v>
      </c>
      <c r="H457" t="s">
        <v>4</v>
      </c>
      <c r="I457" t="s">
        <v>5</v>
      </c>
      <c r="J457">
        <v>100</v>
      </c>
    </row>
    <row r="458" spans="1:10" x14ac:dyDescent="0.25">
      <c r="A458" t="str">
        <f t="shared" si="7"/>
        <v>Alphen aan den RijnHazerswoude-RijndijkInkomensafh.huurbeleid 34229 t/m 43786 euroHuurOverige verhuurderN.v.t.</v>
      </c>
      <c r="B458">
        <v>2015</v>
      </c>
      <c r="C458" t="s">
        <v>11</v>
      </c>
      <c r="D458" t="s">
        <v>12</v>
      </c>
      <c r="E458" t="s">
        <v>117</v>
      </c>
      <c r="F458" t="s">
        <v>9</v>
      </c>
      <c r="G458" t="s">
        <v>3</v>
      </c>
      <c r="H458" t="s">
        <v>7</v>
      </c>
      <c r="I458" t="s">
        <v>1</v>
      </c>
      <c r="J458">
        <v>0</v>
      </c>
    </row>
    <row r="459" spans="1:10" x14ac:dyDescent="0.25">
      <c r="A459" t="str">
        <f t="shared" si="7"/>
        <v>Alphen aan den RijnHazerswoude-RijndijkInkomensafh.huurbeleid meer dan 43786 euroTotaalN.v.t.N.v.t.</v>
      </c>
      <c r="B459">
        <v>2015</v>
      </c>
      <c r="C459" t="s">
        <v>11</v>
      </c>
      <c r="D459" t="s">
        <v>12</v>
      </c>
      <c r="E459" t="s">
        <v>117</v>
      </c>
      <c r="F459" t="s">
        <v>10</v>
      </c>
      <c r="G459" t="s">
        <v>0</v>
      </c>
      <c r="H459" t="s">
        <v>1</v>
      </c>
      <c r="I459" t="s">
        <v>1</v>
      </c>
      <c r="J459">
        <v>1100</v>
      </c>
    </row>
    <row r="460" spans="1:10" x14ac:dyDescent="0.25">
      <c r="A460" t="str">
        <f t="shared" si="7"/>
        <v>Alphen aan den RijnHazerswoude-RijndijkInkomensafh.huurbeleid meer dan 43786 euroEigenaarN.v.t.N.v.t.</v>
      </c>
      <c r="B460">
        <v>2015</v>
      </c>
      <c r="C460" t="s">
        <v>11</v>
      </c>
      <c r="D460" t="s">
        <v>12</v>
      </c>
      <c r="E460" t="s">
        <v>117</v>
      </c>
      <c r="F460" t="s">
        <v>10</v>
      </c>
      <c r="G460" t="s">
        <v>2</v>
      </c>
      <c r="H460" t="s">
        <v>1</v>
      </c>
      <c r="I460" t="s">
        <v>1</v>
      </c>
      <c r="J460">
        <v>900</v>
      </c>
    </row>
    <row r="461" spans="1:10" x14ac:dyDescent="0.25">
      <c r="A461" t="str">
        <f t="shared" si="7"/>
        <v>Alphen aan den RijnHazerswoude-RijndijkInkomensafh.huurbeleid meer dan 43786 euroHuurTotaalN.v.t.</v>
      </c>
      <c r="B461">
        <v>2015</v>
      </c>
      <c r="C461" t="s">
        <v>11</v>
      </c>
      <c r="D461" t="s">
        <v>12</v>
      </c>
      <c r="E461" t="s">
        <v>117</v>
      </c>
      <c r="F461" t="s">
        <v>10</v>
      </c>
      <c r="G461" t="s">
        <v>3</v>
      </c>
      <c r="H461" t="s">
        <v>0</v>
      </c>
      <c r="I461" t="s">
        <v>1</v>
      </c>
      <c r="J461">
        <v>200</v>
      </c>
    </row>
    <row r="462" spans="1:10" x14ac:dyDescent="0.25">
      <c r="A462" t="str">
        <f t="shared" si="7"/>
        <v>Alphen aan den RijnHazerswoude-RijndijkInkomensafh.huurbeleid meer dan 43786 euroHuurCorporatieTotaal</v>
      </c>
      <c r="B462">
        <v>2015</v>
      </c>
      <c r="C462" t="s">
        <v>11</v>
      </c>
      <c r="D462" t="s">
        <v>12</v>
      </c>
      <c r="E462" t="s">
        <v>117</v>
      </c>
      <c r="F462" t="s">
        <v>10</v>
      </c>
      <c r="G462" t="s">
        <v>3</v>
      </c>
      <c r="H462" t="s">
        <v>4</v>
      </c>
      <c r="I462" t="s">
        <v>0</v>
      </c>
      <c r="J462">
        <v>100</v>
      </c>
    </row>
    <row r="463" spans="1:10" x14ac:dyDescent="0.25">
      <c r="A463" t="str">
        <f t="shared" si="7"/>
        <v>Alphen aan den RijnHazerswoude-RijndijkInkomensafh.huurbeleid meer dan 43786 euroHuurCorporatieOnder liberalisatiegrens</v>
      </c>
      <c r="B463">
        <v>2015</v>
      </c>
      <c r="C463" t="s">
        <v>11</v>
      </c>
      <c r="D463" t="s">
        <v>12</v>
      </c>
      <c r="E463" t="s">
        <v>117</v>
      </c>
      <c r="F463" t="s">
        <v>10</v>
      </c>
      <c r="G463" t="s">
        <v>3</v>
      </c>
      <c r="H463" t="s">
        <v>4</v>
      </c>
      <c r="I463" t="s">
        <v>5</v>
      </c>
      <c r="J463">
        <v>100</v>
      </c>
    </row>
    <row r="464" spans="1:10" x14ac:dyDescent="0.25">
      <c r="A464" t="str">
        <f t="shared" si="7"/>
        <v>Alphen aan den RijnHazerswoude-RijndijkInkomensafh.huurbeleid meer dan 43786 euroHuurOverige verhuurderN.v.t.</v>
      </c>
      <c r="B464">
        <v>2015</v>
      </c>
      <c r="C464" t="s">
        <v>11</v>
      </c>
      <c r="D464" t="s">
        <v>12</v>
      </c>
      <c r="E464" t="s">
        <v>117</v>
      </c>
      <c r="F464" t="s">
        <v>10</v>
      </c>
      <c r="G464" t="s">
        <v>3</v>
      </c>
      <c r="H464" t="s">
        <v>7</v>
      </c>
      <c r="I464" t="s">
        <v>1</v>
      </c>
      <c r="J464">
        <v>100</v>
      </c>
    </row>
    <row r="465" spans="1:10" x14ac:dyDescent="0.25">
      <c r="A465" t="str">
        <f t="shared" si="7"/>
        <v>Alphen aan den RijnKoudekerk aan den RijnTotaalTotaalN.v.t.N.v.t.</v>
      </c>
      <c r="B465">
        <v>2015</v>
      </c>
      <c r="C465" t="s">
        <v>11</v>
      </c>
      <c r="D465" t="s">
        <v>12</v>
      </c>
      <c r="E465" t="s">
        <v>118</v>
      </c>
      <c r="F465" t="s">
        <v>0</v>
      </c>
      <c r="G465" t="s">
        <v>0</v>
      </c>
      <c r="H465" t="s">
        <v>1</v>
      </c>
      <c r="I465" t="s">
        <v>1</v>
      </c>
      <c r="J465">
        <v>1800</v>
      </c>
    </row>
    <row r="466" spans="1:10" x14ac:dyDescent="0.25">
      <c r="A466" t="str">
        <f t="shared" si="7"/>
        <v>Alphen aan den RijnKoudekerk aan den RijnTotaalEigenaarN.v.t.N.v.t.</v>
      </c>
      <c r="B466">
        <v>2015</v>
      </c>
      <c r="C466" t="s">
        <v>11</v>
      </c>
      <c r="D466" t="s">
        <v>12</v>
      </c>
      <c r="E466" t="s">
        <v>118</v>
      </c>
      <c r="F466" t="s">
        <v>0</v>
      </c>
      <c r="G466" t="s">
        <v>2</v>
      </c>
      <c r="H466" t="s">
        <v>1</v>
      </c>
      <c r="I466" t="s">
        <v>1</v>
      </c>
      <c r="J466">
        <v>1100</v>
      </c>
    </row>
    <row r="467" spans="1:10" x14ac:dyDescent="0.25">
      <c r="A467" t="str">
        <f t="shared" si="7"/>
        <v>Alphen aan den RijnKoudekerk aan den RijnTotaalHuurTotaalN.v.t.</v>
      </c>
      <c r="B467">
        <v>2015</v>
      </c>
      <c r="C467" t="s">
        <v>11</v>
      </c>
      <c r="D467" t="s">
        <v>12</v>
      </c>
      <c r="E467" t="s">
        <v>118</v>
      </c>
      <c r="F467" t="s">
        <v>0</v>
      </c>
      <c r="G467" t="s">
        <v>3</v>
      </c>
      <c r="H467" t="s">
        <v>0</v>
      </c>
      <c r="I467" t="s">
        <v>1</v>
      </c>
      <c r="J467">
        <v>600</v>
      </c>
    </row>
    <row r="468" spans="1:10" x14ac:dyDescent="0.25">
      <c r="A468" t="str">
        <f t="shared" si="7"/>
        <v>Alphen aan den RijnKoudekerk aan den RijnTotaalHuurCorporatieTotaal</v>
      </c>
      <c r="B468">
        <v>2015</v>
      </c>
      <c r="C468" t="s">
        <v>11</v>
      </c>
      <c r="D468" t="s">
        <v>12</v>
      </c>
      <c r="E468" t="s">
        <v>118</v>
      </c>
      <c r="F468" t="s">
        <v>0</v>
      </c>
      <c r="G468" t="s">
        <v>3</v>
      </c>
      <c r="H468" t="s">
        <v>4</v>
      </c>
      <c r="I468" t="s">
        <v>0</v>
      </c>
      <c r="J468">
        <v>500</v>
      </c>
    </row>
    <row r="469" spans="1:10" x14ac:dyDescent="0.25">
      <c r="A469" t="str">
        <f t="shared" si="7"/>
        <v>Alphen aan den RijnKoudekerk aan den RijnTotaalHuurCorporatieOnder liberalisatiegrens</v>
      </c>
      <c r="B469">
        <v>2015</v>
      </c>
      <c r="C469" t="s">
        <v>11</v>
      </c>
      <c r="D469" t="s">
        <v>12</v>
      </c>
      <c r="E469" t="s">
        <v>118</v>
      </c>
      <c r="F469" t="s">
        <v>0</v>
      </c>
      <c r="G469" t="s">
        <v>3</v>
      </c>
      <c r="H469" t="s">
        <v>4</v>
      </c>
      <c r="I469" t="s">
        <v>5</v>
      </c>
      <c r="J469">
        <v>500</v>
      </c>
    </row>
    <row r="470" spans="1:10" x14ac:dyDescent="0.25">
      <c r="A470" t="str">
        <f t="shared" si="7"/>
        <v>Alphen aan den RijnKoudekerk aan den RijnTotaalHuurCorporatieOverig</v>
      </c>
      <c r="B470">
        <v>2015</v>
      </c>
      <c r="C470" t="s">
        <v>11</v>
      </c>
      <c r="D470" t="s">
        <v>12</v>
      </c>
      <c r="E470" t="s">
        <v>118</v>
      </c>
      <c r="F470" t="s">
        <v>0</v>
      </c>
      <c r="G470" t="s">
        <v>3</v>
      </c>
      <c r="H470" t="s">
        <v>4</v>
      </c>
      <c r="I470" t="s">
        <v>6</v>
      </c>
      <c r="J470">
        <v>0</v>
      </c>
    </row>
    <row r="471" spans="1:10" x14ac:dyDescent="0.25">
      <c r="A471" t="str">
        <f t="shared" si="7"/>
        <v>Alphen aan den RijnKoudekerk aan den RijnTotaalHuurOverige verhuurderN.v.t.</v>
      </c>
      <c r="B471">
        <v>2015</v>
      </c>
      <c r="C471" t="s">
        <v>11</v>
      </c>
      <c r="D471" t="s">
        <v>12</v>
      </c>
      <c r="E471" t="s">
        <v>118</v>
      </c>
      <c r="F471" t="s">
        <v>0</v>
      </c>
      <c r="G471" t="s">
        <v>3</v>
      </c>
      <c r="H471" t="s">
        <v>7</v>
      </c>
      <c r="I471" t="s">
        <v>1</v>
      </c>
      <c r="J471">
        <v>100</v>
      </c>
    </row>
    <row r="472" spans="1:10" x14ac:dyDescent="0.25">
      <c r="A472" t="str">
        <f t="shared" si="7"/>
        <v>Alphen aan den RijnKoudekerk aan den RijnInkomensafh.huurbeleid tot 34229 euroTotaalN.v.t.N.v.t.</v>
      </c>
      <c r="B472">
        <v>2015</v>
      </c>
      <c r="C472" t="s">
        <v>11</v>
      </c>
      <c r="D472" t="s">
        <v>12</v>
      </c>
      <c r="E472" t="s">
        <v>118</v>
      </c>
      <c r="F472" t="s">
        <v>8</v>
      </c>
      <c r="G472" t="s">
        <v>0</v>
      </c>
      <c r="H472" t="s">
        <v>1</v>
      </c>
      <c r="I472" t="s">
        <v>1</v>
      </c>
      <c r="J472">
        <v>600</v>
      </c>
    </row>
    <row r="473" spans="1:10" x14ac:dyDescent="0.25">
      <c r="A473" t="str">
        <f t="shared" si="7"/>
        <v>Alphen aan den RijnKoudekerk aan den RijnInkomensafh.huurbeleid tot 34229 euroEigenaarN.v.t.N.v.t.</v>
      </c>
      <c r="B473">
        <v>2015</v>
      </c>
      <c r="C473" t="s">
        <v>11</v>
      </c>
      <c r="D473" t="s">
        <v>12</v>
      </c>
      <c r="E473" t="s">
        <v>118</v>
      </c>
      <c r="F473" t="s">
        <v>8</v>
      </c>
      <c r="G473" t="s">
        <v>2</v>
      </c>
      <c r="H473" t="s">
        <v>1</v>
      </c>
      <c r="I473" t="s">
        <v>1</v>
      </c>
      <c r="J473">
        <v>200</v>
      </c>
    </row>
    <row r="474" spans="1:10" x14ac:dyDescent="0.25">
      <c r="A474" t="str">
        <f t="shared" si="7"/>
        <v>Alphen aan den RijnKoudekerk aan den RijnInkomensafh.huurbeleid tot 34229 euroHuurTotaalN.v.t.</v>
      </c>
      <c r="B474">
        <v>2015</v>
      </c>
      <c r="C474" t="s">
        <v>11</v>
      </c>
      <c r="D474" t="s">
        <v>12</v>
      </c>
      <c r="E474" t="s">
        <v>118</v>
      </c>
      <c r="F474" t="s">
        <v>8</v>
      </c>
      <c r="G474" t="s">
        <v>3</v>
      </c>
      <c r="H474" t="s">
        <v>0</v>
      </c>
      <c r="I474" t="s">
        <v>1</v>
      </c>
      <c r="J474">
        <v>400</v>
      </c>
    </row>
    <row r="475" spans="1:10" x14ac:dyDescent="0.25">
      <c r="A475" t="str">
        <f t="shared" si="7"/>
        <v>Alphen aan den RijnKoudekerk aan den RijnInkomensafh.huurbeleid tot 34229 euroHuurCorporatieTotaal</v>
      </c>
      <c r="B475">
        <v>2015</v>
      </c>
      <c r="C475" t="s">
        <v>11</v>
      </c>
      <c r="D475" t="s">
        <v>12</v>
      </c>
      <c r="E475" t="s">
        <v>118</v>
      </c>
      <c r="F475" t="s">
        <v>8</v>
      </c>
      <c r="G475" t="s">
        <v>3</v>
      </c>
      <c r="H475" t="s">
        <v>4</v>
      </c>
      <c r="I475" t="s">
        <v>0</v>
      </c>
      <c r="J475">
        <v>300</v>
      </c>
    </row>
    <row r="476" spans="1:10" x14ac:dyDescent="0.25">
      <c r="A476" t="str">
        <f t="shared" si="7"/>
        <v>Alphen aan den RijnKoudekerk aan den RijnInkomensafh.huurbeleid tot 34229 euroHuurCorporatieOnder liberalisatiegrens</v>
      </c>
      <c r="B476">
        <v>2015</v>
      </c>
      <c r="C476" t="s">
        <v>11</v>
      </c>
      <c r="D476" t="s">
        <v>12</v>
      </c>
      <c r="E476" t="s">
        <v>118</v>
      </c>
      <c r="F476" t="s">
        <v>8</v>
      </c>
      <c r="G476" t="s">
        <v>3</v>
      </c>
      <c r="H476" t="s">
        <v>4</v>
      </c>
      <c r="I476" t="s">
        <v>5</v>
      </c>
      <c r="J476">
        <v>300</v>
      </c>
    </row>
    <row r="477" spans="1:10" x14ac:dyDescent="0.25">
      <c r="A477" t="str">
        <f t="shared" si="7"/>
        <v>Alphen aan den RijnKoudekerk aan den RijnInkomensafh.huurbeleid tot 34229 euroHuurCorporatieOverig</v>
      </c>
      <c r="B477">
        <v>2015</v>
      </c>
      <c r="C477" t="s">
        <v>11</v>
      </c>
      <c r="D477" t="s">
        <v>12</v>
      </c>
      <c r="E477" t="s">
        <v>118</v>
      </c>
      <c r="F477" t="s">
        <v>8</v>
      </c>
      <c r="G477" t="s">
        <v>3</v>
      </c>
      <c r="H477" t="s">
        <v>4</v>
      </c>
      <c r="I477" t="s">
        <v>6</v>
      </c>
      <c r="J477">
        <v>0</v>
      </c>
    </row>
    <row r="478" spans="1:10" x14ac:dyDescent="0.25">
      <c r="A478" t="str">
        <f t="shared" si="7"/>
        <v>Alphen aan den RijnKoudekerk aan den RijnInkomensafh.huurbeleid tot 34229 euroHuurOverige verhuurderN.v.t.</v>
      </c>
      <c r="B478">
        <v>2015</v>
      </c>
      <c r="C478" t="s">
        <v>11</v>
      </c>
      <c r="D478" t="s">
        <v>12</v>
      </c>
      <c r="E478" t="s">
        <v>118</v>
      </c>
      <c r="F478" t="s">
        <v>8</v>
      </c>
      <c r="G478" t="s">
        <v>3</v>
      </c>
      <c r="H478" t="s">
        <v>7</v>
      </c>
      <c r="I478" t="s">
        <v>1</v>
      </c>
      <c r="J478">
        <v>100</v>
      </c>
    </row>
    <row r="479" spans="1:10" x14ac:dyDescent="0.25">
      <c r="A479" t="str">
        <f t="shared" si="7"/>
        <v>Alphen aan den RijnKoudekerk aan den RijnInkomensafh.huurbeleid 34229 t/m 43786 euroTotaalN.v.t.N.v.t.</v>
      </c>
      <c r="B479">
        <v>2015</v>
      </c>
      <c r="C479" t="s">
        <v>11</v>
      </c>
      <c r="D479" t="s">
        <v>12</v>
      </c>
      <c r="E479" t="s">
        <v>118</v>
      </c>
      <c r="F479" t="s">
        <v>9</v>
      </c>
      <c r="G479" t="s">
        <v>0</v>
      </c>
      <c r="H479" t="s">
        <v>1</v>
      </c>
      <c r="I479" t="s">
        <v>1</v>
      </c>
      <c r="J479">
        <v>200</v>
      </c>
    </row>
    <row r="480" spans="1:10" x14ac:dyDescent="0.25">
      <c r="A480" t="str">
        <f t="shared" si="7"/>
        <v>Alphen aan den RijnKoudekerk aan den RijnInkomensafh.huurbeleid 34229 t/m 43786 euroEigenaarN.v.t.N.v.t.</v>
      </c>
      <c r="B480">
        <v>2015</v>
      </c>
      <c r="C480" t="s">
        <v>11</v>
      </c>
      <c r="D480" t="s">
        <v>12</v>
      </c>
      <c r="E480" t="s">
        <v>118</v>
      </c>
      <c r="F480" t="s">
        <v>9</v>
      </c>
      <c r="G480" t="s">
        <v>2</v>
      </c>
      <c r="H480" t="s">
        <v>1</v>
      </c>
      <c r="I480" t="s">
        <v>1</v>
      </c>
      <c r="J480">
        <v>100</v>
      </c>
    </row>
    <row r="481" spans="1:10" x14ac:dyDescent="0.25">
      <c r="A481" t="str">
        <f t="shared" si="7"/>
        <v>Alphen aan den RijnKoudekerk aan den RijnInkomensafh.huurbeleid 34229 t/m 43786 euroHuurTotaalN.v.t.</v>
      </c>
      <c r="B481">
        <v>2015</v>
      </c>
      <c r="C481" t="s">
        <v>11</v>
      </c>
      <c r="D481" t="s">
        <v>12</v>
      </c>
      <c r="E481" t="s">
        <v>118</v>
      </c>
      <c r="F481" t="s">
        <v>9</v>
      </c>
      <c r="G481" t="s">
        <v>3</v>
      </c>
      <c r="H481" t="s">
        <v>0</v>
      </c>
      <c r="I481" t="s">
        <v>1</v>
      </c>
      <c r="J481">
        <v>100</v>
      </c>
    </row>
    <row r="482" spans="1:10" x14ac:dyDescent="0.25">
      <c r="A482" t="str">
        <f t="shared" si="7"/>
        <v>Alphen aan den RijnKoudekerk aan den RijnInkomensafh.huurbeleid 34229 t/m 43786 euroHuurCorporatieTotaal</v>
      </c>
      <c r="B482">
        <v>2015</v>
      </c>
      <c r="C482" t="s">
        <v>11</v>
      </c>
      <c r="D482" t="s">
        <v>12</v>
      </c>
      <c r="E482" t="s">
        <v>118</v>
      </c>
      <c r="F482" t="s">
        <v>9</v>
      </c>
      <c r="G482" t="s">
        <v>3</v>
      </c>
      <c r="H482" t="s">
        <v>4</v>
      </c>
      <c r="I482" t="s">
        <v>0</v>
      </c>
      <c r="J482">
        <v>100</v>
      </c>
    </row>
    <row r="483" spans="1:10" x14ac:dyDescent="0.25">
      <c r="A483" t="str">
        <f t="shared" si="7"/>
        <v>Alphen aan den RijnKoudekerk aan den RijnInkomensafh.huurbeleid 34229 t/m 43786 euroHuurCorporatieOnder liberalisatiegrens</v>
      </c>
      <c r="B483">
        <v>2015</v>
      </c>
      <c r="C483" t="s">
        <v>11</v>
      </c>
      <c r="D483" t="s">
        <v>12</v>
      </c>
      <c r="E483" t="s">
        <v>118</v>
      </c>
      <c r="F483" t="s">
        <v>9</v>
      </c>
      <c r="G483" t="s">
        <v>3</v>
      </c>
      <c r="H483" t="s">
        <v>4</v>
      </c>
      <c r="I483" t="s">
        <v>5</v>
      </c>
      <c r="J483">
        <v>100</v>
      </c>
    </row>
    <row r="484" spans="1:10" x14ac:dyDescent="0.25">
      <c r="A484" t="str">
        <f t="shared" si="7"/>
        <v>Alphen aan den RijnKoudekerk aan den RijnInkomensafh.huurbeleid 34229 t/m 43786 euroHuurCorporatieOverig</v>
      </c>
      <c r="B484">
        <v>2015</v>
      </c>
      <c r="C484" t="s">
        <v>11</v>
      </c>
      <c r="D484" t="s">
        <v>12</v>
      </c>
      <c r="E484" t="s">
        <v>118</v>
      </c>
      <c r="F484" t="s">
        <v>9</v>
      </c>
      <c r="G484" t="s">
        <v>3</v>
      </c>
      <c r="H484" t="s">
        <v>4</v>
      </c>
      <c r="I484" t="s">
        <v>6</v>
      </c>
      <c r="J484">
        <v>0</v>
      </c>
    </row>
    <row r="485" spans="1:10" x14ac:dyDescent="0.25">
      <c r="A485" t="str">
        <f t="shared" si="7"/>
        <v>Alphen aan den RijnKoudekerk aan den RijnInkomensafh.huurbeleid 34229 t/m 43786 euroHuurOverige verhuurderN.v.t.</v>
      </c>
      <c r="B485">
        <v>2015</v>
      </c>
      <c r="C485" t="s">
        <v>11</v>
      </c>
      <c r="D485" t="s">
        <v>12</v>
      </c>
      <c r="E485" t="s">
        <v>118</v>
      </c>
      <c r="F485" t="s">
        <v>9</v>
      </c>
      <c r="G485" t="s">
        <v>3</v>
      </c>
      <c r="H485" t="s">
        <v>7</v>
      </c>
      <c r="I485" t="s">
        <v>1</v>
      </c>
      <c r="J485">
        <v>0</v>
      </c>
    </row>
    <row r="486" spans="1:10" x14ac:dyDescent="0.25">
      <c r="A486" t="str">
        <f t="shared" si="7"/>
        <v>Alphen aan den RijnKoudekerk aan den RijnInkomensafh.huurbeleid meer dan 43786 euroTotaalN.v.t.N.v.t.</v>
      </c>
      <c r="B486">
        <v>2015</v>
      </c>
      <c r="C486" t="s">
        <v>11</v>
      </c>
      <c r="D486" t="s">
        <v>12</v>
      </c>
      <c r="E486" t="s">
        <v>118</v>
      </c>
      <c r="F486" t="s">
        <v>10</v>
      </c>
      <c r="G486" t="s">
        <v>0</v>
      </c>
      <c r="H486" t="s">
        <v>1</v>
      </c>
      <c r="I486" t="s">
        <v>1</v>
      </c>
      <c r="J486">
        <v>900</v>
      </c>
    </row>
    <row r="487" spans="1:10" x14ac:dyDescent="0.25">
      <c r="A487" t="str">
        <f t="shared" si="7"/>
        <v>Alphen aan den RijnKoudekerk aan den RijnInkomensafh.huurbeleid meer dan 43786 euroEigenaarN.v.t.N.v.t.</v>
      </c>
      <c r="B487">
        <v>2015</v>
      </c>
      <c r="C487" t="s">
        <v>11</v>
      </c>
      <c r="D487" t="s">
        <v>12</v>
      </c>
      <c r="E487" t="s">
        <v>118</v>
      </c>
      <c r="F487" t="s">
        <v>10</v>
      </c>
      <c r="G487" t="s">
        <v>2</v>
      </c>
      <c r="H487" t="s">
        <v>1</v>
      </c>
      <c r="I487" t="s">
        <v>1</v>
      </c>
      <c r="J487">
        <v>800</v>
      </c>
    </row>
    <row r="488" spans="1:10" x14ac:dyDescent="0.25">
      <c r="A488" t="str">
        <f t="shared" si="7"/>
        <v>Alphen aan den RijnKoudekerk aan den RijnInkomensafh.huurbeleid meer dan 43786 euroHuurTotaalN.v.t.</v>
      </c>
      <c r="B488">
        <v>2015</v>
      </c>
      <c r="C488" t="s">
        <v>11</v>
      </c>
      <c r="D488" t="s">
        <v>12</v>
      </c>
      <c r="E488" t="s">
        <v>118</v>
      </c>
      <c r="F488" t="s">
        <v>10</v>
      </c>
      <c r="G488" t="s">
        <v>3</v>
      </c>
      <c r="H488" t="s">
        <v>0</v>
      </c>
      <c r="I488" t="s">
        <v>1</v>
      </c>
      <c r="J488">
        <v>200</v>
      </c>
    </row>
    <row r="489" spans="1:10" x14ac:dyDescent="0.25">
      <c r="A489" t="str">
        <f t="shared" si="7"/>
        <v>Alphen aan den RijnKoudekerk aan den RijnInkomensafh.huurbeleid meer dan 43786 euroHuurCorporatieTotaal</v>
      </c>
      <c r="B489">
        <v>2015</v>
      </c>
      <c r="C489" t="s">
        <v>11</v>
      </c>
      <c r="D489" t="s">
        <v>12</v>
      </c>
      <c r="E489" t="s">
        <v>118</v>
      </c>
      <c r="F489" t="s">
        <v>10</v>
      </c>
      <c r="G489" t="s">
        <v>3</v>
      </c>
      <c r="H489" t="s">
        <v>4</v>
      </c>
      <c r="I489" t="s">
        <v>0</v>
      </c>
      <c r="J489">
        <v>100</v>
      </c>
    </row>
    <row r="490" spans="1:10" x14ac:dyDescent="0.25">
      <c r="A490" t="str">
        <f t="shared" si="7"/>
        <v>Alphen aan den RijnKoudekerk aan den RijnInkomensafh.huurbeleid meer dan 43786 euroHuurCorporatieOnder liberalisatiegrens</v>
      </c>
      <c r="B490">
        <v>2015</v>
      </c>
      <c r="C490" t="s">
        <v>11</v>
      </c>
      <c r="D490" t="s">
        <v>12</v>
      </c>
      <c r="E490" t="s">
        <v>118</v>
      </c>
      <c r="F490" t="s">
        <v>10</v>
      </c>
      <c r="G490" t="s">
        <v>3</v>
      </c>
      <c r="H490" t="s">
        <v>4</v>
      </c>
      <c r="I490" t="s">
        <v>5</v>
      </c>
      <c r="J490">
        <v>100</v>
      </c>
    </row>
    <row r="491" spans="1:10" x14ac:dyDescent="0.25">
      <c r="A491" t="str">
        <f t="shared" si="7"/>
        <v>Alphen aan den RijnKoudekerk aan den RijnInkomensafh.huurbeleid meer dan 43786 euroHuurCorporatieOverig</v>
      </c>
      <c r="B491">
        <v>2015</v>
      </c>
      <c r="C491" t="s">
        <v>11</v>
      </c>
      <c r="D491" t="s">
        <v>12</v>
      </c>
      <c r="E491" t="s">
        <v>118</v>
      </c>
      <c r="F491" t="s">
        <v>10</v>
      </c>
      <c r="G491" t="s">
        <v>3</v>
      </c>
      <c r="H491" t="s">
        <v>4</v>
      </c>
      <c r="I491" t="s">
        <v>6</v>
      </c>
      <c r="J491">
        <v>0</v>
      </c>
    </row>
    <row r="492" spans="1:10" x14ac:dyDescent="0.25">
      <c r="A492" t="str">
        <f t="shared" si="7"/>
        <v>Alphen aan den RijnKoudekerk aan den RijnInkomensafh.huurbeleid meer dan 43786 euroHuurOverige verhuurderN.v.t.</v>
      </c>
      <c r="B492">
        <v>2015</v>
      </c>
      <c r="C492" t="s">
        <v>11</v>
      </c>
      <c r="D492" t="s">
        <v>12</v>
      </c>
      <c r="E492" t="s">
        <v>118</v>
      </c>
      <c r="F492" t="s">
        <v>10</v>
      </c>
      <c r="G492" t="s">
        <v>3</v>
      </c>
      <c r="H492" t="s">
        <v>7</v>
      </c>
      <c r="I492" t="s">
        <v>1</v>
      </c>
      <c r="J492">
        <v>0</v>
      </c>
    </row>
    <row r="493" spans="1:10" x14ac:dyDescent="0.25">
      <c r="A493" t="str">
        <f t="shared" si="7"/>
        <v>NieuwkoopTotaalTotaalTotaalN.v.t.N.v.t.</v>
      </c>
      <c r="B493">
        <v>2015</v>
      </c>
      <c r="C493" t="s">
        <v>11</v>
      </c>
      <c r="D493" t="s">
        <v>13</v>
      </c>
      <c r="E493" t="s">
        <v>0</v>
      </c>
      <c r="F493" t="s">
        <v>0</v>
      </c>
      <c r="G493" t="s">
        <v>0</v>
      </c>
      <c r="H493" t="s">
        <v>1</v>
      </c>
      <c r="I493" t="s">
        <v>1</v>
      </c>
      <c r="J493">
        <v>10800</v>
      </c>
    </row>
    <row r="494" spans="1:10" x14ac:dyDescent="0.25">
      <c r="A494" t="str">
        <f t="shared" si="7"/>
        <v>NieuwkoopTotaalTotaalEigenaarN.v.t.N.v.t.</v>
      </c>
      <c r="B494">
        <v>2015</v>
      </c>
      <c r="C494" t="s">
        <v>11</v>
      </c>
      <c r="D494" t="s">
        <v>13</v>
      </c>
      <c r="E494" t="s">
        <v>0</v>
      </c>
      <c r="F494" t="s">
        <v>0</v>
      </c>
      <c r="G494" t="s">
        <v>2</v>
      </c>
      <c r="H494" t="s">
        <v>1</v>
      </c>
      <c r="I494" t="s">
        <v>1</v>
      </c>
      <c r="J494">
        <v>7800</v>
      </c>
    </row>
    <row r="495" spans="1:10" x14ac:dyDescent="0.25">
      <c r="A495" t="str">
        <f t="shared" si="7"/>
        <v>NieuwkoopTotaalTotaalHuurTotaalN.v.t.</v>
      </c>
      <c r="B495">
        <v>2015</v>
      </c>
      <c r="C495" t="s">
        <v>11</v>
      </c>
      <c r="D495" t="s">
        <v>13</v>
      </c>
      <c r="E495" t="s">
        <v>0</v>
      </c>
      <c r="F495" t="s">
        <v>0</v>
      </c>
      <c r="G495" t="s">
        <v>3</v>
      </c>
      <c r="H495" t="s">
        <v>0</v>
      </c>
      <c r="I495" t="s">
        <v>1</v>
      </c>
      <c r="J495">
        <v>3000</v>
      </c>
    </row>
    <row r="496" spans="1:10" x14ac:dyDescent="0.25">
      <c r="A496" t="str">
        <f t="shared" si="7"/>
        <v>NieuwkoopTotaalTotaalHuurCorporatieTotaal</v>
      </c>
      <c r="B496">
        <v>2015</v>
      </c>
      <c r="C496" t="s">
        <v>11</v>
      </c>
      <c r="D496" t="s">
        <v>13</v>
      </c>
      <c r="E496" t="s">
        <v>0</v>
      </c>
      <c r="F496" t="s">
        <v>0</v>
      </c>
      <c r="G496" t="s">
        <v>3</v>
      </c>
      <c r="H496" t="s">
        <v>4</v>
      </c>
      <c r="I496" t="s">
        <v>0</v>
      </c>
      <c r="J496">
        <v>2200</v>
      </c>
    </row>
    <row r="497" spans="1:10" x14ac:dyDescent="0.25">
      <c r="A497" t="str">
        <f t="shared" si="7"/>
        <v>NieuwkoopTotaalTotaalHuurCorporatieOnder liberalisatiegrens</v>
      </c>
      <c r="B497">
        <v>2015</v>
      </c>
      <c r="C497" t="s">
        <v>11</v>
      </c>
      <c r="D497" t="s">
        <v>13</v>
      </c>
      <c r="E497" t="s">
        <v>0</v>
      </c>
      <c r="F497" t="s">
        <v>0</v>
      </c>
      <c r="G497" t="s">
        <v>3</v>
      </c>
      <c r="H497" t="s">
        <v>4</v>
      </c>
      <c r="I497" t="s">
        <v>5</v>
      </c>
      <c r="J497">
        <v>2100</v>
      </c>
    </row>
    <row r="498" spans="1:10" x14ac:dyDescent="0.25">
      <c r="A498" t="str">
        <f t="shared" si="7"/>
        <v>NieuwkoopTotaalTotaalHuurCorporatieOverig</v>
      </c>
      <c r="B498">
        <v>2015</v>
      </c>
      <c r="C498" t="s">
        <v>11</v>
      </c>
      <c r="D498" t="s">
        <v>13</v>
      </c>
      <c r="E498" t="s">
        <v>0</v>
      </c>
      <c r="F498" t="s">
        <v>0</v>
      </c>
      <c r="G498" t="s">
        <v>3</v>
      </c>
      <c r="H498" t="s">
        <v>4</v>
      </c>
      <c r="I498" t="s">
        <v>6</v>
      </c>
      <c r="J498">
        <v>100</v>
      </c>
    </row>
    <row r="499" spans="1:10" x14ac:dyDescent="0.25">
      <c r="A499" t="str">
        <f t="shared" si="7"/>
        <v>NieuwkoopTotaalTotaalHuurOverige verhuurderN.v.t.</v>
      </c>
      <c r="B499">
        <v>2015</v>
      </c>
      <c r="C499" t="s">
        <v>11</v>
      </c>
      <c r="D499" t="s">
        <v>13</v>
      </c>
      <c r="E499" t="s">
        <v>0</v>
      </c>
      <c r="F499" t="s">
        <v>0</v>
      </c>
      <c r="G499" t="s">
        <v>3</v>
      </c>
      <c r="H499" t="s">
        <v>7</v>
      </c>
      <c r="I499" t="s">
        <v>1</v>
      </c>
      <c r="J499">
        <v>800</v>
      </c>
    </row>
    <row r="500" spans="1:10" x14ac:dyDescent="0.25">
      <c r="A500" t="str">
        <f t="shared" si="7"/>
        <v>NieuwkoopTotaalInkomensafh.huurbeleid tot 34229 euroTotaalN.v.t.N.v.t.</v>
      </c>
      <c r="B500">
        <v>2015</v>
      </c>
      <c r="C500" t="s">
        <v>11</v>
      </c>
      <c r="D500" t="s">
        <v>13</v>
      </c>
      <c r="E500" t="s">
        <v>0</v>
      </c>
      <c r="F500" t="s">
        <v>8</v>
      </c>
      <c r="G500" t="s">
        <v>0</v>
      </c>
      <c r="H500" t="s">
        <v>1</v>
      </c>
      <c r="I500" t="s">
        <v>1</v>
      </c>
      <c r="J500">
        <v>3800</v>
      </c>
    </row>
    <row r="501" spans="1:10" x14ac:dyDescent="0.25">
      <c r="A501" t="str">
        <f t="shared" si="7"/>
        <v>NieuwkoopTotaalInkomensafh.huurbeleid tot 34229 euroEigenaarN.v.t.N.v.t.</v>
      </c>
      <c r="B501">
        <v>2015</v>
      </c>
      <c r="C501" t="s">
        <v>11</v>
      </c>
      <c r="D501" t="s">
        <v>13</v>
      </c>
      <c r="E501" t="s">
        <v>0</v>
      </c>
      <c r="F501" t="s">
        <v>8</v>
      </c>
      <c r="G501" t="s">
        <v>2</v>
      </c>
      <c r="H501" t="s">
        <v>1</v>
      </c>
      <c r="I501" t="s">
        <v>1</v>
      </c>
      <c r="J501">
        <v>1800</v>
      </c>
    </row>
    <row r="502" spans="1:10" x14ac:dyDescent="0.25">
      <c r="A502" t="str">
        <f t="shared" si="7"/>
        <v>NieuwkoopTotaalInkomensafh.huurbeleid tot 34229 euroHuurTotaalN.v.t.</v>
      </c>
      <c r="B502">
        <v>2015</v>
      </c>
      <c r="C502" t="s">
        <v>11</v>
      </c>
      <c r="D502" t="s">
        <v>13</v>
      </c>
      <c r="E502" t="s">
        <v>0</v>
      </c>
      <c r="F502" t="s">
        <v>8</v>
      </c>
      <c r="G502" t="s">
        <v>3</v>
      </c>
      <c r="H502" t="s">
        <v>0</v>
      </c>
      <c r="I502" t="s">
        <v>1</v>
      </c>
      <c r="J502">
        <v>1900</v>
      </c>
    </row>
    <row r="503" spans="1:10" x14ac:dyDescent="0.25">
      <c r="A503" t="str">
        <f t="shared" si="7"/>
        <v>NieuwkoopTotaalInkomensafh.huurbeleid tot 34229 euroHuurCorporatieTotaal</v>
      </c>
      <c r="B503">
        <v>2015</v>
      </c>
      <c r="C503" t="s">
        <v>11</v>
      </c>
      <c r="D503" t="s">
        <v>13</v>
      </c>
      <c r="E503" t="s">
        <v>0</v>
      </c>
      <c r="F503" t="s">
        <v>8</v>
      </c>
      <c r="G503" t="s">
        <v>3</v>
      </c>
      <c r="H503" t="s">
        <v>4</v>
      </c>
      <c r="I503" t="s">
        <v>0</v>
      </c>
      <c r="J503">
        <v>1400</v>
      </c>
    </row>
    <row r="504" spans="1:10" x14ac:dyDescent="0.25">
      <c r="A504" t="str">
        <f t="shared" si="7"/>
        <v>NieuwkoopTotaalInkomensafh.huurbeleid tot 34229 euroHuurCorporatieOnder liberalisatiegrens</v>
      </c>
      <c r="B504">
        <v>2015</v>
      </c>
      <c r="C504" t="s">
        <v>11</v>
      </c>
      <c r="D504" t="s">
        <v>13</v>
      </c>
      <c r="E504" t="s">
        <v>0</v>
      </c>
      <c r="F504" t="s">
        <v>8</v>
      </c>
      <c r="G504" t="s">
        <v>3</v>
      </c>
      <c r="H504" t="s">
        <v>4</v>
      </c>
      <c r="I504" t="s">
        <v>5</v>
      </c>
      <c r="J504">
        <v>1400</v>
      </c>
    </row>
    <row r="505" spans="1:10" x14ac:dyDescent="0.25">
      <c r="A505" t="str">
        <f t="shared" si="7"/>
        <v>NieuwkoopTotaalInkomensafh.huurbeleid tot 34229 euroHuurCorporatieOverig</v>
      </c>
      <c r="B505">
        <v>2015</v>
      </c>
      <c r="C505" t="s">
        <v>11</v>
      </c>
      <c r="D505" t="s">
        <v>13</v>
      </c>
      <c r="E505" t="s">
        <v>0</v>
      </c>
      <c r="F505" t="s">
        <v>8</v>
      </c>
      <c r="G505" t="s">
        <v>3</v>
      </c>
      <c r="H505" t="s">
        <v>4</v>
      </c>
      <c r="I505" t="s">
        <v>6</v>
      </c>
      <c r="J505">
        <v>0</v>
      </c>
    </row>
    <row r="506" spans="1:10" x14ac:dyDescent="0.25">
      <c r="A506" t="str">
        <f t="shared" si="7"/>
        <v>NieuwkoopTotaalInkomensafh.huurbeleid tot 34229 euroHuurOverige verhuurderN.v.t.</v>
      </c>
      <c r="B506">
        <v>2015</v>
      </c>
      <c r="C506" t="s">
        <v>11</v>
      </c>
      <c r="D506" t="s">
        <v>13</v>
      </c>
      <c r="E506" t="s">
        <v>0</v>
      </c>
      <c r="F506" t="s">
        <v>8</v>
      </c>
      <c r="G506" t="s">
        <v>3</v>
      </c>
      <c r="H506" t="s">
        <v>7</v>
      </c>
      <c r="I506" t="s">
        <v>1</v>
      </c>
      <c r="J506">
        <v>500</v>
      </c>
    </row>
    <row r="507" spans="1:10" x14ac:dyDescent="0.25">
      <c r="A507" t="str">
        <f t="shared" si="7"/>
        <v>NieuwkoopTotaalInkomensafh.huurbeleid 34229 t/m 43786 euroTotaalN.v.t.N.v.t.</v>
      </c>
      <c r="B507">
        <v>2015</v>
      </c>
      <c r="C507" t="s">
        <v>11</v>
      </c>
      <c r="D507" t="s">
        <v>13</v>
      </c>
      <c r="E507" t="s">
        <v>0</v>
      </c>
      <c r="F507" t="s">
        <v>9</v>
      </c>
      <c r="G507" t="s">
        <v>0</v>
      </c>
      <c r="H507" t="s">
        <v>1</v>
      </c>
      <c r="I507" t="s">
        <v>1</v>
      </c>
      <c r="J507">
        <v>1400</v>
      </c>
    </row>
    <row r="508" spans="1:10" x14ac:dyDescent="0.25">
      <c r="A508" t="str">
        <f t="shared" si="7"/>
        <v>NieuwkoopTotaalInkomensafh.huurbeleid 34229 t/m 43786 euroEigenaarN.v.t.N.v.t.</v>
      </c>
      <c r="B508">
        <v>2015</v>
      </c>
      <c r="C508" t="s">
        <v>11</v>
      </c>
      <c r="D508" t="s">
        <v>13</v>
      </c>
      <c r="E508" t="s">
        <v>0</v>
      </c>
      <c r="F508" t="s">
        <v>9</v>
      </c>
      <c r="G508" t="s">
        <v>2</v>
      </c>
      <c r="H508" t="s">
        <v>1</v>
      </c>
      <c r="I508" t="s">
        <v>1</v>
      </c>
      <c r="J508">
        <v>1100</v>
      </c>
    </row>
    <row r="509" spans="1:10" x14ac:dyDescent="0.25">
      <c r="A509" t="str">
        <f t="shared" si="7"/>
        <v>NieuwkoopTotaalInkomensafh.huurbeleid 34229 t/m 43786 euroHuurTotaalN.v.t.</v>
      </c>
      <c r="B509">
        <v>2015</v>
      </c>
      <c r="C509" t="s">
        <v>11</v>
      </c>
      <c r="D509" t="s">
        <v>13</v>
      </c>
      <c r="E509" t="s">
        <v>0</v>
      </c>
      <c r="F509" t="s">
        <v>9</v>
      </c>
      <c r="G509" t="s">
        <v>3</v>
      </c>
      <c r="H509" t="s">
        <v>0</v>
      </c>
      <c r="I509" t="s">
        <v>1</v>
      </c>
      <c r="J509">
        <v>400</v>
      </c>
    </row>
    <row r="510" spans="1:10" x14ac:dyDescent="0.25">
      <c r="A510" t="str">
        <f t="shared" si="7"/>
        <v>NieuwkoopTotaalInkomensafh.huurbeleid 34229 t/m 43786 euroHuurCorporatieTotaal</v>
      </c>
      <c r="B510">
        <v>2015</v>
      </c>
      <c r="C510" t="s">
        <v>11</v>
      </c>
      <c r="D510" t="s">
        <v>13</v>
      </c>
      <c r="E510" t="s">
        <v>0</v>
      </c>
      <c r="F510" t="s">
        <v>9</v>
      </c>
      <c r="G510" t="s">
        <v>3</v>
      </c>
      <c r="H510" t="s">
        <v>4</v>
      </c>
      <c r="I510" t="s">
        <v>0</v>
      </c>
      <c r="J510">
        <v>300</v>
      </c>
    </row>
    <row r="511" spans="1:10" x14ac:dyDescent="0.25">
      <c r="A511" t="str">
        <f t="shared" si="7"/>
        <v>NieuwkoopTotaalInkomensafh.huurbeleid 34229 t/m 43786 euroHuurCorporatieOnder liberalisatiegrens</v>
      </c>
      <c r="B511">
        <v>2015</v>
      </c>
      <c r="C511" t="s">
        <v>11</v>
      </c>
      <c r="D511" t="s">
        <v>13</v>
      </c>
      <c r="E511" t="s">
        <v>0</v>
      </c>
      <c r="F511" t="s">
        <v>9</v>
      </c>
      <c r="G511" t="s">
        <v>3</v>
      </c>
      <c r="H511" t="s">
        <v>4</v>
      </c>
      <c r="I511" t="s">
        <v>5</v>
      </c>
      <c r="J511">
        <v>300</v>
      </c>
    </row>
    <row r="512" spans="1:10" x14ac:dyDescent="0.25">
      <c r="A512" t="str">
        <f t="shared" si="7"/>
        <v>NieuwkoopTotaalInkomensafh.huurbeleid 34229 t/m 43786 euroHuurCorporatieOverig</v>
      </c>
      <c r="B512">
        <v>2015</v>
      </c>
      <c r="C512" t="s">
        <v>11</v>
      </c>
      <c r="D512" t="s">
        <v>13</v>
      </c>
      <c r="E512" t="s">
        <v>0</v>
      </c>
      <c r="F512" t="s">
        <v>9</v>
      </c>
      <c r="G512" t="s">
        <v>3</v>
      </c>
      <c r="H512" t="s">
        <v>4</v>
      </c>
      <c r="I512" t="s">
        <v>6</v>
      </c>
      <c r="J512">
        <v>0</v>
      </c>
    </row>
    <row r="513" spans="1:10" x14ac:dyDescent="0.25">
      <c r="A513" t="str">
        <f t="shared" si="7"/>
        <v>NieuwkoopTotaalInkomensafh.huurbeleid 34229 t/m 43786 euroHuurOverige verhuurderN.v.t.</v>
      </c>
      <c r="B513">
        <v>2015</v>
      </c>
      <c r="C513" t="s">
        <v>11</v>
      </c>
      <c r="D513" t="s">
        <v>13</v>
      </c>
      <c r="E513" t="s">
        <v>0</v>
      </c>
      <c r="F513" t="s">
        <v>9</v>
      </c>
      <c r="G513" t="s">
        <v>3</v>
      </c>
      <c r="H513" t="s">
        <v>7</v>
      </c>
      <c r="I513" t="s">
        <v>1</v>
      </c>
      <c r="J513">
        <v>100</v>
      </c>
    </row>
    <row r="514" spans="1:10" x14ac:dyDescent="0.25">
      <c r="A514" t="str">
        <f t="shared" si="7"/>
        <v>NieuwkoopTotaalInkomensafh.huurbeleid meer dan 43786 euroTotaalN.v.t.N.v.t.</v>
      </c>
      <c r="B514">
        <v>2015</v>
      </c>
      <c r="C514" t="s">
        <v>11</v>
      </c>
      <c r="D514" t="s">
        <v>13</v>
      </c>
      <c r="E514" t="s">
        <v>0</v>
      </c>
      <c r="F514" t="s">
        <v>10</v>
      </c>
      <c r="G514" t="s">
        <v>0</v>
      </c>
      <c r="H514" t="s">
        <v>1</v>
      </c>
      <c r="I514" t="s">
        <v>1</v>
      </c>
      <c r="J514">
        <v>5600</v>
      </c>
    </row>
    <row r="515" spans="1:10" x14ac:dyDescent="0.25">
      <c r="A515" t="str">
        <f t="shared" ref="A515:A578" si="8">CONCATENATE(D515,E515,F515,G515,H515,I515)</f>
        <v>NieuwkoopTotaalInkomensafh.huurbeleid meer dan 43786 euroEigenaarN.v.t.N.v.t.</v>
      </c>
      <c r="B515">
        <v>2015</v>
      </c>
      <c r="C515" t="s">
        <v>11</v>
      </c>
      <c r="D515" t="s">
        <v>13</v>
      </c>
      <c r="E515" t="s">
        <v>0</v>
      </c>
      <c r="F515" t="s">
        <v>10</v>
      </c>
      <c r="G515" t="s">
        <v>2</v>
      </c>
      <c r="H515" t="s">
        <v>1</v>
      </c>
      <c r="I515" t="s">
        <v>1</v>
      </c>
      <c r="J515">
        <v>4900</v>
      </c>
    </row>
    <row r="516" spans="1:10" x14ac:dyDescent="0.25">
      <c r="A516" t="str">
        <f t="shared" si="8"/>
        <v>NieuwkoopTotaalInkomensafh.huurbeleid meer dan 43786 euroHuurTotaalN.v.t.</v>
      </c>
      <c r="B516">
        <v>2015</v>
      </c>
      <c r="C516" t="s">
        <v>11</v>
      </c>
      <c r="D516" t="s">
        <v>13</v>
      </c>
      <c r="E516" t="s">
        <v>0</v>
      </c>
      <c r="F516" t="s">
        <v>10</v>
      </c>
      <c r="G516" t="s">
        <v>3</v>
      </c>
      <c r="H516" t="s">
        <v>0</v>
      </c>
      <c r="I516" t="s">
        <v>1</v>
      </c>
      <c r="J516">
        <v>700</v>
      </c>
    </row>
    <row r="517" spans="1:10" x14ac:dyDescent="0.25">
      <c r="A517" t="str">
        <f t="shared" si="8"/>
        <v>NieuwkoopTotaalInkomensafh.huurbeleid meer dan 43786 euroHuurCorporatieTotaal</v>
      </c>
      <c r="B517">
        <v>2015</v>
      </c>
      <c r="C517" t="s">
        <v>11</v>
      </c>
      <c r="D517" t="s">
        <v>13</v>
      </c>
      <c r="E517" t="s">
        <v>0</v>
      </c>
      <c r="F517" t="s">
        <v>10</v>
      </c>
      <c r="G517" t="s">
        <v>3</v>
      </c>
      <c r="H517" t="s">
        <v>4</v>
      </c>
      <c r="I517" t="s">
        <v>0</v>
      </c>
      <c r="J517">
        <v>500</v>
      </c>
    </row>
    <row r="518" spans="1:10" x14ac:dyDescent="0.25">
      <c r="A518" t="str">
        <f t="shared" si="8"/>
        <v>NieuwkoopTotaalInkomensafh.huurbeleid meer dan 43786 euroHuurCorporatieOnder liberalisatiegrens</v>
      </c>
      <c r="B518">
        <v>2015</v>
      </c>
      <c r="C518" t="s">
        <v>11</v>
      </c>
      <c r="D518" t="s">
        <v>13</v>
      </c>
      <c r="E518" t="s">
        <v>0</v>
      </c>
      <c r="F518" t="s">
        <v>10</v>
      </c>
      <c r="G518" t="s">
        <v>3</v>
      </c>
      <c r="H518" t="s">
        <v>4</v>
      </c>
      <c r="I518" t="s">
        <v>5</v>
      </c>
      <c r="J518">
        <v>400</v>
      </c>
    </row>
    <row r="519" spans="1:10" x14ac:dyDescent="0.25">
      <c r="A519" t="str">
        <f t="shared" si="8"/>
        <v>NieuwkoopTotaalInkomensafh.huurbeleid meer dan 43786 euroHuurCorporatieOverig</v>
      </c>
      <c r="B519">
        <v>2015</v>
      </c>
      <c r="C519" t="s">
        <v>11</v>
      </c>
      <c r="D519" t="s">
        <v>13</v>
      </c>
      <c r="E519" t="s">
        <v>0</v>
      </c>
      <c r="F519" t="s">
        <v>10</v>
      </c>
      <c r="G519" t="s">
        <v>3</v>
      </c>
      <c r="H519" t="s">
        <v>4</v>
      </c>
      <c r="I519" t="s">
        <v>6</v>
      </c>
      <c r="J519">
        <v>0</v>
      </c>
    </row>
    <row r="520" spans="1:10" x14ac:dyDescent="0.25">
      <c r="A520" t="str">
        <f t="shared" si="8"/>
        <v>NieuwkoopTotaalInkomensafh.huurbeleid meer dan 43786 euroHuurOverige verhuurderN.v.t.</v>
      </c>
      <c r="B520">
        <v>2015</v>
      </c>
      <c r="C520" t="s">
        <v>11</v>
      </c>
      <c r="D520" t="s">
        <v>13</v>
      </c>
      <c r="E520" t="s">
        <v>0</v>
      </c>
      <c r="F520" t="s">
        <v>10</v>
      </c>
      <c r="G520" t="s">
        <v>3</v>
      </c>
      <c r="H520" t="s">
        <v>7</v>
      </c>
      <c r="I520" t="s">
        <v>1</v>
      </c>
      <c r="J520">
        <v>200</v>
      </c>
    </row>
    <row r="521" spans="1:10" x14ac:dyDescent="0.25">
      <c r="A521" t="str">
        <f t="shared" si="8"/>
        <v>NieuwkoopWijk 00TotaalTotaalN.v.t.N.v.t.</v>
      </c>
      <c r="B521">
        <v>2015</v>
      </c>
      <c r="C521" t="s">
        <v>11</v>
      </c>
      <c r="D521" t="s">
        <v>13</v>
      </c>
      <c r="E521" t="s">
        <v>119</v>
      </c>
      <c r="F521" t="s">
        <v>0</v>
      </c>
      <c r="G521" t="s">
        <v>0</v>
      </c>
      <c r="H521" t="s">
        <v>1</v>
      </c>
      <c r="I521" t="s">
        <v>1</v>
      </c>
      <c r="J521">
        <v>4500</v>
      </c>
    </row>
    <row r="522" spans="1:10" x14ac:dyDescent="0.25">
      <c r="A522" t="str">
        <f t="shared" si="8"/>
        <v>NieuwkoopWijk 00TotaalEigenaarN.v.t.N.v.t.</v>
      </c>
      <c r="B522">
        <v>2015</v>
      </c>
      <c r="C522" t="s">
        <v>11</v>
      </c>
      <c r="D522" t="s">
        <v>13</v>
      </c>
      <c r="E522" t="s">
        <v>119</v>
      </c>
      <c r="F522" t="s">
        <v>0</v>
      </c>
      <c r="G522" t="s">
        <v>2</v>
      </c>
      <c r="H522" t="s">
        <v>1</v>
      </c>
      <c r="I522" t="s">
        <v>1</v>
      </c>
      <c r="J522">
        <v>3300</v>
      </c>
    </row>
    <row r="523" spans="1:10" x14ac:dyDescent="0.25">
      <c r="A523" t="str">
        <f t="shared" si="8"/>
        <v>NieuwkoopWijk 00TotaalHuurTotaalN.v.t.</v>
      </c>
      <c r="B523">
        <v>2015</v>
      </c>
      <c r="C523" t="s">
        <v>11</v>
      </c>
      <c r="D523" t="s">
        <v>13</v>
      </c>
      <c r="E523" t="s">
        <v>119</v>
      </c>
      <c r="F523" t="s">
        <v>0</v>
      </c>
      <c r="G523" t="s">
        <v>3</v>
      </c>
      <c r="H523" t="s">
        <v>0</v>
      </c>
      <c r="I523" t="s">
        <v>1</v>
      </c>
      <c r="J523">
        <v>1200</v>
      </c>
    </row>
    <row r="524" spans="1:10" x14ac:dyDescent="0.25">
      <c r="A524" t="str">
        <f t="shared" si="8"/>
        <v>NieuwkoopWijk 00TotaalHuurCorporatieTotaal</v>
      </c>
      <c r="B524">
        <v>2015</v>
      </c>
      <c r="C524" t="s">
        <v>11</v>
      </c>
      <c r="D524" t="s">
        <v>13</v>
      </c>
      <c r="E524" t="s">
        <v>119</v>
      </c>
      <c r="F524" t="s">
        <v>0</v>
      </c>
      <c r="G524" t="s">
        <v>3</v>
      </c>
      <c r="H524" t="s">
        <v>4</v>
      </c>
      <c r="I524" t="s">
        <v>0</v>
      </c>
      <c r="J524">
        <v>900</v>
      </c>
    </row>
    <row r="525" spans="1:10" x14ac:dyDescent="0.25">
      <c r="A525" t="str">
        <f t="shared" si="8"/>
        <v>NieuwkoopWijk 00TotaalHuurCorporatieOnder liberalisatiegrens</v>
      </c>
      <c r="B525">
        <v>2015</v>
      </c>
      <c r="C525" t="s">
        <v>11</v>
      </c>
      <c r="D525" t="s">
        <v>13</v>
      </c>
      <c r="E525" t="s">
        <v>119</v>
      </c>
      <c r="F525" t="s">
        <v>0</v>
      </c>
      <c r="G525" t="s">
        <v>3</v>
      </c>
      <c r="H525" t="s">
        <v>4</v>
      </c>
      <c r="I525" t="s">
        <v>5</v>
      </c>
      <c r="J525">
        <v>900</v>
      </c>
    </row>
    <row r="526" spans="1:10" x14ac:dyDescent="0.25">
      <c r="A526" t="str">
        <f t="shared" si="8"/>
        <v>NieuwkoopWijk 00TotaalHuurCorporatieOverig</v>
      </c>
      <c r="B526">
        <v>2015</v>
      </c>
      <c r="C526" t="s">
        <v>11</v>
      </c>
      <c r="D526" t="s">
        <v>13</v>
      </c>
      <c r="E526" t="s">
        <v>119</v>
      </c>
      <c r="F526" t="s">
        <v>0</v>
      </c>
      <c r="G526" t="s">
        <v>3</v>
      </c>
      <c r="H526" t="s">
        <v>4</v>
      </c>
      <c r="I526" t="s">
        <v>6</v>
      </c>
      <c r="J526">
        <v>100</v>
      </c>
    </row>
    <row r="527" spans="1:10" x14ac:dyDescent="0.25">
      <c r="A527" t="str">
        <f t="shared" si="8"/>
        <v>NieuwkoopWijk 00TotaalHuurOverige verhuurderN.v.t.</v>
      </c>
      <c r="B527">
        <v>2015</v>
      </c>
      <c r="C527" t="s">
        <v>11</v>
      </c>
      <c r="D527" t="s">
        <v>13</v>
      </c>
      <c r="E527" t="s">
        <v>119</v>
      </c>
      <c r="F527" t="s">
        <v>0</v>
      </c>
      <c r="G527" t="s">
        <v>3</v>
      </c>
      <c r="H527" t="s">
        <v>7</v>
      </c>
      <c r="I527" t="s">
        <v>1</v>
      </c>
      <c r="J527">
        <v>300</v>
      </c>
    </row>
    <row r="528" spans="1:10" x14ac:dyDescent="0.25">
      <c r="A528" t="str">
        <f t="shared" si="8"/>
        <v>NieuwkoopWijk 00Inkomensafh.huurbeleid tot 34229 euroTotaalN.v.t.N.v.t.</v>
      </c>
      <c r="B528">
        <v>2015</v>
      </c>
      <c r="C528" t="s">
        <v>11</v>
      </c>
      <c r="D528" t="s">
        <v>13</v>
      </c>
      <c r="E528" t="s">
        <v>119</v>
      </c>
      <c r="F528" t="s">
        <v>8</v>
      </c>
      <c r="G528" t="s">
        <v>0</v>
      </c>
      <c r="H528" t="s">
        <v>1</v>
      </c>
      <c r="I528" t="s">
        <v>1</v>
      </c>
      <c r="J528">
        <v>1600</v>
      </c>
    </row>
    <row r="529" spans="1:10" x14ac:dyDescent="0.25">
      <c r="A529" t="str">
        <f t="shared" si="8"/>
        <v>NieuwkoopWijk 00Inkomensafh.huurbeleid tot 34229 euroEigenaarN.v.t.N.v.t.</v>
      </c>
      <c r="B529">
        <v>2015</v>
      </c>
      <c r="C529" t="s">
        <v>11</v>
      </c>
      <c r="D529" t="s">
        <v>13</v>
      </c>
      <c r="E529" t="s">
        <v>119</v>
      </c>
      <c r="F529" t="s">
        <v>8</v>
      </c>
      <c r="G529" t="s">
        <v>2</v>
      </c>
      <c r="H529" t="s">
        <v>1</v>
      </c>
      <c r="I529" t="s">
        <v>1</v>
      </c>
      <c r="J529">
        <v>700</v>
      </c>
    </row>
    <row r="530" spans="1:10" x14ac:dyDescent="0.25">
      <c r="A530" t="str">
        <f t="shared" si="8"/>
        <v>NieuwkoopWijk 00Inkomensafh.huurbeleid tot 34229 euroHuurTotaalN.v.t.</v>
      </c>
      <c r="B530">
        <v>2015</v>
      </c>
      <c r="C530" t="s">
        <v>11</v>
      </c>
      <c r="D530" t="s">
        <v>13</v>
      </c>
      <c r="E530" t="s">
        <v>119</v>
      </c>
      <c r="F530" t="s">
        <v>8</v>
      </c>
      <c r="G530" t="s">
        <v>3</v>
      </c>
      <c r="H530" t="s">
        <v>0</v>
      </c>
      <c r="I530" t="s">
        <v>1</v>
      </c>
      <c r="J530">
        <v>800</v>
      </c>
    </row>
    <row r="531" spans="1:10" x14ac:dyDescent="0.25">
      <c r="A531" t="str">
        <f t="shared" si="8"/>
        <v>NieuwkoopWijk 00Inkomensafh.huurbeleid tot 34229 euroHuurCorporatieTotaal</v>
      </c>
      <c r="B531">
        <v>2015</v>
      </c>
      <c r="C531" t="s">
        <v>11</v>
      </c>
      <c r="D531" t="s">
        <v>13</v>
      </c>
      <c r="E531" t="s">
        <v>119</v>
      </c>
      <c r="F531" t="s">
        <v>8</v>
      </c>
      <c r="G531" t="s">
        <v>3</v>
      </c>
      <c r="H531" t="s">
        <v>4</v>
      </c>
      <c r="I531" t="s">
        <v>0</v>
      </c>
      <c r="J531">
        <v>600</v>
      </c>
    </row>
    <row r="532" spans="1:10" x14ac:dyDescent="0.25">
      <c r="A532" t="str">
        <f t="shared" si="8"/>
        <v>NieuwkoopWijk 00Inkomensafh.huurbeleid tot 34229 euroHuurCorporatieOnder liberalisatiegrens</v>
      </c>
      <c r="B532">
        <v>2015</v>
      </c>
      <c r="C532" t="s">
        <v>11</v>
      </c>
      <c r="D532" t="s">
        <v>13</v>
      </c>
      <c r="E532" t="s">
        <v>119</v>
      </c>
      <c r="F532" t="s">
        <v>8</v>
      </c>
      <c r="G532" t="s">
        <v>3</v>
      </c>
      <c r="H532" t="s">
        <v>4</v>
      </c>
      <c r="I532" t="s">
        <v>5</v>
      </c>
      <c r="J532">
        <v>600</v>
      </c>
    </row>
    <row r="533" spans="1:10" x14ac:dyDescent="0.25">
      <c r="A533" t="str">
        <f t="shared" si="8"/>
        <v>NieuwkoopWijk 00Inkomensafh.huurbeleid tot 34229 euroHuurCorporatieOverig</v>
      </c>
      <c r="B533">
        <v>2015</v>
      </c>
      <c r="C533" t="s">
        <v>11</v>
      </c>
      <c r="D533" t="s">
        <v>13</v>
      </c>
      <c r="E533" t="s">
        <v>119</v>
      </c>
      <c r="F533" t="s">
        <v>8</v>
      </c>
      <c r="G533" t="s">
        <v>3</v>
      </c>
      <c r="H533" t="s">
        <v>4</v>
      </c>
      <c r="I533" t="s">
        <v>6</v>
      </c>
      <c r="J533">
        <v>0</v>
      </c>
    </row>
    <row r="534" spans="1:10" x14ac:dyDescent="0.25">
      <c r="A534" t="str">
        <f t="shared" si="8"/>
        <v>NieuwkoopWijk 00Inkomensafh.huurbeleid tot 34229 euroHuurOverige verhuurderN.v.t.</v>
      </c>
      <c r="B534">
        <v>2015</v>
      </c>
      <c r="C534" t="s">
        <v>11</v>
      </c>
      <c r="D534" t="s">
        <v>13</v>
      </c>
      <c r="E534" t="s">
        <v>119</v>
      </c>
      <c r="F534" t="s">
        <v>8</v>
      </c>
      <c r="G534" t="s">
        <v>3</v>
      </c>
      <c r="H534" t="s">
        <v>7</v>
      </c>
      <c r="I534" t="s">
        <v>1</v>
      </c>
      <c r="J534">
        <v>200</v>
      </c>
    </row>
    <row r="535" spans="1:10" x14ac:dyDescent="0.25">
      <c r="A535" t="str">
        <f t="shared" si="8"/>
        <v>NieuwkoopWijk 00Inkomensafh.huurbeleid 34229 t/m 43786 euroTotaalN.v.t.N.v.t.</v>
      </c>
      <c r="B535">
        <v>2015</v>
      </c>
      <c r="C535" t="s">
        <v>11</v>
      </c>
      <c r="D535" t="s">
        <v>13</v>
      </c>
      <c r="E535" t="s">
        <v>119</v>
      </c>
      <c r="F535" t="s">
        <v>9</v>
      </c>
      <c r="G535" t="s">
        <v>0</v>
      </c>
      <c r="H535" t="s">
        <v>1</v>
      </c>
      <c r="I535" t="s">
        <v>1</v>
      </c>
      <c r="J535">
        <v>600</v>
      </c>
    </row>
    <row r="536" spans="1:10" x14ac:dyDescent="0.25">
      <c r="A536" t="str">
        <f t="shared" si="8"/>
        <v>NieuwkoopWijk 00Inkomensafh.huurbeleid 34229 t/m 43786 euroEigenaarN.v.t.N.v.t.</v>
      </c>
      <c r="B536">
        <v>2015</v>
      </c>
      <c r="C536" t="s">
        <v>11</v>
      </c>
      <c r="D536" t="s">
        <v>13</v>
      </c>
      <c r="E536" t="s">
        <v>119</v>
      </c>
      <c r="F536" t="s">
        <v>9</v>
      </c>
      <c r="G536" t="s">
        <v>2</v>
      </c>
      <c r="H536" t="s">
        <v>1</v>
      </c>
      <c r="I536" t="s">
        <v>1</v>
      </c>
      <c r="J536">
        <v>400</v>
      </c>
    </row>
    <row r="537" spans="1:10" x14ac:dyDescent="0.25">
      <c r="A537" t="str">
        <f t="shared" si="8"/>
        <v>NieuwkoopWijk 00Inkomensafh.huurbeleid 34229 t/m 43786 euroHuurTotaalN.v.t.</v>
      </c>
      <c r="B537">
        <v>2015</v>
      </c>
      <c r="C537" t="s">
        <v>11</v>
      </c>
      <c r="D537" t="s">
        <v>13</v>
      </c>
      <c r="E537" t="s">
        <v>119</v>
      </c>
      <c r="F537" t="s">
        <v>9</v>
      </c>
      <c r="G537" t="s">
        <v>3</v>
      </c>
      <c r="H537" t="s">
        <v>0</v>
      </c>
      <c r="I537" t="s">
        <v>1</v>
      </c>
      <c r="J537">
        <v>200</v>
      </c>
    </row>
    <row r="538" spans="1:10" x14ac:dyDescent="0.25">
      <c r="A538" t="str">
        <f t="shared" si="8"/>
        <v>NieuwkoopWijk 00Inkomensafh.huurbeleid 34229 t/m 43786 euroHuurCorporatieTotaal</v>
      </c>
      <c r="B538">
        <v>2015</v>
      </c>
      <c r="C538" t="s">
        <v>11</v>
      </c>
      <c r="D538" t="s">
        <v>13</v>
      </c>
      <c r="E538" t="s">
        <v>119</v>
      </c>
      <c r="F538" t="s">
        <v>9</v>
      </c>
      <c r="G538" t="s">
        <v>3</v>
      </c>
      <c r="H538" t="s">
        <v>4</v>
      </c>
      <c r="I538" t="s">
        <v>0</v>
      </c>
      <c r="J538">
        <v>100</v>
      </c>
    </row>
    <row r="539" spans="1:10" x14ac:dyDescent="0.25">
      <c r="A539" t="str">
        <f t="shared" si="8"/>
        <v>NieuwkoopWijk 00Inkomensafh.huurbeleid 34229 t/m 43786 euroHuurCorporatieOnder liberalisatiegrens</v>
      </c>
      <c r="B539">
        <v>2015</v>
      </c>
      <c r="C539" t="s">
        <v>11</v>
      </c>
      <c r="D539" t="s">
        <v>13</v>
      </c>
      <c r="E539" t="s">
        <v>119</v>
      </c>
      <c r="F539" t="s">
        <v>9</v>
      </c>
      <c r="G539" t="s">
        <v>3</v>
      </c>
      <c r="H539" t="s">
        <v>4</v>
      </c>
      <c r="I539" t="s">
        <v>5</v>
      </c>
      <c r="J539">
        <v>100</v>
      </c>
    </row>
    <row r="540" spans="1:10" x14ac:dyDescent="0.25">
      <c r="A540" t="str">
        <f t="shared" si="8"/>
        <v>NieuwkoopWijk 00Inkomensafh.huurbeleid 34229 t/m 43786 euroHuurCorporatieOverig</v>
      </c>
      <c r="B540">
        <v>2015</v>
      </c>
      <c r="C540" t="s">
        <v>11</v>
      </c>
      <c r="D540" t="s">
        <v>13</v>
      </c>
      <c r="E540" t="s">
        <v>119</v>
      </c>
      <c r="F540" t="s">
        <v>9</v>
      </c>
      <c r="G540" t="s">
        <v>3</v>
      </c>
      <c r="H540" t="s">
        <v>4</v>
      </c>
      <c r="I540" t="s">
        <v>6</v>
      </c>
      <c r="J540">
        <v>0</v>
      </c>
    </row>
    <row r="541" spans="1:10" x14ac:dyDescent="0.25">
      <c r="A541" t="str">
        <f t="shared" si="8"/>
        <v>NieuwkoopWijk 00Inkomensafh.huurbeleid 34229 t/m 43786 euroHuurOverige verhuurderN.v.t.</v>
      </c>
      <c r="B541">
        <v>2015</v>
      </c>
      <c r="C541" t="s">
        <v>11</v>
      </c>
      <c r="D541" t="s">
        <v>13</v>
      </c>
      <c r="E541" t="s">
        <v>119</v>
      </c>
      <c r="F541" t="s">
        <v>9</v>
      </c>
      <c r="G541" t="s">
        <v>3</v>
      </c>
      <c r="H541" t="s">
        <v>7</v>
      </c>
      <c r="I541" t="s">
        <v>1</v>
      </c>
      <c r="J541">
        <v>0</v>
      </c>
    </row>
    <row r="542" spans="1:10" x14ac:dyDescent="0.25">
      <c r="A542" t="str">
        <f t="shared" si="8"/>
        <v>NieuwkoopWijk 00Inkomensafh.huurbeleid meer dan 43786 euroTotaalN.v.t.N.v.t.</v>
      </c>
      <c r="B542">
        <v>2015</v>
      </c>
      <c r="C542" t="s">
        <v>11</v>
      </c>
      <c r="D542" t="s">
        <v>13</v>
      </c>
      <c r="E542" t="s">
        <v>119</v>
      </c>
      <c r="F542" t="s">
        <v>10</v>
      </c>
      <c r="G542" t="s">
        <v>0</v>
      </c>
      <c r="H542" t="s">
        <v>1</v>
      </c>
      <c r="I542" t="s">
        <v>1</v>
      </c>
      <c r="J542">
        <v>2400</v>
      </c>
    </row>
    <row r="543" spans="1:10" x14ac:dyDescent="0.25">
      <c r="A543" t="str">
        <f t="shared" si="8"/>
        <v>NieuwkoopWijk 00Inkomensafh.huurbeleid meer dan 43786 euroEigenaarN.v.t.N.v.t.</v>
      </c>
      <c r="B543">
        <v>2015</v>
      </c>
      <c r="C543" t="s">
        <v>11</v>
      </c>
      <c r="D543" t="s">
        <v>13</v>
      </c>
      <c r="E543" t="s">
        <v>119</v>
      </c>
      <c r="F543" t="s">
        <v>10</v>
      </c>
      <c r="G543" t="s">
        <v>2</v>
      </c>
      <c r="H543" t="s">
        <v>1</v>
      </c>
      <c r="I543" t="s">
        <v>1</v>
      </c>
      <c r="J543">
        <v>2100</v>
      </c>
    </row>
    <row r="544" spans="1:10" x14ac:dyDescent="0.25">
      <c r="A544" t="str">
        <f t="shared" si="8"/>
        <v>NieuwkoopWijk 00Inkomensafh.huurbeleid meer dan 43786 euroHuurTotaalN.v.t.</v>
      </c>
      <c r="B544">
        <v>2015</v>
      </c>
      <c r="C544" t="s">
        <v>11</v>
      </c>
      <c r="D544" t="s">
        <v>13</v>
      </c>
      <c r="E544" t="s">
        <v>119</v>
      </c>
      <c r="F544" t="s">
        <v>10</v>
      </c>
      <c r="G544" t="s">
        <v>3</v>
      </c>
      <c r="H544" t="s">
        <v>0</v>
      </c>
      <c r="I544" t="s">
        <v>1</v>
      </c>
      <c r="J544">
        <v>300</v>
      </c>
    </row>
    <row r="545" spans="1:10" x14ac:dyDescent="0.25">
      <c r="A545" t="str">
        <f t="shared" si="8"/>
        <v>NieuwkoopWijk 00Inkomensafh.huurbeleid meer dan 43786 euroHuurCorporatieTotaal</v>
      </c>
      <c r="B545">
        <v>2015</v>
      </c>
      <c r="C545" t="s">
        <v>11</v>
      </c>
      <c r="D545" t="s">
        <v>13</v>
      </c>
      <c r="E545" t="s">
        <v>119</v>
      </c>
      <c r="F545" t="s">
        <v>10</v>
      </c>
      <c r="G545" t="s">
        <v>3</v>
      </c>
      <c r="H545" t="s">
        <v>4</v>
      </c>
      <c r="I545" t="s">
        <v>0</v>
      </c>
      <c r="J545">
        <v>200</v>
      </c>
    </row>
    <row r="546" spans="1:10" x14ac:dyDescent="0.25">
      <c r="A546" t="str">
        <f t="shared" si="8"/>
        <v>NieuwkoopWijk 00Inkomensafh.huurbeleid meer dan 43786 euroHuurCorporatieOnder liberalisatiegrens</v>
      </c>
      <c r="B546">
        <v>2015</v>
      </c>
      <c r="C546" t="s">
        <v>11</v>
      </c>
      <c r="D546" t="s">
        <v>13</v>
      </c>
      <c r="E546" t="s">
        <v>119</v>
      </c>
      <c r="F546" t="s">
        <v>10</v>
      </c>
      <c r="G546" t="s">
        <v>3</v>
      </c>
      <c r="H546" t="s">
        <v>4</v>
      </c>
      <c r="I546" t="s">
        <v>5</v>
      </c>
      <c r="J546">
        <v>200</v>
      </c>
    </row>
    <row r="547" spans="1:10" x14ac:dyDescent="0.25">
      <c r="A547" t="str">
        <f t="shared" si="8"/>
        <v>NieuwkoopWijk 00Inkomensafh.huurbeleid meer dan 43786 euroHuurCorporatieOverig</v>
      </c>
      <c r="B547">
        <v>2015</v>
      </c>
      <c r="C547" t="s">
        <v>11</v>
      </c>
      <c r="D547" t="s">
        <v>13</v>
      </c>
      <c r="E547" t="s">
        <v>119</v>
      </c>
      <c r="F547" t="s">
        <v>10</v>
      </c>
      <c r="G547" t="s">
        <v>3</v>
      </c>
      <c r="H547" t="s">
        <v>4</v>
      </c>
      <c r="I547" t="s">
        <v>6</v>
      </c>
      <c r="J547">
        <v>0</v>
      </c>
    </row>
    <row r="548" spans="1:10" x14ac:dyDescent="0.25">
      <c r="A548" t="str">
        <f t="shared" si="8"/>
        <v>NieuwkoopWijk 00Inkomensafh.huurbeleid meer dan 43786 euroHuurOverige verhuurderN.v.t.</v>
      </c>
      <c r="B548">
        <v>2015</v>
      </c>
      <c r="C548" t="s">
        <v>11</v>
      </c>
      <c r="D548" t="s">
        <v>13</v>
      </c>
      <c r="E548" t="s">
        <v>119</v>
      </c>
      <c r="F548" t="s">
        <v>10</v>
      </c>
      <c r="G548" t="s">
        <v>3</v>
      </c>
      <c r="H548" t="s">
        <v>7</v>
      </c>
      <c r="I548" t="s">
        <v>1</v>
      </c>
      <c r="J548">
        <v>100</v>
      </c>
    </row>
    <row r="549" spans="1:10" x14ac:dyDescent="0.25">
      <c r="A549" t="str">
        <f t="shared" si="8"/>
        <v>NieuwkoopWijk 01 NieuwveenTotaalTotaalN.v.t.N.v.t.</v>
      </c>
      <c r="B549">
        <v>2015</v>
      </c>
      <c r="C549" t="s">
        <v>11</v>
      </c>
      <c r="D549" t="s">
        <v>13</v>
      </c>
      <c r="E549" t="s">
        <v>120</v>
      </c>
      <c r="F549" t="s">
        <v>0</v>
      </c>
      <c r="G549" t="s">
        <v>0</v>
      </c>
      <c r="H549" t="s">
        <v>1</v>
      </c>
      <c r="I549" t="s">
        <v>1</v>
      </c>
      <c r="J549">
        <v>1400</v>
      </c>
    </row>
    <row r="550" spans="1:10" x14ac:dyDescent="0.25">
      <c r="A550" t="str">
        <f t="shared" si="8"/>
        <v>NieuwkoopWijk 01 NieuwveenTotaalEigenaarN.v.t.N.v.t.</v>
      </c>
      <c r="B550">
        <v>2015</v>
      </c>
      <c r="C550" t="s">
        <v>11</v>
      </c>
      <c r="D550" t="s">
        <v>13</v>
      </c>
      <c r="E550" t="s">
        <v>120</v>
      </c>
      <c r="F550" t="s">
        <v>0</v>
      </c>
      <c r="G550" t="s">
        <v>2</v>
      </c>
      <c r="H550" t="s">
        <v>1</v>
      </c>
      <c r="I550" t="s">
        <v>1</v>
      </c>
      <c r="J550">
        <v>1000</v>
      </c>
    </row>
    <row r="551" spans="1:10" x14ac:dyDescent="0.25">
      <c r="A551" t="str">
        <f t="shared" si="8"/>
        <v>NieuwkoopWijk 01 NieuwveenTotaalHuurTotaalN.v.t.</v>
      </c>
      <c r="B551">
        <v>2015</v>
      </c>
      <c r="C551" t="s">
        <v>11</v>
      </c>
      <c r="D551" t="s">
        <v>13</v>
      </c>
      <c r="E551" t="s">
        <v>120</v>
      </c>
      <c r="F551" t="s">
        <v>0</v>
      </c>
      <c r="G551" t="s">
        <v>3</v>
      </c>
      <c r="H551" t="s">
        <v>0</v>
      </c>
      <c r="I551" t="s">
        <v>1</v>
      </c>
      <c r="J551">
        <v>400</v>
      </c>
    </row>
    <row r="552" spans="1:10" x14ac:dyDescent="0.25">
      <c r="A552" t="str">
        <f t="shared" si="8"/>
        <v>NieuwkoopWijk 01 NieuwveenTotaalHuurCorporatieTotaal</v>
      </c>
      <c r="B552">
        <v>2015</v>
      </c>
      <c r="C552" t="s">
        <v>11</v>
      </c>
      <c r="D552" t="s">
        <v>13</v>
      </c>
      <c r="E552" t="s">
        <v>120</v>
      </c>
      <c r="F552" t="s">
        <v>0</v>
      </c>
      <c r="G552" t="s">
        <v>3</v>
      </c>
      <c r="H552" t="s">
        <v>4</v>
      </c>
      <c r="I552" t="s">
        <v>0</v>
      </c>
      <c r="J552">
        <v>300</v>
      </c>
    </row>
    <row r="553" spans="1:10" x14ac:dyDescent="0.25">
      <c r="A553" t="str">
        <f t="shared" si="8"/>
        <v>NieuwkoopWijk 01 NieuwveenTotaalHuurCorporatieOnder liberalisatiegrens</v>
      </c>
      <c r="B553">
        <v>2015</v>
      </c>
      <c r="C553" t="s">
        <v>11</v>
      </c>
      <c r="D553" t="s">
        <v>13</v>
      </c>
      <c r="E553" t="s">
        <v>120</v>
      </c>
      <c r="F553" t="s">
        <v>0</v>
      </c>
      <c r="G553" t="s">
        <v>3</v>
      </c>
      <c r="H553" t="s">
        <v>4</v>
      </c>
      <c r="I553" t="s">
        <v>5</v>
      </c>
      <c r="J553">
        <v>300</v>
      </c>
    </row>
    <row r="554" spans="1:10" x14ac:dyDescent="0.25">
      <c r="A554" t="str">
        <f t="shared" si="8"/>
        <v>NieuwkoopWijk 01 NieuwveenTotaalHuurCorporatieOverig</v>
      </c>
      <c r="B554">
        <v>2015</v>
      </c>
      <c r="C554" t="s">
        <v>11</v>
      </c>
      <c r="D554" t="s">
        <v>13</v>
      </c>
      <c r="E554" t="s">
        <v>120</v>
      </c>
      <c r="F554" t="s">
        <v>0</v>
      </c>
      <c r="G554" t="s">
        <v>3</v>
      </c>
      <c r="H554" t="s">
        <v>4</v>
      </c>
      <c r="I554" t="s">
        <v>6</v>
      </c>
      <c r="J554">
        <v>0</v>
      </c>
    </row>
    <row r="555" spans="1:10" x14ac:dyDescent="0.25">
      <c r="A555" t="str">
        <f t="shared" si="8"/>
        <v>NieuwkoopWijk 01 NieuwveenTotaalHuurOverige verhuurderN.v.t.</v>
      </c>
      <c r="B555">
        <v>2015</v>
      </c>
      <c r="C555" t="s">
        <v>11</v>
      </c>
      <c r="D555" t="s">
        <v>13</v>
      </c>
      <c r="E555" t="s">
        <v>120</v>
      </c>
      <c r="F555" t="s">
        <v>0</v>
      </c>
      <c r="G555" t="s">
        <v>3</v>
      </c>
      <c r="H555" t="s">
        <v>7</v>
      </c>
      <c r="I555" t="s">
        <v>1</v>
      </c>
      <c r="J555">
        <v>100</v>
      </c>
    </row>
    <row r="556" spans="1:10" x14ac:dyDescent="0.25">
      <c r="A556" t="str">
        <f t="shared" si="8"/>
        <v>NieuwkoopWijk 01 NieuwveenInkomensafh.huurbeleid tot 34229 euroTotaalN.v.t.N.v.t.</v>
      </c>
      <c r="B556">
        <v>2015</v>
      </c>
      <c r="C556" t="s">
        <v>11</v>
      </c>
      <c r="D556" t="s">
        <v>13</v>
      </c>
      <c r="E556" t="s">
        <v>120</v>
      </c>
      <c r="F556" t="s">
        <v>8</v>
      </c>
      <c r="G556" t="s">
        <v>0</v>
      </c>
      <c r="H556" t="s">
        <v>1</v>
      </c>
      <c r="I556" t="s">
        <v>1</v>
      </c>
      <c r="J556">
        <v>500</v>
      </c>
    </row>
    <row r="557" spans="1:10" x14ac:dyDescent="0.25">
      <c r="A557" t="str">
        <f t="shared" si="8"/>
        <v>NieuwkoopWijk 01 NieuwveenInkomensafh.huurbeleid tot 34229 euroEigenaarN.v.t.N.v.t.</v>
      </c>
      <c r="B557">
        <v>2015</v>
      </c>
      <c r="C557" t="s">
        <v>11</v>
      </c>
      <c r="D557" t="s">
        <v>13</v>
      </c>
      <c r="E557" t="s">
        <v>120</v>
      </c>
      <c r="F557" t="s">
        <v>8</v>
      </c>
      <c r="G557" t="s">
        <v>2</v>
      </c>
      <c r="H557" t="s">
        <v>1</v>
      </c>
      <c r="I557" t="s">
        <v>1</v>
      </c>
      <c r="J557">
        <v>200</v>
      </c>
    </row>
    <row r="558" spans="1:10" x14ac:dyDescent="0.25">
      <c r="A558" t="str">
        <f t="shared" si="8"/>
        <v>NieuwkoopWijk 01 NieuwveenInkomensafh.huurbeleid tot 34229 euroHuurTotaalN.v.t.</v>
      </c>
      <c r="B558">
        <v>2015</v>
      </c>
      <c r="C558" t="s">
        <v>11</v>
      </c>
      <c r="D558" t="s">
        <v>13</v>
      </c>
      <c r="E558" t="s">
        <v>120</v>
      </c>
      <c r="F558" t="s">
        <v>8</v>
      </c>
      <c r="G558" t="s">
        <v>3</v>
      </c>
      <c r="H558" t="s">
        <v>0</v>
      </c>
      <c r="I558" t="s">
        <v>1</v>
      </c>
      <c r="J558">
        <v>200</v>
      </c>
    </row>
    <row r="559" spans="1:10" x14ac:dyDescent="0.25">
      <c r="A559" t="str">
        <f t="shared" si="8"/>
        <v>NieuwkoopWijk 01 NieuwveenInkomensafh.huurbeleid tot 34229 euroHuurCorporatieTotaal</v>
      </c>
      <c r="B559">
        <v>2015</v>
      </c>
      <c r="C559" t="s">
        <v>11</v>
      </c>
      <c r="D559" t="s">
        <v>13</v>
      </c>
      <c r="E559" t="s">
        <v>120</v>
      </c>
      <c r="F559" t="s">
        <v>8</v>
      </c>
      <c r="G559" t="s">
        <v>3</v>
      </c>
      <c r="H559" t="s">
        <v>4</v>
      </c>
      <c r="I559" t="s">
        <v>0</v>
      </c>
      <c r="J559">
        <v>200</v>
      </c>
    </row>
    <row r="560" spans="1:10" x14ac:dyDescent="0.25">
      <c r="A560" t="str">
        <f t="shared" si="8"/>
        <v>NieuwkoopWijk 01 NieuwveenInkomensafh.huurbeleid tot 34229 euroHuurCorporatieOnder liberalisatiegrens</v>
      </c>
      <c r="B560">
        <v>2015</v>
      </c>
      <c r="C560" t="s">
        <v>11</v>
      </c>
      <c r="D560" t="s">
        <v>13</v>
      </c>
      <c r="E560" t="s">
        <v>120</v>
      </c>
      <c r="F560" t="s">
        <v>8</v>
      </c>
      <c r="G560" t="s">
        <v>3</v>
      </c>
      <c r="H560" t="s">
        <v>4</v>
      </c>
      <c r="I560" t="s">
        <v>5</v>
      </c>
      <c r="J560">
        <v>200</v>
      </c>
    </row>
    <row r="561" spans="1:10" x14ac:dyDescent="0.25">
      <c r="A561" t="str">
        <f t="shared" si="8"/>
        <v>NieuwkoopWijk 01 NieuwveenInkomensafh.huurbeleid tot 34229 euroHuurCorporatieOverig</v>
      </c>
      <c r="B561">
        <v>2015</v>
      </c>
      <c r="C561" t="s">
        <v>11</v>
      </c>
      <c r="D561" t="s">
        <v>13</v>
      </c>
      <c r="E561" t="s">
        <v>120</v>
      </c>
      <c r="F561" t="s">
        <v>8</v>
      </c>
      <c r="G561" t="s">
        <v>3</v>
      </c>
      <c r="H561" t="s">
        <v>4</v>
      </c>
      <c r="I561" t="s">
        <v>6</v>
      </c>
      <c r="J561">
        <v>0</v>
      </c>
    </row>
    <row r="562" spans="1:10" x14ac:dyDescent="0.25">
      <c r="A562" t="str">
        <f t="shared" si="8"/>
        <v>NieuwkoopWijk 01 NieuwveenInkomensafh.huurbeleid tot 34229 euroHuurOverige verhuurderN.v.t.</v>
      </c>
      <c r="B562">
        <v>2015</v>
      </c>
      <c r="C562" t="s">
        <v>11</v>
      </c>
      <c r="D562" t="s">
        <v>13</v>
      </c>
      <c r="E562" t="s">
        <v>120</v>
      </c>
      <c r="F562" t="s">
        <v>8</v>
      </c>
      <c r="G562" t="s">
        <v>3</v>
      </c>
      <c r="H562" t="s">
        <v>7</v>
      </c>
      <c r="I562" t="s">
        <v>1</v>
      </c>
      <c r="J562">
        <v>100</v>
      </c>
    </row>
    <row r="563" spans="1:10" x14ac:dyDescent="0.25">
      <c r="A563" t="str">
        <f t="shared" si="8"/>
        <v>NieuwkoopWijk 01 NieuwveenInkomensafh.huurbeleid 34229 t/m 43786 euroTotaalN.v.t.N.v.t.</v>
      </c>
      <c r="B563">
        <v>2015</v>
      </c>
      <c r="C563" t="s">
        <v>11</v>
      </c>
      <c r="D563" t="s">
        <v>13</v>
      </c>
      <c r="E563" t="s">
        <v>120</v>
      </c>
      <c r="F563" t="s">
        <v>9</v>
      </c>
      <c r="G563" t="s">
        <v>0</v>
      </c>
      <c r="H563" t="s">
        <v>1</v>
      </c>
      <c r="I563" t="s">
        <v>1</v>
      </c>
      <c r="J563">
        <v>200</v>
      </c>
    </row>
    <row r="564" spans="1:10" x14ac:dyDescent="0.25">
      <c r="A564" t="str">
        <f t="shared" si="8"/>
        <v>NieuwkoopWijk 01 NieuwveenInkomensafh.huurbeleid 34229 t/m 43786 euroEigenaarN.v.t.N.v.t.</v>
      </c>
      <c r="B564">
        <v>2015</v>
      </c>
      <c r="C564" t="s">
        <v>11</v>
      </c>
      <c r="D564" t="s">
        <v>13</v>
      </c>
      <c r="E564" t="s">
        <v>120</v>
      </c>
      <c r="F564" t="s">
        <v>9</v>
      </c>
      <c r="G564" t="s">
        <v>2</v>
      </c>
      <c r="H564" t="s">
        <v>1</v>
      </c>
      <c r="I564" t="s">
        <v>1</v>
      </c>
      <c r="J564">
        <v>100</v>
      </c>
    </row>
    <row r="565" spans="1:10" x14ac:dyDescent="0.25">
      <c r="A565" t="str">
        <f t="shared" si="8"/>
        <v>NieuwkoopWijk 01 NieuwveenInkomensafh.huurbeleid 34229 t/m 43786 euroHuurTotaalN.v.t.</v>
      </c>
      <c r="B565">
        <v>2015</v>
      </c>
      <c r="C565" t="s">
        <v>11</v>
      </c>
      <c r="D565" t="s">
        <v>13</v>
      </c>
      <c r="E565" t="s">
        <v>120</v>
      </c>
      <c r="F565" t="s">
        <v>9</v>
      </c>
      <c r="G565" t="s">
        <v>3</v>
      </c>
      <c r="H565" t="s">
        <v>0</v>
      </c>
      <c r="I565" t="s">
        <v>1</v>
      </c>
      <c r="J565">
        <v>0</v>
      </c>
    </row>
    <row r="566" spans="1:10" x14ac:dyDescent="0.25">
      <c r="A566" t="str">
        <f t="shared" si="8"/>
        <v>NieuwkoopWijk 01 NieuwveenInkomensafh.huurbeleid 34229 t/m 43786 euroHuurCorporatieTotaal</v>
      </c>
      <c r="B566">
        <v>2015</v>
      </c>
      <c r="C566" t="s">
        <v>11</v>
      </c>
      <c r="D566" t="s">
        <v>13</v>
      </c>
      <c r="E566" t="s">
        <v>120</v>
      </c>
      <c r="F566" t="s">
        <v>9</v>
      </c>
      <c r="G566" t="s">
        <v>3</v>
      </c>
      <c r="H566" t="s">
        <v>4</v>
      </c>
      <c r="I566" t="s">
        <v>0</v>
      </c>
      <c r="J566">
        <v>0</v>
      </c>
    </row>
    <row r="567" spans="1:10" x14ac:dyDescent="0.25">
      <c r="A567" t="str">
        <f t="shared" si="8"/>
        <v>NieuwkoopWijk 01 NieuwveenInkomensafh.huurbeleid 34229 t/m 43786 euroHuurCorporatieOnder liberalisatiegrens</v>
      </c>
      <c r="B567">
        <v>2015</v>
      </c>
      <c r="C567" t="s">
        <v>11</v>
      </c>
      <c r="D567" t="s">
        <v>13</v>
      </c>
      <c r="E567" t="s">
        <v>120</v>
      </c>
      <c r="F567" t="s">
        <v>9</v>
      </c>
      <c r="G567" t="s">
        <v>3</v>
      </c>
      <c r="H567" t="s">
        <v>4</v>
      </c>
      <c r="I567" t="s">
        <v>5</v>
      </c>
      <c r="J567">
        <v>0</v>
      </c>
    </row>
    <row r="568" spans="1:10" x14ac:dyDescent="0.25">
      <c r="A568" t="str">
        <f t="shared" si="8"/>
        <v>NieuwkoopWijk 01 NieuwveenInkomensafh.huurbeleid 34229 t/m 43786 euroHuurCorporatieOverig</v>
      </c>
      <c r="B568">
        <v>2015</v>
      </c>
      <c r="C568" t="s">
        <v>11</v>
      </c>
      <c r="D568" t="s">
        <v>13</v>
      </c>
      <c r="E568" t="s">
        <v>120</v>
      </c>
      <c r="F568" t="s">
        <v>9</v>
      </c>
      <c r="G568" t="s">
        <v>3</v>
      </c>
      <c r="H568" t="s">
        <v>4</v>
      </c>
      <c r="I568" t="s">
        <v>6</v>
      </c>
      <c r="J568">
        <v>0</v>
      </c>
    </row>
    <row r="569" spans="1:10" x14ac:dyDescent="0.25">
      <c r="A569" t="str">
        <f t="shared" si="8"/>
        <v>NieuwkoopWijk 01 NieuwveenInkomensafh.huurbeleid 34229 t/m 43786 euroHuurOverige verhuurderN.v.t.</v>
      </c>
      <c r="B569">
        <v>2015</v>
      </c>
      <c r="C569" t="s">
        <v>11</v>
      </c>
      <c r="D569" t="s">
        <v>13</v>
      </c>
      <c r="E569" t="s">
        <v>120</v>
      </c>
      <c r="F569" t="s">
        <v>9</v>
      </c>
      <c r="G569" t="s">
        <v>3</v>
      </c>
      <c r="H569" t="s">
        <v>7</v>
      </c>
      <c r="I569" t="s">
        <v>1</v>
      </c>
      <c r="J569">
        <v>0</v>
      </c>
    </row>
    <row r="570" spans="1:10" x14ac:dyDescent="0.25">
      <c r="A570" t="str">
        <f t="shared" si="8"/>
        <v>NieuwkoopWijk 01 NieuwveenInkomensafh.huurbeleid meer dan 43786 euroTotaalN.v.t.N.v.t.</v>
      </c>
      <c r="B570">
        <v>2015</v>
      </c>
      <c r="C570" t="s">
        <v>11</v>
      </c>
      <c r="D570" t="s">
        <v>13</v>
      </c>
      <c r="E570" t="s">
        <v>120</v>
      </c>
      <c r="F570" t="s">
        <v>10</v>
      </c>
      <c r="G570" t="s">
        <v>0</v>
      </c>
      <c r="H570" t="s">
        <v>1</v>
      </c>
      <c r="I570" t="s">
        <v>1</v>
      </c>
      <c r="J570">
        <v>700</v>
      </c>
    </row>
    <row r="571" spans="1:10" x14ac:dyDescent="0.25">
      <c r="A571" t="str">
        <f t="shared" si="8"/>
        <v>NieuwkoopWijk 01 NieuwveenInkomensafh.huurbeleid meer dan 43786 euroEigenaarN.v.t.N.v.t.</v>
      </c>
      <c r="B571">
        <v>2015</v>
      </c>
      <c r="C571" t="s">
        <v>11</v>
      </c>
      <c r="D571" t="s">
        <v>13</v>
      </c>
      <c r="E571" t="s">
        <v>120</v>
      </c>
      <c r="F571" t="s">
        <v>10</v>
      </c>
      <c r="G571" t="s">
        <v>2</v>
      </c>
      <c r="H571" t="s">
        <v>1</v>
      </c>
      <c r="I571" t="s">
        <v>1</v>
      </c>
      <c r="J571">
        <v>700</v>
      </c>
    </row>
    <row r="572" spans="1:10" x14ac:dyDescent="0.25">
      <c r="A572" t="str">
        <f t="shared" si="8"/>
        <v>NieuwkoopWijk 01 NieuwveenInkomensafh.huurbeleid meer dan 43786 euroHuurTotaalN.v.t.</v>
      </c>
      <c r="B572">
        <v>2015</v>
      </c>
      <c r="C572" t="s">
        <v>11</v>
      </c>
      <c r="D572" t="s">
        <v>13</v>
      </c>
      <c r="E572" t="s">
        <v>120</v>
      </c>
      <c r="F572" t="s">
        <v>10</v>
      </c>
      <c r="G572" t="s">
        <v>3</v>
      </c>
      <c r="H572" t="s">
        <v>0</v>
      </c>
      <c r="I572" t="s">
        <v>1</v>
      </c>
      <c r="J572">
        <v>100</v>
      </c>
    </row>
    <row r="573" spans="1:10" x14ac:dyDescent="0.25">
      <c r="A573" t="str">
        <f t="shared" si="8"/>
        <v>NieuwkoopWijk 01 NieuwveenInkomensafh.huurbeleid meer dan 43786 euroHuurCorporatieTotaal</v>
      </c>
      <c r="B573">
        <v>2015</v>
      </c>
      <c r="C573" t="s">
        <v>11</v>
      </c>
      <c r="D573" t="s">
        <v>13</v>
      </c>
      <c r="E573" t="s">
        <v>120</v>
      </c>
      <c r="F573" t="s">
        <v>10</v>
      </c>
      <c r="G573" t="s">
        <v>3</v>
      </c>
      <c r="H573" t="s">
        <v>4</v>
      </c>
      <c r="I573" t="s">
        <v>0</v>
      </c>
      <c r="J573">
        <v>100</v>
      </c>
    </row>
    <row r="574" spans="1:10" x14ac:dyDescent="0.25">
      <c r="A574" t="str">
        <f t="shared" si="8"/>
        <v>NieuwkoopWijk 01 NieuwveenInkomensafh.huurbeleid meer dan 43786 euroHuurCorporatieOnder liberalisatiegrens</v>
      </c>
      <c r="B574">
        <v>2015</v>
      </c>
      <c r="C574" t="s">
        <v>11</v>
      </c>
      <c r="D574" t="s">
        <v>13</v>
      </c>
      <c r="E574" t="s">
        <v>120</v>
      </c>
      <c r="F574" t="s">
        <v>10</v>
      </c>
      <c r="G574" t="s">
        <v>3</v>
      </c>
      <c r="H574" t="s">
        <v>4</v>
      </c>
      <c r="I574" t="s">
        <v>5</v>
      </c>
      <c r="J574">
        <v>100</v>
      </c>
    </row>
    <row r="575" spans="1:10" x14ac:dyDescent="0.25">
      <c r="A575" t="str">
        <f t="shared" si="8"/>
        <v>NieuwkoopWijk 01 NieuwveenInkomensafh.huurbeleid meer dan 43786 euroHuurCorporatieOverig</v>
      </c>
      <c r="B575">
        <v>2015</v>
      </c>
      <c r="C575" t="s">
        <v>11</v>
      </c>
      <c r="D575" t="s">
        <v>13</v>
      </c>
      <c r="E575" t="s">
        <v>120</v>
      </c>
      <c r="F575" t="s">
        <v>10</v>
      </c>
      <c r="G575" t="s">
        <v>3</v>
      </c>
      <c r="H575" t="s">
        <v>4</v>
      </c>
      <c r="I575" t="s">
        <v>6</v>
      </c>
      <c r="J575">
        <v>0</v>
      </c>
    </row>
    <row r="576" spans="1:10" x14ac:dyDescent="0.25">
      <c r="A576" t="str">
        <f t="shared" si="8"/>
        <v>NieuwkoopWijk 01 NieuwveenInkomensafh.huurbeleid meer dan 43786 euroHuurOverige verhuurderN.v.t.</v>
      </c>
      <c r="B576">
        <v>2015</v>
      </c>
      <c r="C576" t="s">
        <v>11</v>
      </c>
      <c r="D576" t="s">
        <v>13</v>
      </c>
      <c r="E576" t="s">
        <v>120</v>
      </c>
      <c r="F576" t="s">
        <v>10</v>
      </c>
      <c r="G576" t="s">
        <v>3</v>
      </c>
      <c r="H576" t="s">
        <v>7</v>
      </c>
      <c r="I576" t="s">
        <v>1</v>
      </c>
      <c r="J576">
        <v>0</v>
      </c>
    </row>
    <row r="577" spans="1:10" x14ac:dyDescent="0.25">
      <c r="A577" t="str">
        <f t="shared" si="8"/>
        <v>NieuwkoopWijk 02 ZevenhovenTotaalTotaalN.v.t.N.v.t.</v>
      </c>
      <c r="B577">
        <v>2015</v>
      </c>
      <c r="C577" t="s">
        <v>11</v>
      </c>
      <c r="D577" t="s">
        <v>13</v>
      </c>
      <c r="E577" t="s">
        <v>121</v>
      </c>
      <c r="F577" t="s">
        <v>0</v>
      </c>
      <c r="G577" t="s">
        <v>0</v>
      </c>
      <c r="H577" t="s">
        <v>1</v>
      </c>
      <c r="I577" t="s">
        <v>1</v>
      </c>
      <c r="J577">
        <v>1300</v>
      </c>
    </row>
    <row r="578" spans="1:10" x14ac:dyDescent="0.25">
      <c r="A578" t="str">
        <f t="shared" si="8"/>
        <v>NieuwkoopWijk 02 ZevenhovenTotaalEigenaarN.v.t.N.v.t.</v>
      </c>
      <c r="B578">
        <v>2015</v>
      </c>
      <c r="C578" t="s">
        <v>11</v>
      </c>
      <c r="D578" t="s">
        <v>13</v>
      </c>
      <c r="E578" t="s">
        <v>121</v>
      </c>
      <c r="F578" t="s">
        <v>0</v>
      </c>
      <c r="G578" t="s">
        <v>2</v>
      </c>
      <c r="H578" t="s">
        <v>1</v>
      </c>
      <c r="I578" t="s">
        <v>1</v>
      </c>
      <c r="J578">
        <v>900</v>
      </c>
    </row>
    <row r="579" spans="1:10" x14ac:dyDescent="0.25">
      <c r="A579" t="str">
        <f t="shared" ref="A579:A642" si="9">CONCATENATE(D579,E579,F579,G579,H579,I579)</f>
        <v>NieuwkoopWijk 02 ZevenhovenTotaalHuurTotaalN.v.t.</v>
      </c>
      <c r="B579">
        <v>2015</v>
      </c>
      <c r="C579" t="s">
        <v>11</v>
      </c>
      <c r="D579" t="s">
        <v>13</v>
      </c>
      <c r="E579" t="s">
        <v>121</v>
      </c>
      <c r="F579" t="s">
        <v>0</v>
      </c>
      <c r="G579" t="s">
        <v>3</v>
      </c>
      <c r="H579" t="s">
        <v>0</v>
      </c>
      <c r="I579" t="s">
        <v>1</v>
      </c>
      <c r="J579">
        <v>400</v>
      </c>
    </row>
    <row r="580" spans="1:10" x14ac:dyDescent="0.25">
      <c r="A580" t="str">
        <f t="shared" si="9"/>
        <v>NieuwkoopWijk 02 ZevenhovenTotaalHuurCorporatieTotaal</v>
      </c>
      <c r="B580">
        <v>2015</v>
      </c>
      <c r="C580" t="s">
        <v>11</v>
      </c>
      <c r="D580" t="s">
        <v>13</v>
      </c>
      <c r="E580" t="s">
        <v>121</v>
      </c>
      <c r="F580" t="s">
        <v>0</v>
      </c>
      <c r="G580" t="s">
        <v>3</v>
      </c>
      <c r="H580" t="s">
        <v>4</v>
      </c>
      <c r="I580" t="s">
        <v>0</v>
      </c>
      <c r="J580">
        <v>300</v>
      </c>
    </row>
    <row r="581" spans="1:10" x14ac:dyDescent="0.25">
      <c r="A581" t="str">
        <f t="shared" si="9"/>
        <v>NieuwkoopWijk 02 ZevenhovenTotaalHuurCorporatieOnder liberalisatiegrens</v>
      </c>
      <c r="B581">
        <v>2015</v>
      </c>
      <c r="C581" t="s">
        <v>11</v>
      </c>
      <c r="D581" t="s">
        <v>13</v>
      </c>
      <c r="E581" t="s">
        <v>121</v>
      </c>
      <c r="F581" t="s">
        <v>0</v>
      </c>
      <c r="G581" t="s">
        <v>3</v>
      </c>
      <c r="H581" t="s">
        <v>4</v>
      </c>
      <c r="I581" t="s">
        <v>5</v>
      </c>
      <c r="J581">
        <v>300</v>
      </c>
    </row>
    <row r="582" spans="1:10" x14ac:dyDescent="0.25">
      <c r="A582" t="str">
        <f t="shared" si="9"/>
        <v>NieuwkoopWijk 02 ZevenhovenTotaalHuurCorporatieOverig</v>
      </c>
      <c r="B582">
        <v>2015</v>
      </c>
      <c r="C582" t="s">
        <v>11</v>
      </c>
      <c r="D582" t="s">
        <v>13</v>
      </c>
      <c r="E582" t="s">
        <v>121</v>
      </c>
      <c r="F582" t="s">
        <v>0</v>
      </c>
      <c r="G582" t="s">
        <v>3</v>
      </c>
      <c r="H582" t="s">
        <v>4</v>
      </c>
      <c r="I582" t="s">
        <v>6</v>
      </c>
      <c r="J582">
        <v>0</v>
      </c>
    </row>
    <row r="583" spans="1:10" x14ac:dyDescent="0.25">
      <c r="A583" t="str">
        <f t="shared" si="9"/>
        <v>NieuwkoopWijk 02 ZevenhovenTotaalHuurOverige verhuurderN.v.t.</v>
      </c>
      <c r="B583">
        <v>2015</v>
      </c>
      <c r="C583" t="s">
        <v>11</v>
      </c>
      <c r="D583" t="s">
        <v>13</v>
      </c>
      <c r="E583" t="s">
        <v>121</v>
      </c>
      <c r="F583" t="s">
        <v>0</v>
      </c>
      <c r="G583" t="s">
        <v>3</v>
      </c>
      <c r="H583" t="s">
        <v>7</v>
      </c>
      <c r="I583" t="s">
        <v>1</v>
      </c>
      <c r="J583">
        <v>100</v>
      </c>
    </row>
    <row r="584" spans="1:10" x14ac:dyDescent="0.25">
      <c r="A584" t="str">
        <f t="shared" si="9"/>
        <v>NieuwkoopWijk 02 ZevenhovenInkomensafh.huurbeleid tot 34229 euroTotaalN.v.t.N.v.t.</v>
      </c>
      <c r="B584">
        <v>2015</v>
      </c>
      <c r="C584" t="s">
        <v>11</v>
      </c>
      <c r="D584" t="s">
        <v>13</v>
      </c>
      <c r="E584" t="s">
        <v>121</v>
      </c>
      <c r="F584" t="s">
        <v>8</v>
      </c>
      <c r="G584" t="s">
        <v>0</v>
      </c>
      <c r="H584" t="s">
        <v>1</v>
      </c>
      <c r="I584" t="s">
        <v>1</v>
      </c>
      <c r="J584">
        <v>500</v>
      </c>
    </row>
    <row r="585" spans="1:10" x14ac:dyDescent="0.25">
      <c r="A585" t="str">
        <f t="shared" si="9"/>
        <v>NieuwkoopWijk 02 ZevenhovenInkomensafh.huurbeleid tot 34229 euroEigenaarN.v.t.N.v.t.</v>
      </c>
      <c r="B585">
        <v>2015</v>
      </c>
      <c r="C585" t="s">
        <v>11</v>
      </c>
      <c r="D585" t="s">
        <v>13</v>
      </c>
      <c r="E585" t="s">
        <v>121</v>
      </c>
      <c r="F585" t="s">
        <v>8</v>
      </c>
      <c r="G585" t="s">
        <v>2</v>
      </c>
      <c r="H585" t="s">
        <v>1</v>
      </c>
      <c r="I585" t="s">
        <v>1</v>
      </c>
      <c r="J585">
        <v>200</v>
      </c>
    </row>
    <row r="586" spans="1:10" x14ac:dyDescent="0.25">
      <c r="A586" t="str">
        <f t="shared" si="9"/>
        <v>NieuwkoopWijk 02 ZevenhovenInkomensafh.huurbeleid tot 34229 euroHuurTotaalN.v.t.</v>
      </c>
      <c r="B586">
        <v>2015</v>
      </c>
      <c r="C586" t="s">
        <v>11</v>
      </c>
      <c r="D586" t="s">
        <v>13</v>
      </c>
      <c r="E586" t="s">
        <v>121</v>
      </c>
      <c r="F586" t="s">
        <v>8</v>
      </c>
      <c r="G586" t="s">
        <v>3</v>
      </c>
      <c r="H586" t="s">
        <v>0</v>
      </c>
      <c r="I586" t="s">
        <v>1</v>
      </c>
      <c r="J586">
        <v>200</v>
      </c>
    </row>
    <row r="587" spans="1:10" x14ac:dyDescent="0.25">
      <c r="A587" t="str">
        <f t="shared" si="9"/>
        <v>NieuwkoopWijk 02 ZevenhovenInkomensafh.huurbeleid tot 34229 euroHuurCorporatieTotaal</v>
      </c>
      <c r="B587">
        <v>2015</v>
      </c>
      <c r="C587" t="s">
        <v>11</v>
      </c>
      <c r="D587" t="s">
        <v>13</v>
      </c>
      <c r="E587" t="s">
        <v>121</v>
      </c>
      <c r="F587" t="s">
        <v>8</v>
      </c>
      <c r="G587" t="s">
        <v>3</v>
      </c>
      <c r="H587" t="s">
        <v>4</v>
      </c>
      <c r="I587" t="s">
        <v>0</v>
      </c>
      <c r="J587">
        <v>200</v>
      </c>
    </row>
    <row r="588" spans="1:10" x14ac:dyDescent="0.25">
      <c r="A588" t="str">
        <f t="shared" si="9"/>
        <v>NieuwkoopWijk 02 ZevenhovenInkomensafh.huurbeleid tot 34229 euroHuurCorporatieOnder liberalisatiegrens</v>
      </c>
      <c r="B588">
        <v>2015</v>
      </c>
      <c r="C588" t="s">
        <v>11</v>
      </c>
      <c r="D588" t="s">
        <v>13</v>
      </c>
      <c r="E588" t="s">
        <v>121</v>
      </c>
      <c r="F588" t="s">
        <v>8</v>
      </c>
      <c r="G588" t="s">
        <v>3</v>
      </c>
      <c r="H588" t="s">
        <v>4</v>
      </c>
      <c r="I588" t="s">
        <v>5</v>
      </c>
      <c r="J588">
        <v>200</v>
      </c>
    </row>
    <row r="589" spans="1:10" x14ac:dyDescent="0.25">
      <c r="A589" t="str">
        <f t="shared" si="9"/>
        <v>NieuwkoopWijk 02 ZevenhovenInkomensafh.huurbeleid tot 34229 euroHuurCorporatieOverig</v>
      </c>
      <c r="B589">
        <v>2015</v>
      </c>
      <c r="C589" t="s">
        <v>11</v>
      </c>
      <c r="D589" t="s">
        <v>13</v>
      </c>
      <c r="E589" t="s">
        <v>121</v>
      </c>
      <c r="F589" t="s">
        <v>8</v>
      </c>
      <c r="G589" t="s">
        <v>3</v>
      </c>
      <c r="H589" t="s">
        <v>4</v>
      </c>
      <c r="I589" t="s">
        <v>6</v>
      </c>
      <c r="J589">
        <v>0</v>
      </c>
    </row>
    <row r="590" spans="1:10" x14ac:dyDescent="0.25">
      <c r="A590" t="str">
        <f t="shared" si="9"/>
        <v>NieuwkoopWijk 02 ZevenhovenInkomensafh.huurbeleid tot 34229 euroHuurOverige verhuurderN.v.t.</v>
      </c>
      <c r="B590">
        <v>2015</v>
      </c>
      <c r="C590" t="s">
        <v>11</v>
      </c>
      <c r="D590" t="s">
        <v>13</v>
      </c>
      <c r="E590" t="s">
        <v>121</v>
      </c>
      <c r="F590" t="s">
        <v>8</v>
      </c>
      <c r="G590" t="s">
        <v>3</v>
      </c>
      <c r="H590" t="s">
        <v>7</v>
      </c>
      <c r="I590" t="s">
        <v>1</v>
      </c>
      <c r="J590">
        <v>100</v>
      </c>
    </row>
    <row r="591" spans="1:10" x14ac:dyDescent="0.25">
      <c r="A591" t="str">
        <f t="shared" si="9"/>
        <v>NieuwkoopWijk 02 ZevenhovenInkomensafh.huurbeleid 34229 t/m 43786 euroTotaalN.v.t.N.v.t.</v>
      </c>
      <c r="B591">
        <v>2015</v>
      </c>
      <c r="C591" t="s">
        <v>11</v>
      </c>
      <c r="D591" t="s">
        <v>13</v>
      </c>
      <c r="E591" t="s">
        <v>121</v>
      </c>
      <c r="F591" t="s">
        <v>9</v>
      </c>
      <c r="G591" t="s">
        <v>0</v>
      </c>
      <c r="H591" t="s">
        <v>1</v>
      </c>
      <c r="I591" t="s">
        <v>1</v>
      </c>
      <c r="J591">
        <v>200</v>
      </c>
    </row>
    <row r="592" spans="1:10" x14ac:dyDescent="0.25">
      <c r="A592" t="str">
        <f t="shared" si="9"/>
        <v>NieuwkoopWijk 02 ZevenhovenInkomensafh.huurbeleid 34229 t/m 43786 euroEigenaarN.v.t.N.v.t.</v>
      </c>
      <c r="B592">
        <v>2015</v>
      </c>
      <c r="C592" t="s">
        <v>11</v>
      </c>
      <c r="D592" t="s">
        <v>13</v>
      </c>
      <c r="E592" t="s">
        <v>121</v>
      </c>
      <c r="F592" t="s">
        <v>9</v>
      </c>
      <c r="G592" t="s">
        <v>2</v>
      </c>
      <c r="H592" t="s">
        <v>1</v>
      </c>
      <c r="I592" t="s">
        <v>1</v>
      </c>
      <c r="J592">
        <v>100</v>
      </c>
    </row>
    <row r="593" spans="1:10" x14ac:dyDescent="0.25">
      <c r="A593" t="str">
        <f t="shared" si="9"/>
        <v>NieuwkoopWijk 02 ZevenhovenInkomensafh.huurbeleid 34229 t/m 43786 euroHuurTotaalN.v.t.</v>
      </c>
      <c r="B593">
        <v>2015</v>
      </c>
      <c r="C593" t="s">
        <v>11</v>
      </c>
      <c r="D593" t="s">
        <v>13</v>
      </c>
      <c r="E593" t="s">
        <v>121</v>
      </c>
      <c r="F593" t="s">
        <v>9</v>
      </c>
      <c r="G593" t="s">
        <v>3</v>
      </c>
      <c r="H593" t="s">
        <v>0</v>
      </c>
      <c r="I593" t="s">
        <v>1</v>
      </c>
      <c r="J593">
        <v>100</v>
      </c>
    </row>
    <row r="594" spans="1:10" x14ac:dyDescent="0.25">
      <c r="A594" t="str">
        <f t="shared" si="9"/>
        <v>NieuwkoopWijk 02 ZevenhovenInkomensafh.huurbeleid 34229 t/m 43786 euroHuurCorporatieTotaal</v>
      </c>
      <c r="B594">
        <v>2015</v>
      </c>
      <c r="C594" t="s">
        <v>11</v>
      </c>
      <c r="D594" t="s">
        <v>13</v>
      </c>
      <c r="E594" t="s">
        <v>121</v>
      </c>
      <c r="F594" t="s">
        <v>9</v>
      </c>
      <c r="G594" t="s">
        <v>3</v>
      </c>
      <c r="H594" t="s">
        <v>4</v>
      </c>
      <c r="I594" t="s">
        <v>0</v>
      </c>
      <c r="J594">
        <v>0</v>
      </c>
    </row>
    <row r="595" spans="1:10" x14ac:dyDescent="0.25">
      <c r="A595" t="str">
        <f t="shared" si="9"/>
        <v>NieuwkoopWijk 02 ZevenhovenInkomensafh.huurbeleid 34229 t/m 43786 euroHuurCorporatieOnder liberalisatiegrens</v>
      </c>
      <c r="B595">
        <v>2015</v>
      </c>
      <c r="C595" t="s">
        <v>11</v>
      </c>
      <c r="D595" t="s">
        <v>13</v>
      </c>
      <c r="E595" t="s">
        <v>121</v>
      </c>
      <c r="F595" t="s">
        <v>9</v>
      </c>
      <c r="G595" t="s">
        <v>3</v>
      </c>
      <c r="H595" t="s">
        <v>4</v>
      </c>
      <c r="I595" t="s">
        <v>5</v>
      </c>
      <c r="J595">
        <v>0</v>
      </c>
    </row>
    <row r="596" spans="1:10" x14ac:dyDescent="0.25">
      <c r="A596" t="str">
        <f t="shared" si="9"/>
        <v>NieuwkoopWijk 02 ZevenhovenInkomensafh.huurbeleid 34229 t/m 43786 euroHuurCorporatieOverig</v>
      </c>
      <c r="B596">
        <v>2015</v>
      </c>
      <c r="C596" t="s">
        <v>11</v>
      </c>
      <c r="D596" t="s">
        <v>13</v>
      </c>
      <c r="E596" t="s">
        <v>121</v>
      </c>
      <c r="F596" t="s">
        <v>9</v>
      </c>
      <c r="G596" t="s">
        <v>3</v>
      </c>
      <c r="H596" t="s">
        <v>4</v>
      </c>
      <c r="I596" t="s">
        <v>6</v>
      </c>
      <c r="J596">
        <v>0</v>
      </c>
    </row>
    <row r="597" spans="1:10" x14ac:dyDescent="0.25">
      <c r="A597" t="str">
        <f t="shared" si="9"/>
        <v>NieuwkoopWijk 02 ZevenhovenInkomensafh.huurbeleid 34229 t/m 43786 euroHuurOverige verhuurderN.v.t.</v>
      </c>
      <c r="B597">
        <v>2015</v>
      </c>
      <c r="C597" t="s">
        <v>11</v>
      </c>
      <c r="D597" t="s">
        <v>13</v>
      </c>
      <c r="E597" t="s">
        <v>121</v>
      </c>
      <c r="F597" t="s">
        <v>9</v>
      </c>
      <c r="G597" t="s">
        <v>3</v>
      </c>
      <c r="H597" t="s">
        <v>7</v>
      </c>
      <c r="I597" t="s">
        <v>1</v>
      </c>
      <c r="J597">
        <v>0</v>
      </c>
    </row>
    <row r="598" spans="1:10" x14ac:dyDescent="0.25">
      <c r="A598" t="str">
        <f t="shared" si="9"/>
        <v>NieuwkoopWijk 02 ZevenhovenInkomensafh.huurbeleid meer dan 43786 euroTotaalN.v.t.N.v.t.</v>
      </c>
      <c r="B598">
        <v>2015</v>
      </c>
      <c r="C598" t="s">
        <v>11</v>
      </c>
      <c r="D598" t="s">
        <v>13</v>
      </c>
      <c r="E598" t="s">
        <v>121</v>
      </c>
      <c r="F598" t="s">
        <v>10</v>
      </c>
      <c r="G598" t="s">
        <v>0</v>
      </c>
      <c r="H598" t="s">
        <v>1</v>
      </c>
      <c r="I598" t="s">
        <v>1</v>
      </c>
      <c r="J598">
        <v>700</v>
      </c>
    </row>
    <row r="599" spans="1:10" x14ac:dyDescent="0.25">
      <c r="A599" t="str">
        <f t="shared" si="9"/>
        <v>NieuwkoopWijk 02 ZevenhovenInkomensafh.huurbeleid meer dan 43786 euroEigenaarN.v.t.N.v.t.</v>
      </c>
      <c r="B599">
        <v>2015</v>
      </c>
      <c r="C599" t="s">
        <v>11</v>
      </c>
      <c r="D599" t="s">
        <v>13</v>
      </c>
      <c r="E599" t="s">
        <v>121</v>
      </c>
      <c r="F599" t="s">
        <v>10</v>
      </c>
      <c r="G599" t="s">
        <v>2</v>
      </c>
      <c r="H599" t="s">
        <v>1</v>
      </c>
      <c r="I599" t="s">
        <v>1</v>
      </c>
      <c r="J599">
        <v>600</v>
      </c>
    </row>
    <row r="600" spans="1:10" x14ac:dyDescent="0.25">
      <c r="A600" t="str">
        <f t="shared" si="9"/>
        <v>NieuwkoopWijk 02 ZevenhovenInkomensafh.huurbeleid meer dan 43786 euroHuurTotaalN.v.t.</v>
      </c>
      <c r="B600">
        <v>2015</v>
      </c>
      <c r="C600" t="s">
        <v>11</v>
      </c>
      <c r="D600" t="s">
        <v>13</v>
      </c>
      <c r="E600" t="s">
        <v>121</v>
      </c>
      <c r="F600" t="s">
        <v>10</v>
      </c>
      <c r="G600" t="s">
        <v>3</v>
      </c>
      <c r="H600" t="s">
        <v>0</v>
      </c>
      <c r="I600" t="s">
        <v>1</v>
      </c>
      <c r="J600">
        <v>100</v>
      </c>
    </row>
    <row r="601" spans="1:10" x14ac:dyDescent="0.25">
      <c r="A601" t="str">
        <f t="shared" si="9"/>
        <v>NieuwkoopWijk 02 ZevenhovenInkomensafh.huurbeleid meer dan 43786 euroHuurCorporatieTotaal</v>
      </c>
      <c r="B601">
        <v>2015</v>
      </c>
      <c r="C601" t="s">
        <v>11</v>
      </c>
      <c r="D601" t="s">
        <v>13</v>
      </c>
      <c r="E601" t="s">
        <v>121</v>
      </c>
      <c r="F601" t="s">
        <v>10</v>
      </c>
      <c r="G601" t="s">
        <v>3</v>
      </c>
      <c r="H601" t="s">
        <v>4</v>
      </c>
      <c r="I601" t="s">
        <v>0</v>
      </c>
      <c r="J601">
        <v>100</v>
      </c>
    </row>
    <row r="602" spans="1:10" x14ac:dyDescent="0.25">
      <c r="A602" t="str">
        <f t="shared" si="9"/>
        <v>NieuwkoopWijk 02 ZevenhovenInkomensafh.huurbeleid meer dan 43786 euroHuurCorporatieOnder liberalisatiegrens</v>
      </c>
      <c r="B602">
        <v>2015</v>
      </c>
      <c r="C602" t="s">
        <v>11</v>
      </c>
      <c r="D602" t="s">
        <v>13</v>
      </c>
      <c r="E602" t="s">
        <v>121</v>
      </c>
      <c r="F602" t="s">
        <v>10</v>
      </c>
      <c r="G602" t="s">
        <v>3</v>
      </c>
      <c r="H602" t="s">
        <v>4</v>
      </c>
      <c r="I602" t="s">
        <v>5</v>
      </c>
      <c r="J602">
        <v>100</v>
      </c>
    </row>
    <row r="603" spans="1:10" x14ac:dyDescent="0.25">
      <c r="A603" t="str">
        <f t="shared" si="9"/>
        <v>NieuwkoopWijk 02 ZevenhovenInkomensafh.huurbeleid meer dan 43786 euroHuurCorporatieOverig</v>
      </c>
      <c r="B603">
        <v>2015</v>
      </c>
      <c r="C603" t="s">
        <v>11</v>
      </c>
      <c r="D603" t="s">
        <v>13</v>
      </c>
      <c r="E603" t="s">
        <v>121</v>
      </c>
      <c r="F603" t="s">
        <v>10</v>
      </c>
      <c r="G603" t="s">
        <v>3</v>
      </c>
      <c r="H603" t="s">
        <v>4</v>
      </c>
      <c r="I603" t="s">
        <v>6</v>
      </c>
      <c r="J603">
        <v>0</v>
      </c>
    </row>
    <row r="604" spans="1:10" x14ac:dyDescent="0.25">
      <c r="A604" t="str">
        <f t="shared" si="9"/>
        <v>NieuwkoopWijk 02 ZevenhovenInkomensafh.huurbeleid meer dan 43786 euroHuurOverige verhuurderN.v.t.</v>
      </c>
      <c r="B604">
        <v>2015</v>
      </c>
      <c r="C604" t="s">
        <v>11</v>
      </c>
      <c r="D604" t="s">
        <v>13</v>
      </c>
      <c r="E604" t="s">
        <v>121</v>
      </c>
      <c r="F604" t="s">
        <v>10</v>
      </c>
      <c r="G604" t="s">
        <v>3</v>
      </c>
      <c r="H604" t="s">
        <v>7</v>
      </c>
      <c r="I604" t="s">
        <v>1</v>
      </c>
      <c r="J604">
        <v>0</v>
      </c>
    </row>
    <row r="605" spans="1:10" x14ac:dyDescent="0.25">
      <c r="A605" t="str">
        <f t="shared" si="9"/>
        <v>NieuwkoopWijk 03 Ter AarTotaalTotaalN.v.t.N.v.t.</v>
      </c>
      <c r="B605">
        <v>2015</v>
      </c>
      <c r="C605" t="s">
        <v>11</v>
      </c>
      <c r="D605" t="s">
        <v>13</v>
      </c>
      <c r="E605" t="s">
        <v>122</v>
      </c>
      <c r="F605" t="s">
        <v>0</v>
      </c>
      <c r="G605" t="s">
        <v>0</v>
      </c>
      <c r="H605" t="s">
        <v>1</v>
      </c>
      <c r="I605" t="s">
        <v>1</v>
      </c>
      <c r="J605">
        <v>3600</v>
      </c>
    </row>
    <row r="606" spans="1:10" x14ac:dyDescent="0.25">
      <c r="A606" t="str">
        <f t="shared" si="9"/>
        <v>NieuwkoopWijk 03 Ter AarTotaalEigenaarN.v.t.N.v.t.</v>
      </c>
      <c r="B606">
        <v>2015</v>
      </c>
      <c r="C606" t="s">
        <v>11</v>
      </c>
      <c r="D606" t="s">
        <v>13</v>
      </c>
      <c r="E606" t="s">
        <v>122</v>
      </c>
      <c r="F606" t="s">
        <v>0</v>
      </c>
      <c r="G606" t="s">
        <v>2</v>
      </c>
      <c r="H606" t="s">
        <v>1</v>
      </c>
      <c r="I606" t="s">
        <v>1</v>
      </c>
      <c r="J606">
        <v>2600</v>
      </c>
    </row>
    <row r="607" spans="1:10" x14ac:dyDescent="0.25">
      <c r="A607" t="str">
        <f t="shared" si="9"/>
        <v>NieuwkoopWijk 03 Ter AarTotaalHuurTotaalN.v.t.</v>
      </c>
      <c r="B607">
        <v>2015</v>
      </c>
      <c r="C607" t="s">
        <v>11</v>
      </c>
      <c r="D607" t="s">
        <v>13</v>
      </c>
      <c r="E607" t="s">
        <v>122</v>
      </c>
      <c r="F607" t="s">
        <v>0</v>
      </c>
      <c r="G607" t="s">
        <v>3</v>
      </c>
      <c r="H607" t="s">
        <v>0</v>
      </c>
      <c r="I607" t="s">
        <v>1</v>
      </c>
      <c r="J607">
        <v>1000</v>
      </c>
    </row>
    <row r="608" spans="1:10" x14ac:dyDescent="0.25">
      <c r="A608" t="str">
        <f t="shared" si="9"/>
        <v>NieuwkoopWijk 03 Ter AarTotaalHuurCorporatieTotaal</v>
      </c>
      <c r="B608">
        <v>2015</v>
      </c>
      <c r="C608" t="s">
        <v>11</v>
      </c>
      <c r="D608" t="s">
        <v>13</v>
      </c>
      <c r="E608" t="s">
        <v>122</v>
      </c>
      <c r="F608" t="s">
        <v>0</v>
      </c>
      <c r="G608" t="s">
        <v>3</v>
      </c>
      <c r="H608" t="s">
        <v>4</v>
      </c>
      <c r="I608" t="s">
        <v>0</v>
      </c>
      <c r="J608">
        <v>700</v>
      </c>
    </row>
    <row r="609" spans="1:10" x14ac:dyDescent="0.25">
      <c r="A609" t="str">
        <f t="shared" si="9"/>
        <v>NieuwkoopWijk 03 Ter AarTotaalHuurCorporatieOnder liberalisatiegrens</v>
      </c>
      <c r="B609">
        <v>2015</v>
      </c>
      <c r="C609" t="s">
        <v>11</v>
      </c>
      <c r="D609" t="s">
        <v>13</v>
      </c>
      <c r="E609" t="s">
        <v>122</v>
      </c>
      <c r="F609" t="s">
        <v>0</v>
      </c>
      <c r="G609" t="s">
        <v>3</v>
      </c>
      <c r="H609" t="s">
        <v>4</v>
      </c>
      <c r="I609" t="s">
        <v>5</v>
      </c>
      <c r="J609">
        <v>700</v>
      </c>
    </row>
    <row r="610" spans="1:10" x14ac:dyDescent="0.25">
      <c r="A610" t="str">
        <f t="shared" si="9"/>
        <v>NieuwkoopWijk 03 Ter AarTotaalHuurCorporatieOverig</v>
      </c>
      <c r="B610">
        <v>2015</v>
      </c>
      <c r="C610" t="s">
        <v>11</v>
      </c>
      <c r="D610" t="s">
        <v>13</v>
      </c>
      <c r="E610" t="s">
        <v>122</v>
      </c>
      <c r="F610" t="s">
        <v>0</v>
      </c>
      <c r="G610" t="s">
        <v>3</v>
      </c>
      <c r="H610" t="s">
        <v>4</v>
      </c>
      <c r="I610" t="s">
        <v>6</v>
      </c>
      <c r="J610">
        <v>0</v>
      </c>
    </row>
    <row r="611" spans="1:10" x14ac:dyDescent="0.25">
      <c r="A611" t="str">
        <f t="shared" si="9"/>
        <v>NieuwkoopWijk 03 Ter AarTotaalHuurOverige verhuurderN.v.t.</v>
      </c>
      <c r="B611">
        <v>2015</v>
      </c>
      <c r="C611" t="s">
        <v>11</v>
      </c>
      <c r="D611" t="s">
        <v>13</v>
      </c>
      <c r="E611" t="s">
        <v>122</v>
      </c>
      <c r="F611" t="s">
        <v>0</v>
      </c>
      <c r="G611" t="s">
        <v>3</v>
      </c>
      <c r="H611" t="s">
        <v>7</v>
      </c>
      <c r="I611" t="s">
        <v>1</v>
      </c>
      <c r="J611">
        <v>300</v>
      </c>
    </row>
    <row r="612" spans="1:10" x14ac:dyDescent="0.25">
      <c r="A612" t="str">
        <f t="shared" si="9"/>
        <v>NieuwkoopWijk 03 Ter AarInkomensafh.huurbeleid tot 34229 euroTotaalN.v.t.N.v.t.</v>
      </c>
      <c r="B612">
        <v>2015</v>
      </c>
      <c r="C612" t="s">
        <v>11</v>
      </c>
      <c r="D612" t="s">
        <v>13</v>
      </c>
      <c r="E612" t="s">
        <v>122</v>
      </c>
      <c r="F612" t="s">
        <v>8</v>
      </c>
      <c r="G612" t="s">
        <v>0</v>
      </c>
      <c r="H612" t="s">
        <v>1</v>
      </c>
      <c r="I612" t="s">
        <v>1</v>
      </c>
      <c r="J612">
        <v>1300</v>
      </c>
    </row>
    <row r="613" spans="1:10" x14ac:dyDescent="0.25">
      <c r="A613" t="str">
        <f t="shared" si="9"/>
        <v>NieuwkoopWijk 03 Ter AarInkomensafh.huurbeleid tot 34229 euroEigenaarN.v.t.N.v.t.</v>
      </c>
      <c r="B613">
        <v>2015</v>
      </c>
      <c r="C613" t="s">
        <v>11</v>
      </c>
      <c r="D613" t="s">
        <v>13</v>
      </c>
      <c r="E613" t="s">
        <v>122</v>
      </c>
      <c r="F613" t="s">
        <v>8</v>
      </c>
      <c r="G613" t="s">
        <v>2</v>
      </c>
      <c r="H613" t="s">
        <v>1</v>
      </c>
      <c r="I613" t="s">
        <v>1</v>
      </c>
      <c r="J613">
        <v>600</v>
      </c>
    </row>
    <row r="614" spans="1:10" x14ac:dyDescent="0.25">
      <c r="A614" t="str">
        <f t="shared" si="9"/>
        <v>NieuwkoopWijk 03 Ter AarInkomensafh.huurbeleid tot 34229 euroHuurTotaalN.v.t.</v>
      </c>
      <c r="B614">
        <v>2015</v>
      </c>
      <c r="C614" t="s">
        <v>11</v>
      </c>
      <c r="D614" t="s">
        <v>13</v>
      </c>
      <c r="E614" t="s">
        <v>122</v>
      </c>
      <c r="F614" t="s">
        <v>8</v>
      </c>
      <c r="G614" t="s">
        <v>3</v>
      </c>
      <c r="H614" t="s">
        <v>0</v>
      </c>
      <c r="I614" t="s">
        <v>1</v>
      </c>
      <c r="J614">
        <v>600</v>
      </c>
    </row>
    <row r="615" spans="1:10" x14ac:dyDescent="0.25">
      <c r="A615" t="str">
        <f t="shared" si="9"/>
        <v>NieuwkoopWijk 03 Ter AarInkomensafh.huurbeleid tot 34229 euroHuurCorporatieTotaal</v>
      </c>
      <c r="B615">
        <v>2015</v>
      </c>
      <c r="C615" t="s">
        <v>11</v>
      </c>
      <c r="D615" t="s">
        <v>13</v>
      </c>
      <c r="E615" t="s">
        <v>122</v>
      </c>
      <c r="F615" t="s">
        <v>8</v>
      </c>
      <c r="G615" t="s">
        <v>3</v>
      </c>
      <c r="H615" t="s">
        <v>4</v>
      </c>
      <c r="I615" t="s">
        <v>0</v>
      </c>
      <c r="J615">
        <v>500</v>
      </c>
    </row>
    <row r="616" spans="1:10" x14ac:dyDescent="0.25">
      <c r="A616" t="str">
        <f t="shared" si="9"/>
        <v>NieuwkoopWijk 03 Ter AarInkomensafh.huurbeleid tot 34229 euroHuurCorporatieOnder liberalisatiegrens</v>
      </c>
      <c r="B616">
        <v>2015</v>
      </c>
      <c r="C616" t="s">
        <v>11</v>
      </c>
      <c r="D616" t="s">
        <v>13</v>
      </c>
      <c r="E616" t="s">
        <v>122</v>
      </c>
      <c r="F616" t="s">
        <v>8</v>
      </c>
      <c r="G616" t="s">
        <v>3</v>
      </c>
      <c r="H616" t="s">
        <v>4</v>
      </c>
      <c r="I616" t="s">
        <v>5</v>
      </c>
      <c r="J616">
        <v>400</v>
      </c>
    </row>
    <row r="617" spans="1:10" x14ac:dyDescent="0.25">
      <c r="A617" t="str">
        <f t="shared" si="9"/>
        <v>NieuwkoopWijk 03 Ter AarInkomensafh.huurbeleid tot 34229 euroHuurCorporatieOverig</v>
      </c>
      <c r="B617">
        <v>2015</v>
      </c>
      <c r="C617" t="s">
        <v>11</v>
      </c>
      <c r="D617" t="s">
        <v>13</v>
      </c>
      <c r="E617" t="s">
        <v>122</v>
      </c>
      <c r="F617" t="s">
        <v>8</v>
      </c>
      <c r="G617" t="s">
        <v>3</v>
      </c>
      <c r="H617" t="s">
        <v>4</v>
      </c>
      <c r="I617" t="s">
        <v>6</v>
      </c>
      <c r="J617">
        <v>0</v>
      </c>
    </row>
    <row r="618" spans="1:10" x14ac:dyDescent="0.25">
      <c r="A618" t="str">
        <f t="shared" si="9"/>
        <v>NieuwkoopWijk 03 Ter AarInkomensafh.huurbeleid tot 34229 euroHuurOverige verhuurderN.v.t.</v>
      </c>
      <c r="B618">
        <v>2015</v>
      </c>
      <c r="C618" t="s">
        <v>11</v>
      </c>
      <c r="D618" t="s">
        <v>13</v>
      </c>
      <c r="E618" t="s">
        <v>122</v>
      </c>
      <c r="F618" t="s">
        <v>8</v>
      </c>
      <c r="G618" t="s">
        <v>3</v>
      </c>
      <c r="H618" t="s">
        <v>7</v>
      </c>
      <c r="I618" t="s">
        <v>1</v>
      </c>
      <c r="J618">
        <v>200</v>
      </c>
    </row>
    <row r="619" spans="1:10" x14ac:dyDescent="0.25">
      <c r="A619" t="str">
        <f t="shared" si="9"/>
        <v>NieuwkoopWijk 03 Ter AarInkomensafh.huurbeleid 34229 t/m 43786 euroTotaalN.v.t.N.v.t.</v>
      </c>
      <c r="B619">
        <v>2015</v>
      </c>
      <c r="C619" t="s">
        <v>11</v>
      </c>
      <c r="D619" t="s">
        <v>13</v>
      </c>
      <c r="E619" t="s">
        <v>122</v>
      </c>
      <c r="F619" t="s">
        <v>9</v>
      </c>
      <c r="G619" t="s">
        <v>0</v>
      </c>
      <c r="H619" t="s">
        <v>1</v>
      </c>
      <c r="I619" t="s">
        <v>1</v>
      </c>
      <c r="J619">
        <v>500</v>
      </c>
    </row>
    <row r="620" spans="1:10" x14ac:dyDescent="0.25">
      <c r="A620" t="str">
        <f t="shared" si="9"/>
        <v>NieuwkoopWijk 03 Ter AarInkomensafh.huurbeleid 34229 t/m 43786 euroEigenaarN.v.t.N.v.t.</v>
      </c>
      <c r="B620">
        <v>2015</v>
      </c>
      <c r="C620" t="s">
        <v>11</v>
      </c>
      <c r="D620" t="s">
        <v>13</v>
      </c>
      <c r="E620" t="s">
        <v>122</v>
      </c>
      <c r="F620" t="s">
        <v>9</v>
      </c>
      <c r="G620" t="s">
        <v>2</v>
      </c>
      <c r="H620" t="s">
        <v>1</v>
      </c>
      <c r="I620" t="s">
        <v>1</v>
      </c>
      <c r="J620">
        <v>400</v>
      </c>
    </row>
    <row r="621" spans="1:10" x14ac:dyDescent="0.25">
      <c r="A621" t="str">
        <f t="shared" si="9"/>
        <v>NieuwkoopWijk 03 Ter AarInkomensafh.huurbeleid 34229 t/m 43786 euroHuurTotaalN.v.t.</v>
      </c>
      <c r="B621">
        <v>2015</v>
      </c>
      <c r="C621" t="s">
        <v>11</v>
      </c>
      <c r="D621" t="s">
        <v>13</v>
      </c>
      <c r="E621" t="s">
        <v>122</v>
      </c>
      <c r="F621" t="s">
        <v>9</v>
      </c>
      <c r="G621" t="s">
        <v>3</v>
      </c>
      <c r="H621" t="s">
        <v>0</v>
      </c>
      <c r="I621" t="s">
        <v>1</v>
      </c>
      <c r="J621">
        <v>100</v>
      </c>
    </row>
    <row r="622" spans="1:10" x14ac:dyDescent="0.25">
      <c r="A622" t="str">
        <f t="shared" si="9"/>
        <v>NieuwkoopWijk 03 Ter AarInkomensafh.huurbeleid 34229 t/m 43786 euroHuurCorporatieTotaal</v>
      </c>
      <c r="B622">
        <v>2015</v>
      </c>
      <c r="C622" t="s">
        <v>11</v>
      </c>
      <c r="D622" t="s">
        <v>13</v>
      </c>
      <c r="E622" t="s">
        <v>122</v>
      </c>
      <c r="F622" t="s">
        <v>9</v>
      </c>
      <c r="G622" t="s">
        <v>3</v>
      </c>
      <c r="H622" t="s">
        <v>4</v>
      </c>
      <c r="I622" t="s">
        <v>0</v>
      </c>
      <c r="J622">
        <v>100</v>
      </c>
    </row>
    <row r="623" spans="1:10" x14ac:dyDescent="0.25">
      <c r="A623" t="str">
        <f t="shared" si="9"/>
        <v>NieuwkoopWijk 03 Ter AarInkomensafh.huurbeleid 34229 t/m 43786 euroHuurCorporatieOnder liberalisatiegrens</v>
      </c>
      <c r="B623">
        <v>2015</v>
      </c>
      <c r="C623" t="s">
        <v>11</v>
      </c>
      <c r="D623" t="s">
        <v>13</v>
      </c>
      <c r="E623" t="s">
        <v>122</v>
      </c>
      <c r="F623" t="s">
        <v>9</v>
      </c>
      <c r="G623" t="s">
        <v>3</v>
      </c>
      <c r="H623" t="s">
        <v>4</v>
      </c>
      <c r="I623" t="s">
        <v>5</v>
      </c>
      <c r="J623">
        <v>100</v>
      </c>
    </row>
    <row r="624" spans="1:10" x14ac:dyDescent="0.25">
      <c r="A624" t="str">
        <f t="shared" si="9"/>
        <v>NieuwkoopWijk 03 Ter AarInkomensafh.huurbeleid 34229 t/m 43786 euroHuurCorporatieOverig</v>
      </c>
      <c r="B624">
        <v>2015</v>
      </c>
      <c r="C624" t="s">
        <v>11</v>
      </c>
      <c r="D624" t="s">
        <v>13</v>
      </c>
      <c r="E624" t="s">
        <v>122</v>
      </c>
      <c r="F624" t="s">
        <v>9</v>
      </c>
      <c r="G624" t="s">
        <v>3</v>
      </c>
      <c r="H624" t="s">
        <v>4</v>
      </c>
      <c r="I624" t="s">
        <v>6</v>
      </c>
      <c r="J624">
        <v>0</v>
      </c>
    </row>
    <row r="625" spans="1:10" x14ac:dyDescent="0.25">
      <c r="A625" t="str">
        <f t="shared" si="9"/>
        <v>NieuwkoopWijk 03 Ter AarInkomensafh.huurbeleid 34229 t/m 43786 euroHuurOverige verhuurderN.v.t.</v>
      </c>
      <c r="B625">
        <v>2015</v>
      </c>
      <c r="C625" t="s">
        <v>11</v>
      </c>
      <c r="D625" t="s">
        <v>13</v>
      </c>
      <c r="E625" t="s">
        <v>122</v>
      </c>
      <c r="F625" t="s">
        <v>9</v>
      </c>
      <c r="G625" t="s">
        <v>3</v>
      </c>
      <c r="H625" t="s">
        <v>7</v>
      </c>
      <c r="I625" t="s">
        <v>1</v>
      </c>
      <c r="J625">
        <v>0</v>
      </c>
    </row>
    <row r="626" spans="1:10" x14ac:dyDescent="0.25">
      <c r="A626" t="str">
        <f t="shared" si="9"/>
        <v>NieuwkoopWijk 03 Ter AarInkomensafh.huurbeleid meer dan 43786 euroTotaalN.v.t.N.v.t.</v>
      </c>
      <c r="B626">
        <v>2015</v>
      </c>
      <c r="C626" t="s">
        <v>11</v>
      </c>
      <c r="D626" t="s">
        <v>13</v>
      </c>
      <c r="E626" t="s">
        <v>122</v>
      </c>
      <c r="F626" t="s">
        <v>10</v>
      </c>
      <c r="G626" t="s">
        <v>0</v>
      </c>
      <c r="H626" t="s">
        <v>1</v>
      </c>
      <c r="I626" t="s">
        <v>1</v>
      </c>
      <c r="J626">
        <v>1800</v>
      </c>
    </row>
    <row r="627" spans="1:10" x14ac:dyDescent="0.25">
      <c r="A627" t="str">
        <f t="shared" si="9"/>
        <v>NieuwkoopWijk 03 Ter AarInkomensafh.huurbeleid meer dan 43786 euroEigenaarN.v.t.N.v.t.</v>
      </c>
      <c r="B627">
        <v>2015</v>
      </c>
      <c r="C627" t="s">
        <v>11</v>
      </c>
      <c r="D627" t="s">
        <v>13</v>
      </c>
      <c r="E627" t="s">
        <v>122</v>
      </c>
      <c r="F627" t="s">
        <v>10</v>
      </c>
      <c r="G627" t="s">
        <v>2</v>
      </c>
      <c r="H627" t="s">
        <v>1</v>
      </c>
      <c r="I627" t="s">
        <v>1</v>
      </c>
      <c r="J627">
        <v>1600</v>
      </c>
    </row>
    <row r="628" spans="1:10" x14ac:dyDescent="0.25">
      <c r="A628" t="str">
        <f t="shared" si="9"/>
        <v>NieuwkoopWijk 03 Ter AarInkomensafh.huurbeleid meer dan 43786 euroHuurTotaalN.v.t.</v>
      </c>
      <c r="B628">
        <v>2015</v>
      </c>
      <c r="C628" t="s">
        <v>11</v>
      </c>
      <c r="D628" t="s">
        <v>13</v>
      </c>
      <c r="E628" t="s">
        <v>122</v>
      </c>
      <c r="F628" t="s">
        <v>10</v>
      </c>
      <c r="G628" t="s">
        <v>3</v>
      </c>
      <c r="H628" t="s">
        <v>0</v>
      </c>
      <c r="I628" t="s">
        <v>1</v>
      </c>
      <c r="J628">
        <v>200</v>
      </c>
    </row>
    <row r="629" spans="1:10" x14ac:dyDescent="0.25">
      <c r="A629" t="str">
        <f t="shared" si="9"/>
        <v>NieuwkoopWijk 03 Ter AarInkomensafh.huurbeleid meer dan 43786 euroHuurCorporatieTotaal</v>
      </c>
      <c r="B629">
        <v>2015</v>
      </c>
      <c r="C629" t="s">
        <v>11</v>
      </c>
      <c r="D629" t="s">
        <v>13</v>
      </c>
      <c r="E629" t="s">
        <v>122</v>
      </c>
      <c r="F629" t="s">
        <v>10</v>
      </c>
      <c r="G629" t="s">
        <v>3</v>
      </c>
      <c r="H629" t="s">
        <v>4</v>
      </c>
      <c r="I629" t="s">
        <v>0</v>
      </c>
      <c r="J629">
        <v>200</v>
      </c>
    </row>
    <row r="630" spans="1:10" x14ac:dyDescent="0.25">
      <c r="A630" t="str">
        <f t="shared" si="9"/>
        <v>NieuwkoopWijk 03 Ter AarInkomensafh.huurbeleid meer dan 43786 euroHuurCorporatieOnder liberalisatiegrens</v>
      </c>
      <c r="B630">
        <v>2015</v>
      </c>
      <c r="C630" t="s">
        <v>11</v>
      </c>
      <c r="D630" t="s">
        <v>13</v>
      </c>
      <c r="E630" t="s">
        <v>122</v>
      </c>
      <c r="F630" t="s">
        <v>10</v>
      </c>
      <c r="G630" t="s">
        <v>3</v>
      </c>
      <c r="H630" t="s">
        <v>4</v>
      </c>
      <c r="I630" t="s">
        <v>5</v>
      </c>
      <c r="J630">
        <v>100</v>
      </c>
    </row>
    <row r="631" spans="1:10" x14ac:dyDescent="0.25">
      <c r="A631" t="str">
        <f t="shared" si="9"/>
        <v>NieuwkoopWijk 03 Ter AarInkomensafh.huurbeleid meer dan 43786 euroHuurCorporatieOverig</v>
      </c>
      <c r="B631">
        <v>2015</v>
      </c>
      <c r="C631" t="s">
        <v>11</v>
      </c>
      <c r="D631" t="s">
        <v>13</v>
      </c>
      <c r="E631" t="s">
        <v>122</v>
      </c>
      <c r="F631" t="s">
        <v>10</v>
      </c>
      <c r="G631" t="s">
        <v>3</v>
      </c>
      <c r="H631" t="s">
        <v>4</v>
      </c>
      <c r="I631" t="s">
        <v>6</v>
      </c>
      <c r="J631">
        <v>0</v>
      </c>
    </row>
    <row r="632" spans="1:10" x14ac:dyDescent="0.25">
      <c r="A632" t="str">
        <f t="shared" si="9"/>
        <v>NieuwkoopWijk 03 Ter AarInkomensafh.huurbeleid meer dan 43786 euroHuurOverige verhuurderN.v.t.</v>
      </c>
      <c r="B632">
        <v>2015</v>
      </c>
      <c r="C632" t="s">
        <v>11</v>
      </c>
      <c r="D632" t="s">
        <v>13</v>
      </c>
      <c r="E632" t="s">
        <v>122</v>
      </c>
      <c r="F632" t="s">
        <v>10</v>
      </c>
      <c r="G632" t="s">
        <v>3</v>
      </c>
      <c r="H632" t="s">
        <v>7</v>
      </c>
      <c r="I632" t="s">
        <v>1</v>
      </c>
      <c r="J632">
        <v>100</v>
      </c>
    </row>
    <row r="633" spans="1:10" x14ac:dyDescent="0.25">
      <c r="A633" t="str">
        <f t="shared" si="9"/>
        <v>NieuwkoopWijk onbekendTotaalTotaalN.v.t.N.v.t.</v>
      </c>
      <c r="B633">
        <v>2015</v>
      </c>
      <c r="C633" t="s">
        <v>11</v>
      </c>
      <c r="D633" t="s">
        <v>13</v>
      </c>
      <c r="E633" t="s">
        <v>123</v>
      </c>
      <c r="F633" t="s">
        <v>0</v>
      </c>
      <c r="G633" t="s">
        <v>0</v>
      </c>
      <c r="H633" t="s">
        <v>1</v>
      </c>
      <c r="I633" t="s">
        <v>1</v>
      </c>
      <c r="J633">
        <v>0</v>
      </c>
    </row>
    <row r="634" spans="1:10" x14ac:dyDescent="0.25">
      <c r="A634" t="str">
        <f t="shared" si="9"/>
        <v>NieuwkoopWijk onbekendTotaalHuurTotaalN.v.t.</v>
      </c>
      <c r="B634">
        <v>2015</v>
      </c>
      <c r="C634" t="s">
        <v>11</v>
      </c>
      <c r="D634" t="s">
        <v>13</v>
      </c>
      <c r="E634" t="s">
        <v>123</v>
      </c>
      <c r="F634" t="s">
        <v>0</v>
      </c>
      <c r="G634" t="s">
        <v>3</v>
      </c>
      <c r="H634" t="s">
        <v>0</v>
      </c>
      <c r="I634" t="s">
        <v>1</v>
      </c>
      <c r="J634">
        <v>0</v>
      </c>
    </row>
    <row r="635" spans="1:10" x14ac:dyDescent="0.25">
      <c r="A635" t="str">
        <f t="shared" si="9"/>
        <v>NieuwkoopWijk onbekendTotaalHuurOverige verhuurderN.v.t.</v>
      </c>
      <c r="B635">
        <v>2015</v>
      </c>
      <c r="C635" t="s">
        <v>11</v>
      </c>
      <c r="D635" t="s">
        <v>13</v>
      </c>
      <c r="E635" t="s">
        <v>123</v>
      </c>
      <c r="F635" t="s">
        <v>0</v>
      </c>
      <c r="G635" t="s">
        <v>3</v>
      </c>
      <c r="H635" t="s">
        <v>7</v>
      </c>
      <c r="I635" t="s">
        <v>1</v>
      </c>
      <c r="J635">
        <v>0</v>
      </c>
    </row>
    <row r="636" spans="1:10" x14ac:dyDescent="0.25">
      <c r="A636" t="str">
        <f t="shared" si="9"/>
        <v>NieuwkoopWijk onbekendInkomensafh.huurbeleid tot 34229 euroTotaalN.v.t.N.v.t.</v>
      </c>
      <c r="B636">
        <v>2015</v>
      </c>
      <c r="C636" t="s">
        <v>11</v>
      </c>
      <c r="D636" t="s">
        <v>13</v>
      </c>
      <c r="E636" t="s">
        <v>123</v>
      </c>
      <c r="F636" t="s">
        <v>8</v>
      </c>
      <c r="G636" t="s">
        <v>0</v>
      </c>
      <c r="H636" t="s">
        <v>1</v>
      </c>
      <c r="I636" t="s">
        <v>1</v>
      </c>
      <c r="J636">
        <v>0</v>
      </c>
    </row>
    <row r="637" spans="1:10" x14ac:dyDescent="0.25">
      <c r="A637" t="str">
        <f t="shared" si="9"/>
        <v>NieuwkoopWijk onbekendInkomensafh.huurbeleid tot 34229 euroHuurTotaalN.v.t.</v>
      </c>
      <c r="B637">
        <v>2015</v>
      </c>
      <c r="C637" t="s">
        <v>11</v>
      </c>
      <c r="D637" t="s">
        <v>13</v>
      </c>
      <c r="E637" t="s">
        <v>123</v>
      </c>
      <c r="F637" t="s">
        <v>8</v>
      </c>
      <c r="G637" t="s">
        <v>3</v>
      </c>
      <c r="H637" t="s">
        <v>0</v>
      </c>
      <c r="I637" t="s">
        <v>1</v>
      </c>
      <c r="J637">
        <v>0</v>
      </c>
    </row>
    <row r="638" spans="1:10" x14ac:dyDescent="0.25">
      <c r="A638" t="str">
        <f t="shared" si="9"/>
        <v>NieuwkoopWijk onbekendInkomensafh.huurbeleid tot 34229 euroHuurOverige verhuurderN.v.t.</v>
      </c>
      <c r="B638">
        <v>2015</v>
      </c>
      <c r="C638" t="s">
        <v>11</v>
      </c>
      <c r="D638" t="s">
        <v>13</v>
      </c>
      <c r="E638" t="s">
        <v>123</v>
      </c>
      <c r="F638" t="s">
        <v>8</v>
      </c>
      <c r="G638" t="s">
        <v>3</v>
      </c>
      <c r="H638" t="s">
        <v>7</v>
      </c>
      <c r="I638" t="s">
        <v>1</v>
      </c>
      <c r="J638">
        <v>0</v>
      </c>
    </row>
    <row r="639" spans="1:10" x14ac:dyDescent="0.25">
      <c r="A639" t="str">
        <f t="shared" si="9"/>
        <v>Kaag en BraassemTotaalTotaalTotaalN.v.t.N.v.t.</v>
      </c>
      <c r="B639">
        <v>2015</v>
      </c>
      <c r="C639" t="s">
        <v>11</v>
      </c>
      <c r="D639" t="s">
        <v>14</v>
      </c>
      <c r="E639" t="s">
        <v>0</v>
      </c>
      <c r="F639" t="s">
        <v>0</v>
      </c>
      <c r="G639" t="s">
        <v>0</v>
      </c>
      <c r="H639" t="s">
        <v>1</v>
      </c>
      <c r="I639" t="s">
        <v>1</v>
      </c>
      <c r="J639">
        <v>10600</v>
      </c>
    </row>
    <row r="640" spans="1:10" x14ac:dyDescent="0.25">
      <c r="A640" t="str">
        <f t="shared" si="9"/>
        <v>Kaag en BraassemTotaalTotaalEigenaarN.v.t.N.v.t.</v>
      </c>
      <c r="B640">
        <v>2015</v>
      </c>
      <c r="C640" t="s">
        <v>11</v>
      </c>
      <c r="D640" t="s">
        <v>14</v>
      </c>
      <c r="E640" t="s">
        <v>0</v>
      </c>
      <c r="F640" t="s">
        <v>0</v>
      </c>
      <c r="G640" t="s">
        <v>2</v>
      </c>
      <c r="H640" t="s">
        <v>1</v>
      </c>
      <c r="I640" t="s">
        <v>1</v>
      </c>
      <c r="J640">
        <v>7000</v>
      </c>
    </row>
    <row r="641" spans="1:10" x14ac:dyDescent="0.25">
      <c r="A641" t="str">
        <f t="shared" si="9"/>
        <v>Kaag en BraassemTotaalTotaalHuurTotaalN.v.t.</v>
      </c>
      <c r="B641">
        <v>2015</v>
      </c>
      <c r="C641" t="s">
        <v>11</v>
      </c>
      <c r="D641" t="s">
        <v>14</v>
      </c>
      <c r="E641" t="s">
        <v>0</v>
      </c>
      <c r="F641" t="s">
        <v>0</v>
      </c>
      <c r="G641" t="s">
        <v>3</v>
      </c>
      <c r="H641" t="s">
        <v>0</v>
      </c>
      <c r="I641" t="s">
        <v>1</v>
      </c>
      <c r="J641">
        <v>3700</v>
      </c>
    </row>
    <row r="642" spans="1:10" x14ac:dyDescent="0.25">
      <c r="A642" t="str">
        <f t="shared" si="9"/>
        <v>Kaag en BraassemTotaalTotaalHuurCorporatieTotaal</v>
      </c>
      <c r="B642">
        <v>2015</v>
      </c>
      <c r="C642" t="s">
        <v>11</v>
      </c>
      <c r="D642" t="s">
        <v>14</v>
      </c>
      <c r="E642" t="s">
        <v>0</v>
      </c>
      <c r="F642" t="s">
        <v>0</v>
      </c>
      <c r="G642" t="s">
        <v>3</v>
      </c>
      <c r="H642" t="s">
        <v>4</v>
      </c>
      <c r="I642" t="s">
        <v>0</v>
      </c>
      <c r="J642">
        <v>2900</v>
      </c>
    </row>
    <row r="643" spans="1:10" x14ac:dyDescent="0.25">
      <c r="A643" t="str">
        <f t="shared" ref="A643:A706" si="10">CONCATENATE(D643,E643,F643,G643,H643,I643)</f>
        <v>Kaag en BraassemTotaalTotaalHuurCorporatieOnder liberalisatiegrens</v>
      </c>
      <c r="B643">
        <v>2015</v>
      </c>
      <c r="C643" t="s">
        <v>11</v>
      </c>
      <c r="D643" t="s">
        <v>14</v>
      </c>
      <c r="E643" t="s">
        <v>0</v>
      </c>
      <c r="F643" t="s">
        <v>0</v>
      </c>
      <c r="G643" t="s">
        <v>3</v>
      </c>
      <c r="H643" t="s">
        <v>4</v>
      </c>
      <c r="I643" t="s">
        <v>5</v>
      </c>
      <c r="J643">
        <v>2800</v>
      </c>
    </row>
    <row r="644" spans="1:10" x14ac:dyDescent="0.25">
      <c r="A644" t="str">
        <f t="shared" si="10"/>
        <v>Kaag en BraassemTotaalTotaalHuurCorporatieOverig</v>
      </c>
      <c r="B644">
        <v>2015</v>
      </c>
      <c r="C644" t="s">
        <v>11</v>
      </c>
      <c r="D644" t="s">
        <v>14</v>
      </c>
      <c r="E644" t="s">
        <v>0</v>
      </c>
      <c r="F644" t="s">
        <v>0</v>
      </c>
      <c r="G644" t="s">
        <v>3</v>
      </c>
      <c r="H644" t="s">
        <v>4</v>
      </c>
      <c r="I644" t="s">
        <v>6</v>
      </c>
      <c r="J644">
        <v>100</v>
      </c>
    </row>
    <row r="645" spans="1:10" x14ac:dyDescent="0.25">
      <c r="A645" t="str">
        <f t="shared" si="10"/>
        <v>Kaag en BraassemTotaalTotaalHuurOverige verhuurderN.v.t.</v>
      </c>
      <c r="B645">
        <v>2015</v>
      </c>
      <c r="C645" t="s">
        <v>11</v>
      </c>
      <c r="D645" t="s">
        <v>14</v>
      </c>
      <c r="E645" t="s">
        <v>0</v>
      </c>
      <c r="F645" t="s">
        <v>0</v>
      </c>
      <c r="G645" t="s">
        <v>3</v>
      </c>
      <c r="H645" t="s">
        <v>7</v>
      </c>
      <c r="I645" t="s">
        <v>1</v>
      </c>
      <c r="J645">
        <v>800</v>
      </c>
    </row>
    <row r="646" spans="1:10" x14ac:dyDescent="0.25">
      <c r="A646" t="str">
        <f t="shared" si="10"/>
        <v>Kaag en BraassemTotaalInkomensafh.huurbeleid tot 34229 euroTotaalN.v.t.N.v.t.</v>
      </c>
      <c r="B646">
        <v>2015</v>
      </c>
      <c r="C646" t="s">
        <v>11</v>
      </c>
      <c r="D646" t="s">
        <v>14</v>
      </c>
      <c r="E646" t="s">
        <v>0</v>
      </c>
      <c r="F646" t="s">
        <v>8</v>
      </c>
      <c r="G646" t="s">
        <v>0</v>
      </c>
      <c r="H646" t="s">
        <v>1</v>
      </c>
      <c r="I646" t="s">
        <v>1</v>
      </c>
      <c r="J646">
        <v>3800</v>
      </c>
    </row>
    <row r="647" spans="1:10" x14ac:dyDescent="0.25">
      <c r="A647" t="str">
        <f t="shared" si="10"/>
        <v>Kaag en BraassemTotaalInkomensafh.huurbeleid tot 34229 euroEigenaarN.v.t.N.v.t.</v>
      </c>
      <c r="B647">
        <v>2015</v>
      </c>
      <c r="C647" t="s">
        <v>11</v>
      </c>
      <c r="D647" t="s">
        <v>14</v>
      </c>
      <c r="E647" t="s">
        <v>0</v>
      </c>
      <c r="F647" t="s">
        <v>8</v>
      </c>
      <c r="G647" t="s">
        <v>2</v>
      </c>
      <c r="H647" t="s">
        <v>1</v>
      </c>
      <c r="I647" t="s">
        <v>1</v>
      </c>
      <c r="J647">
        <v>1500</v>
      </c>
    </row>
    <row r="648" spans="1:10" x14ac:dyDescent="0.25">
      <c r="A648" t="str">
        <f t="shared" si="10"/>
        <v>Kaag en BraassemTotaalInkomensafh.huurbeleid tot 34229 euroHuurTotaalN.v.t.</v>
      </c>
      <c r="B648">
        <v>2015</v>
      </c>
      <c r="C648" t="s">
        <v>11</v>
      </c>
      <c r="D648" t="s">
        <v>14</v>
      </c>
      <c r="E648" t="s">
        <v>0</v>
      </c>
      <c r="F648" t="s">
        <v>8</v>
      </c>
      <c r="G648" t="s">
        <v>3</v>
      </c>
      <c r="H648" t="s">
        <v>0</v>
      </c>
      <c r="I648" t="s">
        <v>1</v>
      </c>
      <c r="J648">
        <v>2300</v>
      </c>
    </row>
    <row r="649" spans="1:10" x14ac:dyDescent="0.25">
      <c r="A649" t="str">
        <f t="shared" si="10"/>
        <v>Kaag en BraassemTotaalInkomensafh.huurbeleid tot 34229 euroHuurCorporatieTotaal</v>
      </c>
      <c r="B649">
        <v>2015</v>
      </c>
      <c r="C649" t="s">
        <v>11</v>
      </c>
      <c r="D649" t="s">
        <v>14</v>
      </c>
      <c r="E649" t="s">
        <v>0</v>
      </c>
      <c r="F649" t="s">
        <v>8</v>
      </c>
      <c r="G649" t="s">
        <v>3</v>
      </c>
      <c r="H649" t="s">
        <v>4</v>
      </c>
      <c r="I649" t="s">
        <v>0</v>
      </c>
      <c r="J649">
        <v>1800</v>
      </c>
    </row>
    <row r="650" spans="1:10" x14ac:dyDescent="0.25">
      <c r="A650" t="str">
        <f t="shared" si="10"/>
        <v>Kaag en BraassemTotaalInkomensafh.huurbeleid tot 34229 euroHuurCorporatieOnder liberalisatiegrens</v>
      </c>
      <c r="B650">
        <v>2015</v>
      </c>
      <c r="C650" t="s">
        <v>11</v>
      </c>
      <c r="D650" t="s">
        <v>14</v>
      </c>
      <c r="E650" t="s">
        <v>0</v>
      </c>
      <c r="F650" t="s">
        <v>8</v>
      </c>
      <c r="G650" t="s">
        <v>3</v>
      </c>
      <c r="H650" t="s">
        <v>4</v>
      </c>
      <c r="I650" t="s">
        <v>5</v>
      </c>
      <c r="J650">
        <v>1800</v>
      </c>
    </row>
    <row r="651" spans="1:10" x14ac:dyDescent="0.25">
      <c r="A651" t="str">
        <f t="shared" si="10"/>
        <v>Kaag en BraassemTotaalInkomensafh.huurbeleid tot 34229 euroHuurCorporatieOverig</v>
      </c>
      <c r="B651">
        <v>2015</v>
      </c>
      <c r="C651" t="s">
        <v>11</v>
      </c>
      <c r="D651" t="s">
        <v>14</v>
      </c>
      <c r="E651" t="s">
        <v>0</v>
      </c>
      <c r="F651" t="s">
        <v>8</v>
      </c>
      <c r="G651" t="s">
        <v>3</v>
      </c>
      <c r="H651" t="s">
        <v>4</v>
      </c>
      <c r="I651" t="s">
        <v>6</v>
      </c>
      <c r="J651">
        <v>0</v>
      </c>
    </row>
    <row r="652" spans="1:10" x14ac:dyDescent="0.25">
      <c r="A652" t="str">
        <f t="shared" si="10"/>
        <v>Kaag en BraassemTotaalInkomensafh.huurbeleid tot 34229 euroHuurOverige verhuurderN.v.t.</v>
      </c>
      <c r="B652">
        <v>2015</v>
      </c>
      <c r="C652" t="s">
        <v>11</v>
      </c>
      <c r="D652" t="s">
        <v>14</v>
      </c>
      <c r="E652" t="s">
        <v>0</v>
      </c>
      <c r="F652" t="s">
        <v>8</v>
      </c>
      <c r="G652" t="s">
        <v>3</v>
      </c>
      <c r="H652" t="s">
        <v>7</v>
      </c>
      <c r="I652" t="s">
        <v>1</v>
      </c>
      <c r="J652">
        <v>400</v>
      </c>
    </row>
    <row r="653" spans="1:10" x14ac:dyDescent="0.25">
      <c r="A653" t="str">
        <f t="shared" si="10"/>
        <v>Kaag en BraassemTotaalInkomensafh.huurbeleid 34229 t/m 43786 euroTotaalN.v.t.N.v.t.</v>
      </c>
      <c r="B653">
        <v>2015</v>
      </c>
      <c r="C653" t="s">
        <v>11</v>
      </c>
      <c r="D653" t="s">
        <v>14</v>
      </c>
      <c r="E653" t="s">
        <v>0</v>
      </c>
      <c r="F653" t="s">
        <v>9</v>
      </c>
      <c r="G653" t="s">
        <v>0</v>
      </c>
      <c r="H653" t="s">
        <v>1</v>
      </c>
      <c r="I653" t="s">
        <v>1</v>
      </c>
      <c r="J653">
        <v>1300</v>
      </c>
    </row>
    <row r="654" spans="1:10" x14ac:dyDescent="0.25">
      <c r="A654" t="str">
        <f t="shared" si="10"/>
        <v>Kaag en BraassemTotaalInkomensafh.huurbeleid 34229 t/m 43786 euroEigenaarN.v.t.N.v.t.</v>
      </c>
      <c r="B654">
        <v>2015</v>
      </c>
      <c r="C654" t="s">
        <v>11</v>
      </c>
      <c r="D654" t="s">
        <v>14</v>
      </c>
      <c r="E654" t="s">
        <v>0</v>
      </c>
      <c r="F654" t="s">
        <v>9</v>
      </c>
      <c r="G654" t="s">
        <v>2</v>
      </c>
      <c r="H654" t="s">
        <v>1</v>
      </c>
      <c r="I654" t="s">
        <v>1</v>
      </c>
      <c r="J654">
        <v>800</v>
      </c>
    </row>
    <row r="655" spans="1:10" x14ac:dyDescent="0.25">
      <c r="A655" t="str">
        <f t="shared" si="10"/>
        <v>Kaag en BraassemTotaalInkomensafh.huurbeleid 34229 t/m 43786 euroHuurTotaalN.v.t.</v>
      </c>
      <c r="B655">
        <v>2015</v>
      </c>
      <c r="C655" t="s">
        <v>11</v>
      </c>
      <c r="D655" t="s">
        <v>14</v>
      </c>
      <c r="E655" t="s">
        <v>0</v>
      </c>
      <c r="F655" t="s">
        <v>9</v>
      </c>
      <c r="G655" t="s">
        <v>3</v>
      </c>
      <c r="H655" t="s">
        <v>0</v>
      </c>
      <c r="I655" t="s">
        <v>1</v>
      </c>
      <c r="J655">
        <v>500</v>
      </c>
    </row>
    <row r="656" spans="1:10" x14ac:dyDescent="0.25">
      <c r="A656" t="str">
        <f t="shared" si="10"/>
        <v>Kaag en BraassemTotaalInkomensafh.huurbeleid 34229 t/m 43786 euroHuurCorporatieTotaal</v>
      </c>
      <c r="B656">
        <v>2015</v>
      </c>
      <c r="C656" t="s">
        <v>11</v>
      </c>
      <c r="D656" t="s">
        <v>14</v>
      </c>
      <c r="E656" t="s">
        <v>0</v>
      </c>
      <c r="F656" t="s">
        <v>9</v>
      </c>
      <c r="G656" t="s">
        <v>3</v>
      </c>
      <c r="H656" t="s">
        <v>4</v>
      </c>
      <c r="I656" t="s">
        <v>0</v>
      </c>
      <c r="J656">
        <v>400</v>
      </c>
    </row>
    <row r="657" spans="1:10" x14ac:dyDescent="0.25">
      <c r="A657" t="str">
        <f t="shared" si="10"/>
        <v>Kaag en BraassemTotaalInkomensafh.huurbeleid 34229 t/m 43786 euroHuurCorporatieOnder liberalisatiegrens</v>
      </c>
      <c r="B657">
        <v>2015</v>
      </c>
      <c r="C657" t="s">
        <v>11</v>
      </c>
      <c r="D657" t="s">
        <v>14</v>
      </c>
      <c r="E657" t="s">
        <v>0</v>
      </c>
      <c r="F657" t="s">
        <v>9</v>
      </c>
      <c r="G657" t="s">
        <v>3</v>
      </c>
      <c r="H657" t="s">
        <v>4</v>
      </c>
      <c r="I657" t="s">
        <v>5</v>
      </c>
      <c r="J657">
        <v>400</v>
      </c>
    </row>
    <row r="658" spans="1:10" x14ac:dyDescent="0.25">
      <c r="A658" t="str">
        <f t="shared" si="10"/>
        <v>Kaag en BraassemTotaalInkomensafh.huurbeleid 34229 t/m 43786 euroHuurCorporatieOverig</v>
      </c>
      <c r="B658">
        <v>2015</v>
      </c>
      <c r="C658" t="s">
        <v>11</v>
      </c>
      <c r="D658" t="s">
        <v>14</v>
      </c>
      <c r="E658" t="s">
        <v>0</v>
      </c>
      <c r="F658" t="s">
        <v>9</v>
      </c>
      <c r="G658" t="s">
        <v>3</v>
      </c>
      <c r="H658" t="s">
        <v>4</v>
      </c>
      <c r="I658" t="s">
        <v>6</v>
      </c>
      <c r="J658">
        <v>0</v>
      </c>
    </row>
    <row r="659" spans="1:10" x14ac:dyDescent="0.25">
      <c r="A659" t="str">
        <f t="shared" si="10"/>
        <v>Kaag en BraassemTotaalInkomensafh.huurbeleid 34229 t/m 43786 euroHuurOverige verhuurderN.v.t.</v>
      </c>
      <c r="B659">
        <v>2015</v>
      </c>
      <c r="C659" t="s">
        <v>11</v>
      </c>
      <c r="D659" t="s">
        <v>14</v>
      </c>
      <c r="E659" t="s">
        <v>0</v>
      </c>
      <c r="F659" t="s">
        <v>9</v>
      </c>
      <c r="G659" t="s">
        <v>3</v>
      </c>
      <c r="H659" t="s">
        <v>7</v>
      </c>
      <c r="I659" t="s">
        <v>1</v>
      </c>
      <c r="J659">
        <v>100</v>
      </c>
    </row>
    <row r="660" spans="1:10" x14ac:dyDescent="0.25">
      <c r="A660" t="str">
        <f t="shared" si="10"/>
        <v>Kaag en BraassemTotaalInkomensafh.huurbeleid meer dan 43786 euroTotaalN.v.t.N.v.t.</v>
      </c>
      <c r="B660">
        <v>2015</v>
      </c>
      <c r="C660" t="s">
        <v>11</v>
      </c>
      <c r="D660" t="s">
        <v>14</v>
      </c>
      <c r="E660" t="s">
        <v>0</v>
      </c>
      <c r="F660" t="s">
        <v>10</v>
      </c>
      <c r="G660" t="s">
        <v>0</v>
      </c>
      <c r="H660" t="s">
        <v>1</v>
      </c>
      <c r="I660" t="s">
        <v>1</v>
      </c>
      <c r="J660">
        <v>5500</v>
      </c>
    </row>
    <row r="661" spans="1:10" x14ac:dyDescent="0.25">
      <c r="A661" t="str">
        <f t="shared" si="10"/>
        <v>Kaag en BraassemTotaalInkomensafh.huurbeleid meer dan 43786 euroEigenaarN.v.t.N.v.t.</v>
      </c>
      <c r="B661">
        <v>2015</v>
      </c>
      <c r="C661" t="s">
        <v>11</v>
      </c>
      <c r="D661" t="s">
        <v>14</v>
      </c>
      <c r="E661" t="s">
        <v>0</v>
      </c>
      <c r="F661" t="s">
        <v>10</v>
      </c>
      <c r="G661" t="s">
        <v>2</v>
      </c>
      <c r="H661" t="s">
        <v>1</v>
      </c>
      <c r="I661" t="s">
        <v>1</v>
      </c>
      <c r="J661">
        <v>4600</v>
      </c>
    </row>
    <row r="662" spans="1:10" x14ac:dyDescent="0.25">
      <c r="A662" t="str">
        <f t="shared" si="10"/>
        <v>Kaag en BraassemTotaalInkomensafh.huurbeleid meer dan 43786 euroHuurTotaalN.v.t.</v>
      </c>
      <c r="B662">
        <v>2015</v>
      </c>
      <c r="C662" t="s">
        <v>11</v>
      </c>
      <c r="D662" t="s">
        <v>14</v>
      </c>
      <c r="E662" t="s">
        <v>0</v>
      </c>
      <c r="F662" t="s">
        <v>10</v>
      </c>
      <c r="G662" t="s">
        <v>3</v>
      </c>
      <c r="H662" t="s">
        <v>0</v>
      </c>
      <c r="I662" t="s">
        <v>1</v>
      </c>
      <c r="J662">
        <v>900</v>
      </c>
    </row>
    <row r="663" spans="1:10" x14ac:dyDescent="0.25">
      <c r="A663" t="str">
        <f t="shared" si="10"/>
        <v>Kaag en BraassemTotaalInkomensafh.huurbeleid meer dan 43786 euroHuurCorporatieTotaal</v>
      </c>
      <c r="B663">
        <v>2015</v>
      </c>
      <c r="C663" t="s">
        <v>11</v>
      </c>
      <c r="D663" t="s">
        <v>14</v>
      </c>
      <c r="E663" t="s">
        <v>0</v>
      </c>
      <c r="F663" t="s">
        <v>10</v>
      </c>
      <c r="G663" t="s">
        <v>3</v>
      </c>
      <c r="H663" t="s">
        <v>4</v>
      </c>
      <c r="I663" t="s">
        <v>0</v>
      </c>
      <c r="J663">
        <v>700</v>
      </c>
    </row>
    <row r="664" spans="1:10" x14ac:dyDescent="0.25">
      <c r="A664" t="str">
        <f t="shared" si="10"/>
        <v>Kaag en BraassemTotaalInkomensafh.huurbeleid meer dan 43786 euroHuurCorporatieOnder liberalisatiegrens</v>
      </c>
      <c r="B664">
        <v>2015</v>
      </c>
      <c r="C664" t="s">
        <v>11</v>
      </c>
      <c r="D664" t="s">
        <v>14</v>
      </c>
      <c r="E664" t="s">
        <v>0</v>
      </c>
      <c r="F664" t="s">
        <v>10</v>
      </c>
      <c r="G664" t="s">
        <v>3</v>
      </c>
      <c r="H664" t="s">
        <v>4</v>
      </c>
      <c r="I664" t="s">
        <v>5</v>
      </c>
      <c r="J664">
        <v>600</v>
      </c>
    </row>
    <row r="665" spans="1:10" x14ac:dyDescent="0.25">
      <c r="A665" t="str">
        <f t="shared" si="10"/>
        <v>Kaag en BraassemTotaalInkomensafh.huurbeleid meer dan 43786 euroHuurCorporatieOverig</v>
      </c>
      <c r="B665">
        <v>2015</v>
      </c>
      <c r="C665" t="s">
        <v>11</v>
      </c>
      <c r="D665" t="s">
        <v>14</v>
      </c>
      <c r="E665" t="s">
        <v>0</v>
      </c>
      <c r="F665" t="s">
        <v>10</v>
      </c>
      <c r="G665" t="s">
        <v>3</v>
      </c>
      <c r="H665" t="s">
        <v>4</v>
      </c>
      <c r="I665" t="s">
        <v>6</v>
      </c>
      <c r="J665">
        <v>0</v>
      </c>
    </row>
    <row r="666" spans="1:10" x14ac:dyDescent="0.25">
      <c r="A666" t="str">
        <f t="shared" si="10"/>
        <v>Kaag en BraassemTotaalInkomensafh.huurbeleid meer dan 43786 euroHuurOverige verhuurderN.v.t.</v>
      </c>
      <c r="B666">
        <v>2015</v>
      </c>
      <c r="C666" t="s">
        <v>11</v>
      </c>
      <c r="D666" t="s">
        <v>14</v>
      </c>
      <c r="E666" t="s">
        <v>0</v>
      </c>
      <c r="F666" t="s">
        <v>10</v>
      </c>
      <c r="G666" t="s">
        <v>3</v>
      </c>
      <c r="H666" t="s">
        <v>7</v>
      </c>
      <c r="I666" t="s">
        <v>1</v>
      </c>
      <c r="J666">
        <v>200</v>
      </c>
    </row>
    <row r="667" spans="1:10" x14ac:dyDescent="0.25">
      <c r="A667" t="str">
        <f t="shared" si="10"/>
        <v>Kaag en BraassemWijk 00 RoelofarendsveenTotaalTotaalN.v.t.N.v.t.</v>
      </c>
      <c r="B667">
        <v>2015</v>
      </c>
      <c r="C667" t="s">
        <v>11</v>
      </c>
      <c r="D667" t="s">
        <v>14</v>
      </c>
      <c r="E667" t="s">
        <v>124</v>
      </c>
      <c r="F667" t="s">
        <v>0</v>
      </c>
      <c r="G667" t="s">
        <v>0</v>
      </c>
      <c r="H667" t="s">
        <v>1</v>
      </c>
      <c r="I667" t="s">
        <v>1</v>
      </c>
      <c r="J667">
        <v>4800</v>
      </c>
    </row>
    <row r="668" spans="1:10" x14ac:dyDescent="0.25">
      <c r="A668" t="str">
        <f t="shared" si="10"/>
        <v>Kaag en BraassemWijk 00 RoelofarendsveenTotaalEigenaarN.v.t.N.v.t.</v>
      </c>
      <c r="B668">
        <v>2015</v>
      </c>
      <c r="C668" t="s">
        <v>11</v>
      </c>
      <c r="D668" t="s">
        <v>14</v>
      </c>
      <c r="E668" t="s">
        <v>124</v>
      </c>
      <c r="F668" t="s">
        <v>0</v>
      </c>
      <c r="G668" t="s">
        <v>2</v>
      </c>
      <c r="H668" t="s">
        <v>1</v>
      </c>
      <c r="I668" t="s">
        <v>1</v>
      </c>
      <c r="J668">
        <v>3000</v>
      </c>
    </row>
    <row r="669" spans="1:10" x14ac:dyDescent="0.25">
      <c r="A669" t="str">
        <f t="shared" si="10"/>
        <v>Kaag en BraassemWijk 00 RoelofarendsveenTotaalHuurTotaalN.v.t.</v>
      </c>
      <c r="B669">
        <v>2015</v>
      </c>
      <c r="C669" t="s">
        <v>11</v>
      </c>
      <c r="D669" t="s">
        <v>14</v>
      </c>
      <c r="E669" t="s">
        <v>124</v>
      </c>
      <c r="F669" t="s">
        <v>0</v>
      </c>
      <c r="G669" t="s">
        <v>3</v>
      </c>
      <c r="H669" t="s">
        <v>0</v>
      </c>
      <c r="I669" t="s">
        <v>1</v>
      </c>
      <c r="J669">
        <v>1800</v>
      </c>
    </row>
    <row r="670" spans="1:10" x14ac:dyDescent="0.25">
      <c r="A670" t="str">
        <f t="shared" si="10"/>
        <v>Kaag en BraassemWijk 00 RoelofarendsveenTotaalHuurCorporatieTotaal</v>
      </c>
      <c r="B670">
        <v>2015</v>
      </c>
      <c r="C670" t="s">
        <v>11</v>
      </c>
      <c r="D670" t="s">
        <v>14</v>
      </c>
      <c r="E670" t="s">
        <v>124</v>
      </c>
      <c r="F670" t="s">
        <v>0</v>
      </c>
      <c r="G670" t="s">
        <v>3</v>
      </c>
      <c r="H670" t="s">
        <v>4</v>
      </c>
      <c r="I670" t="s">
        <v>0</v>
      </c>
      <c r="J670">
        <v>1500</v>
      </c>
    </row>
    <row r="671" spans="1:10" x14ac:dyDescent="0.25">
      <c r="A671" t="str">
        <f t="shared" si="10"/>
        <v>Kaag en BraassemWijk 00 RoelofarendsveenTotaalHuurCorporatieOnder liberalisatiegrens</v>
      </c>
      <c r="B671">
        <v>2015</v>
      </c>
      <c r="C671" t="s">
        <v>11</v>
      </c>
      <c r="D671" t="s">
        <v>14</v>
      </c>
      <c r="E671" t="s">
        <v>124</v>
      </c>
      <c r="F671" t="s">
        <v>0</v>
      </c>
      <c r="G671" t="s">
        <v>3</v>
      </c>
      <c r="H671" t="s">
        <v>4</v>
      </c>
      <c r="I671" t="s">
        <v>5</v>
      </c>
      <c r="J671">
        <v>1400</v>
      </c>
    </row>
    <row r="672" spans="1:10" x14ac:dyDescent="0.25">
      <c r="A672" t="str">
        <f t="shared" si="10"/>
        <v>Kaag en BraassemWijk 00 RoelofarendsveenTotaalHuurCorporatieOverig</v>
      </c>
      <c r="B672">
        <v>2015</v>
      </c>
      <c r="C672" t="s">
        <v>11</v>
      </c>
      <c r="D672" t="s">
        <v>14</v>
      </c>
      <c r="E672" t="s">
        <v>124</v>
      </c>
      <c r="F672" t="s">
        <v>0</v>
      </c>
      <c r="G672" t="s">
        <v>3</v>
      </c>
      <c r="H672" t="s">
        <v>4</v>
      </c>
      <c r="I672" t="s">
        <v>6</v>
      </c>
      <c r="J672">
        <v>0</v>
      </c>
    </row>
    <row r="673" spans="1:10" x14ac:dyDescent="0.25">
      <c r="A673" t="str">
        <f t="shared" si="10"/>
        <v>Kaag en BraassemWijk 00 RoelofarendsveenTotaalHuurOverige verhuurderN.v.t.</v>
      </c>
      <c r="B673">
        <v>2015</v>
      </c>
      <c r="C673" t="s">
        <v>11</v>
      </c>
      <c r="D673" t="s">
        <v>14</v>
      </c>
      <c r="E673" t="s">
        <v>124</v>
      </c>
      <c r="F673" t="s">
        <v>0</v>
      </c>
      <c r="G673" t="s">
        <v>3</v>
      </c>
      <c r="H673" t="s">
        <v>7</v>
      </c>
      <c r="I673" t="s">
        <v>1</v>
      </c>
      <c r="J673">
        <v>300</v>
      </c>
    </row>
    <row r="674" spans="1:10" x14ac:dyDescent="0.25">
      <c r="A674" t="str">
        <f t="shared" si="10"/>
        <v>Kaag en BraassemWijk 00 RoelofarendsveenInkomensafh.huurbeleid tot 34229 euroTotaalN.v.t.N.v.t.</v>
      </c>
      <c r="B674">
        <v>2015</v>
      </c>
      <c r="C674" t="s">
        <v>11</v>
      </c>
      <c r="D674" t="s">
        <v>14</v>
      </c>
      <c r="E674" t="s">
        <v>124</v>
      </c>
      <c r="F674" t="s">
        <v>8</v>
      </c>
      <c r="G674" t="s">
        <v>0</v>
      </c>
      <c r="H674" t="s">
        <v>1</v>
      </c>
      <c r="I674" t="s">
        <v>1</v>
      </c>
      <c r="J674">
        <v>1800</v>
      </c>
    </row>
    <row r="675" spans="1:10" x14ac:dyDescent="0.25">
      <c r="A675" t="str">
        <f t="shared" si="10"/>
        <v>Kaag en BraassemWijk 00 RoelofarendsveenInkomensafh.huurbeleid tot 34229 euroEigenaarN.v.t.N.v.t.</v>
      </c>
      <c r="B675">
        <v>2015</v>
      </c>
      <c r="C675" t="s">
        <v>11</v>
      </c>
      <c r="D675" t="s">
        <v>14</v>
      </c>
      <c r="E675" t="s">
        <v>124</v>
      </c>
      <c r="F675" t="s">
        <v>8</v>
      </c>
      <c r="G675" t="s">
        <v>2</v>
      </c>
      <c r="H675" t="s">
        <v>1</v>
      </c>
      <c r="I675" t="s">
        <v>1</v>
      </c>
      <c r="J675">
        <v>700</v>
      </c>
    </row>
    <row r="676" spans="1:10" x14ac:dyDescent="0.25">
      <c r="A676" t="str">
        <f t="shared" si="10"/>
        <v>Kaag en BraassemWijk 00 RoelofarendsveenInkomensafh.huurbeleid tot 34229 euroHuurTotaalN.v.t.</v>
      </c>
      <c r="B676">
        <v>2015</v>
      </c>
      <c r="C676" t="s">
        <v>11</v>
      </c>
      <c r="D676" t="s">
        <v>14</v>
      </c>
      <c r="E676" t="s">
        <v>124</v>
      </c>
      <c r="F676" t="s">
        <v>8</v>
      </c>
      <c r="G676" t="s">
        <v>3</v>
      </c>
      <c r="H676" t="s">
        <v>0</v>
      </c>
      <c r="I676" t="s">
        <v>1</v>
      </c>
      <c r="J676">
        <v>1100</v>
      </c>
    </row>
    <row r="677" spans="1:10" x14ac:dyDescent="0.25">
      <c r="A677" t="str">
        <f t="shared" si="10"/>
        <v>Kaag en BraassemWijk 00 RoelofarendsveenInkomensafh.huurbeleid tot 34229 euroHuurCorporatieTotaal</v>
      </c>
      <c r="B677">
        <v>2015</v>
      </c>
      <c r="C677" t="s">
        <v>11</v>
      </c>
      <c r="D677" t="s">
        <v>14</v>
      </c>
      <c r="E677" t="s">
        <v>124</v>
      </c>
      <c r="F677" t="s">
        <v>8</v>
      </c>
      <c r="G677" t="s">
        <v>3</v>
      </c>
      <c r="H677" t="s">
        <v>4</v>
      </c>
      <c r="I677" t="s">
        <v>0</v>
      </c>
      <c r="J677">
        <v>900</v>
      </c>
    </row>
    <row r="678" spans="1:10" x14ac:dyDescent="0.25">
      <c r="A678" t="str">
        <f t="shared" si="10"/>
        <v>Kaag en BraassemWijk 00 RoelofarendsveenInkomensafh.huurbeleid tot 34229 euroHuurCorporatieOnder liberalisatiegrens</v>
      </c>
      <c r="B678">
        <v>2015</v>
      </c>
      <c r="C678" t="s">
        <v>11</v>
      </c>
      <c r="D678" t="s">
        <v>14</v>
      </c>
      <c r="E678" t="s">
        <v>124</v>
      </c>
      <c r="F678" t="s">
        <v>8</v>
      </c>
      <c r="G678" t="s">
        <v>3</v>
      </c>
      <c r="H678" t="s">
        <v>4</v>
      </c>
      <c r="I678" t="s">
        <v>5</v>
      </c>
      <c r="J678">
        <v>900</v>
      </c>
    </row>
    <row r="679" spans="1:10" x14ac:dyDescent="0.25">
      <c r="A679" t="str">
        <f t="shared" si="10"/>
        <v>Kaag en BraassemWijk 00 RoelofarendsveenInkomensafh.huurbeleid tot 34229 euroHuurCorporatieOverig</v>
      </c>
      <c r="B679">
        <v>2015</v>
      </c>
      <c r="C679" t="s">
        <v>11</v>
      </c>
      <c r="D679" t="s">
        <v>14</v>
      </c>
      <c r="E679" t="s">
        <v>124</v>
      </c>
      <c r="F679" t="s">
        <v>8</v>
      </c>
      <c r="G679" t="s">
        <v>3</v>
      </c>
      <c r="H679" t="s">
        <v>4</v>
      </c>
      <c r="I679" t="s">
        <v>6</v>
      </c>
      <c r="J679">
        <v>0</v>
      </c>
    </row>
    <row r="680" spans="1:10" x14ac:dyDescent="0.25">
      <c r="A680" t="str">
        <f t="shared" si="10"/>
        <v>Kaag en BraassemWijk 00 RoelofarendsveenInkomensafh.huurbeleid tot 34229 euroHuurOverige verhuurderN.v.t.</v>
      </c>
      <c r="B680">
        <v>2015</v>
      </c>
      <c r="C680" t="s">
        <v>11</v>
      </c>
      <c r="D680" t="s">
        <v>14</v>
      </c>
      <c r="E680" t="s">
        <v>124</v>
      </c>
      <c r="F680" t="s">
        <v>8</v>
      </c>
      <c r="G680" t="s">
        <v>3</v>
      </c>
      <c r="H680" t="s">
        <v>7</v>
      </c>
      <c r="I680" t="s">
        <v>1</v>
      </c>
      <c r="J680">
        <v>200</v>
      </c>
    </row>
    <row r="681" spans="1:10" x14ac:dyDescent="0.25">
      <c r="A681" t="str">
        <f t="shared" si="10"/>
        <v>Kaag en BraassemWijk 00 RoelofarendsveenInkomensafh.huurbeleid 34229 t/m 43786 euroTotaalN.v.t.N.v.t.</v>
      </c>
      <c r="B681">
        <v>2015</v>
      </c>
      <c r="C681" t="s">
        <v>11</v>
      </c>
      <c r="D681" t="s">
        <v>14</v>
      </c>
      <c r="E681" t="s">
        <v>124</v>
      </c>
      <c r="F681" t="s">
        <v>9</v>
      </c>
      <c r="G681" t="s">
        <v>0</v>
      </c>
      <c r="H681" t="s">
        <v>1</v>
      </c>
      <c r="I681" t="s">
        <v>1</v>
      </c>
      <c r="J681">
        <v>600</v>
      </c>
    </row>
    <row r="682" spans="1:10" x14ac:dyDescent="0.25">
      <c r="A682" t="str">
        <f t="shared" si="10"/>
        <v>Kaag en BraassemWijk 00 RoelofarendsveenInkomensafh.huurbeleid 34229 t/m 43786 euroEigenaarN.v.t.N.v.t.</v>
      </c>
      <c r="B682">
        <v>2015</v>
      </c>
      <c r="C682" t="s">
        <v>11</v>
      </c>
      <c r="D682" t="s">
        <v>14</v>
      </c>
      <c r="E682" t="s">
        <v>124</v>
      </c>
      <c r="F682" t="s">
        <v>9</v>
      </c>
      <c r="G682" t="s">
        <v>2</v>
      </c>
      <c r="H682" t="s">
        <v>1</v>
      </c>
      <c r="I682" t="s">
        <v>1</v>
      </c>
      <c r="J682">
        <v>400</v>
      </c>
    </row>
    <row r="683" spans="1:10" x14ac:dyDescent="0.25">
      <c r="A683" t="str">
        <f t="shared" si="10"/>
        <v>Kaag en BraassemWijk 00 RoelofarendsveenInkomensafh.huurbeleid 34229 t/m 43786 euroHuurTotaalN.v.t.</v>
      </c>
      <c r="B683">
        <v>2015</v>
      </c>
      <c r="C683" t="s">
        <v>11</v>
      </c>
      <c r="D683" t="s">
        <v>14</v>
      </c>
      <c r="E683" t="s">
        <v>124</v>
      </c>
      <c r="F683" t="s">
        <v>9</v>
      </c>
      <c r="G683" t="s">
        <v>3</v>
      </c>
      <c r="H683" t="s">
        <v>0</v>
      </c>
      <c r="I683" t="s">
        <v>1</v>
      </c>
      <c r="J683">
        <v>200</v>
      </c>
    </row>
    <row r="684" spans="1:10" x14ac:dyDescent="0.25">
      <c r="A684" t="str">
        <f t="shared" si="10"/>
        <v>Kaag en BraassemWijk 00 RoelofarendsveenInkomensafh.huurbeleid 34229 t/m 43786 euroHuurCorporatieTotaal</v>
      </c>
      <c r="B684">
        <v>2015</v>
      </c>
      <c r="C684" t="s">
        <v>11</v>
      </c>
      <c r="D684" t="s">
        <v>14</v>
      </c>
      <c r="E684" t="s">
        <v>124</v>
      </c>
      <c r="F684" t="s">
        <v>9</v>
      </c>
      <c r="G684" t="s">
        <v>3</v>
      </c>
      <c r="H684" t="s">
        <v>4</v>
      </c>
      <c r="I684" t="s">
        <v>0</v>
      </c>
      <c r="J684">
        <v>200</v>
      </c>
    </row>
    <row r="685" spans="1:10" x14ac:dyDescent="0.25">
      <c r="A685" t="str">
        <f t="shared" si="10"/>
        <v>Kaag en BraassemWijk 00 RoelofarendsveenInkomensafh.huurbeleid 34229 t/m 43786 euroHuurCorporatieOnder liberalisatiegrens</v>
      </c>
      <c r="B685">
        <v>2015</v>
      </c>
      <c r="C685" t="s">
        <v>11</v>
      </c>
      <c r="D685" t="s">
        <v>14</v>
      </c>
      <c r="E685" t="s">
        <v>124</v>
      </c>
      <c r="F685" t="s">
        <v>9</v>
      </c>
      <c r="G685" t="s">
        <v>3</v>
      </c>
      <c r="H685" t="s">
        <v>4</v>
      </c>
      <c r="I685" t="s">
        <v>5</v>
      </c>
      <c r="J685">
        <v>200</v>
      </c>
    </row>
    <row r="686" spans="1:10" x14ac:dyDescent="0.25">
      <c r="A686" t="str">
        <f t="shared" si="10"/>
        <v>Kaag en BraassemWijk 00 RoelofarendsveenInkomensafh.huurbeleid 34229 t/m 43786 euroHuurCorporatieOverig</v>
      </c>
      <c r="B686">
        <v>2015</v>
      </c>
      <c r="C686" t="s">
        <v>11</v>
      </c>
      <c r="D686" t="s">
        <v>14</v>
      </c>
      <c r="E686" t="s">
        <v>124</v>
      </c>
      <c r="F686" t="s">
        <v>9</v>
      </c>
      <c r="G686" t="s">
        <v>3</v>
      </c>
      <c r="H686" t="s">
        <v>4</v>
      </c>
      <c r="I686" t="s">
        <v>6</v>
      </c>
      <c r="J686">
        <v>0</v>
      </c>
    </row>
    <row r="687" spans="1:10" x14ac:dyDescent="0.25">
      <c r="A687" t="str">
        <f t="shared" si="10"/>
        <v>Kaag en BraassemWijk 00 RoelofarendsveenInkomensafh.huurbeleid 34229 t/m 43786 euroHuurOverige verhuurderN.v.t.</v>
      </c>
      <c r="B687">
        <v>2015</v>
      </c>
      <c r="C687" t="s">
        <v>11</v>
      </c>
      <c r="D687" t="s">
        <v>14</v>
      </c>
      <c r="E687" t="s">
        <v>124</v>
      </c>
      <c r="F687" t="s">
        <v>9</v>
      </c>
      <c r="G687" t="s">
        <v>3</v>
      </c>
      <c r="H687" t="s">
        <v>7</v>
      </c>
      <c r="I687" t="s">
        <v>1</v>
      </c>
      <c r="J687">
        <v>0</v>
      </c>
    </row>
    <row r="688" spans="1:10" x14ac:dyDescent="0.25">
      <c r="A688" t="str">
        <f t="shared" si="10"/>
        <v>Kaag en BraassemWijk 00 RoelofarendsveenInkomensafh.huurbeleid meer dan 43786 euroTotaalN.v.t.N.v.t.</v>
      </c>
      <c r="B688">
        <v>2015</v>
      </c>
      <c r="C688" t="s">
        <v>11</v>
      </c>
      <c r="D688" t="s">
        <v>14</v>
      </c>
      <c r="E688" t="s">
        <v>124</v>
      </c>
      <c r="F688" t="s">
        <v>10</v>
      </c>
      <c r="G688" t="s">
        <v>0</v>
      </c>
      <c r="H688" t="s">
        <v>1</v>
      </c>
      <c r="I688" t="s">
        <v>1</v>
      </c>
      <c r="J688">
        <v>2400</v>
      </c>
    </row>
    <row r="689" spans="1:10" x14ac:dyDescent="0.25">
      <c r="A689" t="str">
        <f t="shared" si="10"/>
        <v>Kaag en BraassemWijk 00 RoelofarendsveenInkomensafh.huurbeleid meer dan 43786 euroEigenaarN.v.t.N.v.t.</v>
      </c>
      <c r="B689">
        <v>2015</v>
      </c>
      <c r="C689" t="s">
        <v>11</v>
      </c>
      <c r="D689" t="s">
        <v>14</v>
      </c>
      <c r="E689" t="s">
        <v>124</v>
      </c>
      <c r="F689" t="s">
        <v>10</v>
      </c>
      <c r="G689" t="s">
        <v>2</v>
      </c>
      <c r="H689" t="s">
        <v>1</v>
      </c>
      <c r="I689" t="s">
        <v>1</v>
      </c>
      <c r="J689">
        <v>2000</v>
      </c>
    </row>
    <row r="690" spans="1:10" x14ac:dyDescent="0.25">
      <c r="A690" t="str">
        <f t="shared" si="10"/>
        <v>Kaag en BraassemWijk 00 RoelofarendsveenInkomensafh.huurbeleid meer dan 43786 euroHuurTotaalN.v.t.</v>
      </c>
      <c r="B690">
        <v>2015</v>
      </c>
      <c r="C690" t="s">
        <v>11</v>
      </c>
      <c r="D690" t="s">
        <v>14</v>
      </c>
      <c r="E690" t="s">
        <v>124</v>
      </c>
      <c r="F690" t="s">
        <v>10</v>
      </c>
      <c r="G690" t="s">
        <v>3</v>
      </c>
      <c r="H690" t="s">
        <v>0</v>
      </c>
      <c r="I690" t="s">
        <v>1</v>
      </c>
      <c r="J690">
        <v>400</v>
      </c>
    </row>
    <row r="691" spans="1:10" x14ac:dyDescent="0.25">
      <c r="A691" t="str">
        <f t="shared" si="10"/>
        <v>Kaag en BraassemWijk 00 RoelofarendsveenInkomensafh.huurbeleid meer dan 43786 euroHuurCorporatieTotaal</v>
      </c>
      <c r="B691">
        <v>2015</v>
      </c>
      <c r="C691" t="s">
        <v>11</v>
      </c>
      <c r="D691" t="s">
        <v>14</v>
      </c>
      <c r="E691" t="s">
        <v>124</v>
      </c>
      <c r="F691" t="s">
        <v>10</v>
      </c>
      <c r="G691" t="s">
        <v>3</v>
      </c>
      <c r="H691" t="s">
        <v>4</v>
      </c>
      <c r="I691" t="s">
        <v>0</v>
      </c>
      <c r="J691">
        <v>300</v>
      </c>
    </row>
    <row r="692" spans="1:10" x14ac:dyDescent="0.25">
      <c r="A692" t="str">
        <f t="shared" si="10"/>
        <v>Kaag en BraassemWijk 00 RoelofarendsveenInkomensafh.huurbeleid meer dan 43786 euroHuurCorporatieOnder liberalisatiegrens</v>
      </c>
      <c r="B692">
        <v>2015</v>
      </c>
      <c r="C692" t="s">
        <v>11</v>
      </c>
      <c r="D692" t="s">
        <v>14</v>
      </c>
      <c r="E692" t="s">
        <v>124</v>
      </c>
      <c r="F692" t="s">
        <v>10</v>
      </c>
      <c r="G692" t="s">
        <v>3</v>
      </c>
      <c r="H692" t="s">
        <v>4</v>
      </c>
      <c r="I692" t="s">
        <v>5</v>
      </c>
      <c r="J692">
        <v>300</v>
      </c>
    </row>
    <row r="693" spans="1:10" x14ac:dyDescent="0.25">
      <c r="A693" t="str">
        <f t="shared" si="10"/>
        <v>Kaag en BraassemWijk 00 RoelofarendsveenInkomensafh.huurbeleid meer dan 43786 euroHuurCorporatieOverig</v>
      </c>
      <c r="B693">
        <v>2015</v>
      </c>
      <c r="C693" t="s">
        <v>11</v>
      </c>
      <c r="D693" t="s">
        <v>14</v>
      </c>
      <c r="E693" t="s">
        <v>124</v>
      </c>
      <c r="F693" t="s">
        <v>10</v>
      </c>
      <c r="G693" t="s">
        <v>3</v>
      </c>
      <c r="H693" t="s">
        <v>4</v>
      </c>
      <c r="I693" t="s">
        <v>6</v>
      </c>
      <c r="J693">
        <v>0</v>
      </c>
    </row>
    <row r="694" spans="1:10" x14ac:dyDescent="0.25">
      <c r="A694" t="str">
        <f t="shared" si="10"/>
        <v>Kaag en BraassemWijk 00 RoelofarendsveenInkomensafh.huurbeleid meer dan 43786 euroHuurOverige verhuurderN.v.t.</v>
      </c>
      <c r="B694">
        <v>2015</v>
      </c>
      <c r="C694" t="s">
        <v>11</v>
      </c>
      <c r="D694" t="s">
        <v>14</v>
      </c>
      <c r="E694" t="s">
        <v>124</v>
      </c>
      <c r="F694" t="s">
        <v>10</v>
      </c>
      <c r="G694" t="s">
        <v>3</v>
      </c>
      <c r="H694" t="s">
        <v>7</v>
      </c>
      <c r="I694" t="s">
        <v>1</v>
      </c>
      <c r="J694">
        <v>100</v>
      </c>
    </row>
    <row r="695" spans="1:10" x14ac:dyDescent="0.25">
      <c r="A695" t="str">
        <f t="shared" si="10"/>
        <v>Kaag en BraassemWijk 01 Overig AlkemadeTotaalTotaalN.v.t.N.v.t.</v>
      </c>
      <c r="B695">
        <v>2015</v>
      </c>
      <c r="C695" t="s">
        <v>11</v>
      </c>
      <c r="D695" t="s">
        <v>14</v>
      </c>
      <c r="E695" t="s">
        <v>125</v>
      </c>
      <c r="F695" t="s">
        <v>0</v>
      </c>
      <c r="G695" t="s">
        <v>0</v>
      </c>
      <c r="H695" t="s">
        <v>1</v>
      </c>
      <c r="I695" t="s">
        <v>1</v>
      </c>
      <c r="J695">
        <v>1400</v>
      </c>
    </row>
    <row r="696" spans="1:10" x14ac:dyDescent="0.25">
      <c r="A696" t="str">
        <f t="shared" si="10"/>
        <v>Kaag en BraassemWijk 01 Overig AlkemadeTotaalEigenaarN.v.t.N.v.t.</v>
      </c>
      <c r="B696">
        <v>2015</v>
      </c>
      <c r="C696" t="s">
        <v>11</v>
      </c>
      <c r="D696" t="s">
        <v>14</v>
      </c>
      <c r="E696" t="s">
        <v>125</v>
      </c>
      <c r="F696" t="s">
        <v>0</v>
      </c>
      <c r="G696" t="s">
        <v>2</v>
      </c>
      <c r="H696" t="s">
        <v>1</v>
      </c>
      <c r="I696" t="s">
        <v>1</v>
      </c>
      <c r="J696">
        <v>900</v>
      </c>
    </row>
    <row r="697" spans="1:10" x14ac:dyDescent="0.25">
      <c r="A697" t="str">
        <f t="shared" si="10"/>
        <v>Kaag en BraassemWijk 01 Overig AlkemadeTotaalHuurTotaalN.v.t.</v>
      </c>
      <c r="B697">
        <v>2015</v>
      </c>
      <c r="C697" t="s">
        <v>11</v>
      </c>
      <c r="D697" t="s">
        <v>14</v>
      </c>
      <c r="E697" t="s">
        <v>125</v>
      </c>
      <c r="F697" t="s">
        <v>0</v>
      </c>
      <c r="G697" t="s">
        <v>3</v>
      </c>
      <c r="H697" t="s">
        <v>0</v>
      </c>
      <c r="I697" t="s">
        <v>1</v>
      </c>
      <c r="J697">
        <v>500</v>
      </c>
    </row>
    <row r="698" spans="1:10" x14ac:dyDescent="0.25">
      <c r="A698" t="str">
        <f t="shared" si="10"/>
        <v>Kaag en BraassemWijk 01 Overig AlkemadeTotaalHuurCorporatieTotaal</v>
      </c>
      <c r="B698">
        <v>2015</v>
      </c>
      <c r="C698" t="s">
        <v>11</v>
      </c>
      <c r="D698" t="s">
        <v>14</v>
      </c>
      <c r="E698" t="s">
        <v>125</v>
      </c>
      <c r="F698" t="s">
        <v>0</v>
      </c>
      <c r="G698" t="s">
        <v>3</v>
      </c>
      <c r="H698" t="s">
        <v>4</v>
      </c>
      <c r="I698" t="s">
        <v>0</v>
      </c>
      <c r="J698">
        <v>300</v>
      </c>
    </row>
    <row r="699" spans="1:10" x14ac:dyDescent="0.25">
      <c r="A699" t="str">
        <f t="shared" si="10"/>
        <v>Kaag en BraassemWijk 01 Overig AlkemadeTotaalHuurCorporatieOnder liberalisatiegrens</v>
      </c>
      <c r="B699">
        <v>2015</v>
      </c>
      <c r="C699" t="s">
        <v>11</v>
      </c>
      <c r="D699" t="s">
        <v>14</v>
      </c>
      <c r="E699" t="s">
        <v>125</v>
      </c>
      <c r="F699" t="s">
        <v>0</v>
      </c>
      <c r="G699" t="s">
        <v>3</v>
      </c>
      <c r="H699" t="s">
        <v>4</v>
      </c>
      <c r="I699" t="s">
        <v>5</v>
      </c>
      <c r="J699">
        <v>300</v>
      </c>
    </row>
    <row r="700" spans="1:10" x14ac:dyDescent="0.25">
      <c r="A700" t="str">
        <f t="shared" si="10"/>
        <v>Kaag en BraassemWijk 01 Overig AlkemadeTotaalHuurCorporatieOverig</v>
      </c>
      <c r="B700">
        <v>2015</v>
      </c>
      <c r="C700" t="s">
        <v>11</v>
      </c>
      <c r="D700" t="s">
        <v>14</v>
      </c>
      <c r="E700" t="s">
        <v>125</v>
      </c>
      <c r="F700" t="s">
        <v>0</v>
      </c>
      <c r="G700" t="s">
        <v>3</v>
      </c>
      <c r="H700" t="s">
        <v>4</v>
      </c>
      <c r="I700" t="s">
        <v>6</v>
      </c>
      <c r="J700">
        <v>0</v>
      </c>
    </row>
    <row r="701" spans="1:10" x14ac:dyDescent="0.25">
      <c r="A701" t="str">
        <f t="shared" si="10"/>
        <v>Kaag en BraassemWijk 01 Overig AlkemadeTotaalHuurOverige verhuurderN.v.t.</v>
      </c>
      <c r="B701">
        <v>2015</v>
      </c>
      <c r="C701" t="s">
        <v>11</v>
      </c>
      <c r="D701" t="s">
        <v>14</v>
      </c>
      <c r="E701" t="s">
        <v>125</v>
      </c>
      <c r="F701" t="s">
        <v>0</v>
      </c>
      <c r="G701" t="s">
        <v>3</v>
      </c>
      <c r="H701" t="s">
        <v>7</v>
      </c>
      <c r="I701" t="s">
        <v>1</v>
      </c>
      <c r="J701">
        <v>200</v>
      </c>
    </row>
    <row r="702" spans="1:10" x14ac:dyDescent="0.25">
      <c r="A702" t="str">
        <f t="shared" si="10"/>
        <v>Kaag en BraassemWijk 01 Overig AlkemadeInkomensafh.huurbeleid tot 34229 euroTotaalN.v.t.N.v.t.</v>
      </c>
      <c r="B702">
        <v>2015</v>
      </c>
      <c r="C702" t="s">
        <v>11</v>
      </c>
      <c r="D702" t="s">
        <v>14</v>
      </c>
      <c r="E702" t="s">
        <v>125</v>
      </c>
      <c r="F702" t="s">
        <v>8</v>
      </c>
      <c r="G702" t="s">
        <v>0</v>
      </c>
      <c r="H702" t="s">
        <v>1</v>
      </c>
      <c r="I702" t="s">
        <v>1</v>
      </c>
      <c r="J702">
        <v>500</v>
      </c>
    </row>
    <row r="703" spans="1:10" x14ac:dyDescent="0.25">
      <c r="A703" t="str">
        <f t="shared" si="10"/>
        <v>Kaag en BraassemWijk 01 Overig AlkemadeInkomensafh.huurbeleid tot 34229 euroEigenaarN.v.t.N.v.t.</v>
      </c>
      <c r="B703">
        <v>2015</v>
      </c>
      <c r="C703" t="s">
        <v>11</v>
      </c>
      <c r="D703" t="s">
        <v>14</v>
      </c>
      <c r="E703" t="s">
        <v>125</v>
      </c>
      <c r="F703" t="s">
        <v>8</v>
      </c>
      <c r="G703" t="s">
        <v>2</v>
      </c>
      <c r="H703" t="s">
        <v>1</v>
      </c>
      <c r="I703" t="s">
        <v>1</v>
      </c>
      <c r="J703">
        <v>200</v>
      </c>
    </row>
    <row r="704" spans="1:10" x14ac:dyDescent="0.25">
      <c r="A704" t="str">
        <f t="shared" si="10"/>
        <v>Kaag en BraassemWijk 01 Overig AlkemadeInkomensafh.huurbeleid tot 34229 euroHuurTotaalN.v.t.</v>
      </c>
      <c r="B704">
        <v>2015</v>
      </c>
      <c r="C704" t="s">
        <v>11</v>
      </c>
      <c r="D704" t="s">
        <v>14</v>
      </c>
      <c r="E704" t="s">
        <v>125</v>
      </c>
      <c r="F704" t="s">
        <v>8</v>
      </c>
      <c r="G704" t="s">
        <v>3</v>
      </c>
      <c r="H704" t="s">
        <v>0</v>
      </c>
      <c r="I704" t="s">
        <v>1</v>
      </c>
      <c r="J704">
        <v>300</v>
      </c>
    </row>
    <row r="705" spans="1:10" x14ac:dyDescent="0.25">
      <c r="A705" t="str">
        <f t="shared" si="10"/>
        <v>Kaag en BraassemWijk 01 Overig AlkemadeInkomensafh.huurbeleid tot 34229 euroHuurCorporatieTotaal</v>
      </c>
      <c r="B705">
        <v>2015</v>
      </c>
      <c r="C705" t="s">
        <v>11</v>
      </c>
      <c r="D705" t="s">
        <v>14</v>
      </c>
      <c r="E705" t="s">
        <v>125</v>
      </c>
      <c r="F705" t="s">
        <v>8</v>
      </c>
      <c r="G705" t="s">
        <v>3</v>
      </c>
      <c r="H705" t="s">
        <v>4</v>
      </c>
      <c r="I705" t="s">
        <v>0</v>
      </c>
      <c r="J705">
        <v>200</v>
      </c>
    </row>
    <row r="706" spans="1:10" x14ac:dyDescent="0.25">
      <c r="A706" t="str">
        <f t="shared" si="10"/>
        <v>Kaag en BraassemWijk 01 Overig AlkemadeInkomensafh.huurbeleid tot 34229 euroHuurCorporatieOnder liberalisatiegrens</v>
      </c>
      <c r="B706">
        <v>2015</v>
      </c>
      <c r="C706" t="s">
        <v>11</v>
      </c>
      <c r="D706" t="s">
        <v>14</v>
      </c>
      <c r="E706" t="s">
        <v>125</v>
      </c>
      <c r="F706" t="s">
        <v>8</v>
      </c>
      <c r="G706" t="s">
        <v>3</v>
      </c>
      <c r="H706" t="s">
        <v>4</v>
      </c>
      <c r="I706" t="s">
        <v>5</v>
      </c>
      <c r="J706">
        <v>200</v>
      </c>
    </row>
    <row r="707" spans="1:10" x14ac:dyDescent="0.25">
      <c r="A707" t="str">
        <f t="shared" ref="A707:A770" si="11">CONCATENATE(D707,E707,F707,G707,H707,I707)</f>
        <v>Kaag en BraassemWijk 01 Overig AlkemadeInkomensafh.huurbeleid tot 34229 euroHuurCorporatieOverig</v>
      </c>
      <c r="B707">
        <v>2015</v>
      </c>
      <c r="C707" t="s">
        <v>11</v>
      </c>
      <c r="D707" t="s">
        <v>14</v>
      </c>
      <c r="E707" t="s">
        <v>125</v>
      </c>
      <c r="F707" t="s">
        <v>8</v>
      </c>
      <c r="G707" t="s">
        <v>3</v>
      </c>
      <c r="H707" t="s">
        <v>4</v>
      </c>
      <c r="I707" t="s">
        <v>6</v>
      </c>
      <c r="J707">
        <v>0</v>
      </c>
    </row>
    <row r="708" spans="1:10" x14ac:dyDescent="0.25">
      <c r="A708" t="str">
        <f t="shared" si="11"/>
        <v>Kaag en BraassemWijk 01 Overig AlkemadeInkomensafh.huurbeleid tot 34229 euroHuurOverige verhuurderN.v.t.</v>
      </c>
      <c r="B708">
        <v>2015</v>
      </c>
      <c r="C708" t="s">
        <v>11</v>
      </c>
      <c r="D708" t="s">
        <v>14</v>
      </c>
      <c r="E708" t="s">
        <v>125</v>
      </c>
      <c r="F708" t="s">
        <v>8</v>
      </c>
      <c r="G708" t="s">
        <v>3</v>
      </c>
      <c r="H708" t="s">
        <v>7</v>
      </c>
      <c r="I708" t="s">
        <v>1</v>
      </c>
      <c r="J708">
        <v>100</v>
      </c>
    </row>
    <row r="709" spans="1:10" x14ac:dyDescent="0.25">
      <c r="A709" t="str">
        <f t="shared" si="11"/>
        <v>Kaag en BraassemWijk 01 Overig AlkemadeInkomensafh.huurbeleid 34229 t/m 43786 euroTotaalN.v.t.N.v.t.</v>
      </c>
      <c r="B709">
        <v>2015</v>
      </c>
      <c r="C709" t="s">
        <v>11</v>
      </c>
      <c r="D709" t="s">
        <v>14</v>
      </c>
      <c r="E709" t="s">
        <v>125</v>
      </c>
      <c r="F709" t="s">
        <v>9</v>
      </c>
      <c r="G709" t="s">
        <v>0</v>
      </c>
      <c r="H709" t="s">
        <v>1</v>
      </c>
      <c r="I709" t="s">
        <v>1</v>
      </c>
      <c r="J709">
        <v>200</v>
      </c>
    </row>
    <row r="710" spans="1:10" x14ac:dyDescent="0.25">
      <c r="A710" t="str">
        <f t="shared" si="11"/>
        <v>Kaag en BraassemWijk 01 Overig AlkemadeInkomensafh.huurbeleid 34229 t/m 43786 euroEigenaarN.v.t.N.v.t.</v>
      </c>
      <c r="B710">
        <v>2015</v>
      </c>
      <c r="C710" t="s">
        <v>11</v>
      </c>
      <c r="D710" t="s">
        <v>14</v>
      </c>
      <c r="E710" t="s">
        <v>125</v>
      </c>
      <c r="F710" t="s">
        <v>9</v>
      </c>
      <c r="G710" t="s">
        <v>2</v>
      </c>
      <c r="H710" t="s">
        <v>1</v>
      </c>
      <c r="I710" t="s">
        <v>1</v>
      </c>
      <c r="J710">
        <v>100</v>
      </c>
    </row>
    <row r="711" spans="1:10" x14ac:dyDescent="0.25">
      <c r="A711" t="str">
        <f t="shared" si="11"/>
        <v>Kaag en BraassemWijk 01 Overig AlkemadeInkomensafh.huurbeleid 34229 t/m 43786 euroHuurTotaalN.v.t.</v>
      </c>
      <c r="B711">
        <v>2015</v>
      </c>
      <c r="C711" t="s">
        <v>11</v>
      </c>
      <c r="D711" t="s">
        <v>14</v>
      </c>
      <c r="E711" t="s">
        <v>125</v>
      </c>
      <c r="F711" t="s">
        <v>9</v>
      </c>
      <c r="G711" t="s">
        <v>3</v>
      </c>
      <c r="H711" t="s">
        <v>0</v>
      </c>
      <c r="I711" t="s">
        <v>1</v>
      </c>
      <c r="J711">
        <v>100</v>
      </c>
    </row>
    <row r="712" spans="1:10" x14ac:dyDescent="0.25">
      <c r="A712" t="str">
        <f t="shared" si="11"/>
        <v>Kaag en BraassemWijk 01 Overig AlkemadeInkomensafh.huurbeleid 34229 t/m 43786 euroHuurCorporatieTotaal</v>
      </c>
      <c r="B712">
        <v>2015</v>
      </c>
      <c r="C712" t="s">
        <v>11</v>
      </c>
      <c r="D712" t="s">
        <v>14</v>
      </c>
      <c r="E712" t="s">
        <v>125</v>
      </c>
      <c r="F712" t="s">
        <v>9</v>
      </c>
      <c r="G712" t="s">
        <v>3</v>
      </c>
      <c r="H712" t="s">
        <v>4</v>
      </c>
      <c r="I712" t="s">
        <v>0</v>
      </c>
      <c r="J712">
        <v>0</v>
      </c>
    </row>
    <row r="713" spans="1:10" x14ac:dyDescent="0.25">
      <c r="A713" t="str">
        <f t="shared" si="11"/>
        <v>Kaag en BraassemWijk 01 Overig AlkemadeInkomensafh.huurbeleid 34229 t/m 43786 euroHuurCorporatieOnder liberalisatiegrens</v>
      </c>
      <c r="B713">
        <v>2015</v>
      </c>
      <c r="C713" t="s">
        <v>11</v>
      </c>
      <c r="D713" t="s">
        <v>14</v>
      </c>
      <c r="E713" t="s">
        <v>125</v>
      </c>
      <c r="F713" t="s">
        <v>9</v>
      </c>
      <c r="G713" t="s">
        <v>3</v>
      </c>
      <c r="H713" t="s">
        <v>4</v>
      </c>
      <c r="I713" t="s">
        <v>5</v>
      </c>
      <c r="J713">
        <v>0</v>
      </c>
    </row>
    <row r="714" spans="1:10" x14ac:dyDescent="0.25">
      <c r="A714" t="str">
        <f t="shared" si="11"/>
        <v>Kaag en BraassemWijk 01 Overig AlkemadeInkomensafh.huurbeleid 34229 t/m 43786 euroHuurCorporatieOverig</v>
      </c>
      <c r="B714">
        <v>2015</v>
      </c>
      <c r="C714" t="s">
        <v>11</v>
      </c>
      <c r="D714" t="s">
        <v>14</v>
      </c>
      <c r="E714" t="s">
        <v>125</v>
      </c>
      <c r="F714" t="s">
        <v>9</v>
      </c>
      <c r="G714" t="s">
        <v>3</v>
      </c>
      <c r="H714" t="s">
        <v>4</v>
      </c>
      <c r="I714" t="s">
        <v>6</v>
      </c>
      <c r="J714">
        <v>0</v>
      </c>
    </row>
    <row r="715" spans="1:10" x14ac:dyDescent="0.25">
      <c r="A715" t="str">
        <f t="shared" si="11"/>
        <v>Kaag en BraassemWijk 01 Overig AlkemadeInkomensafh.huurbeleid 34229 t/m 43786 euroHuurOverige verhuurderN.v.t.</v>
      </c>
      <c r="B715">
        <v>2015</v>
      </c>
      <c r="C715" t="s">
        <v>11</v>
      </c>
      <c r="D715" t="s">
        <v>14</v>
      </c>
      <c r="E715" t="s">
        <v>125</v>
      </c>
      <c r="F715" t="s">
        <v>9</v>
      </c>
      <c r="G715" t="s">
        <v>3</v>
      </c>
      <c r="H715" t="s">
        <v>7</v>
      </c>
      <c r="I715" t="s">
        <v>1</v>
      </c>
      <c r="J715">
        <v>0</v>
      </c>
    </row>
    <row r="716" spans="1:10" x14ac:dyDescent="0.25">
      <c r="A716" t="str">
        <f t="shared" si="11"/>
        <v>Kaag en BraassemWijk 01 Overig AlkemadeInkomensafh.huurbeleid meer dan 43786 euroTotaalN.v.t.N.v.t.</v>
      </c>
      <c r="B716">
        <v>2015</v>
      </c>
      <c r="C716" t="s">
        <v>11</v>
      </c>
      <c r="D716" t="s">
        <v>14</v>
      </c>
      <c r="E716" t="s">
        <v>125</v>
      </c>
      <c r="F716" t="s">
        <v>10</v>
      </c>
      <c r="G716" t="s">
        <v>0</v>
      </c>
      <c r="H716" t="s">
        <v>1</v>
      </c>
      <c r="I716" t="s">
        <v>1</v>
      </c>
      <c r="J716">
        <v>700</v>
      </c>
    </row>
    <row r="717" spans="1:10" x14ac:dyDescent="0.25">
      <c r="A717" t="str">
        <f t="shared" si="11"/>
        <v>Kaag en BraassemWijk 01 Overig AlkemadeInkomensafh.huurbeleid meer dan 43786 euroEigenaarN.v.t.N.v.t.</v>
      </c>
      <c r="B717">
        <v>2015</v>
      </c>
      <c r="C717" t="s">
        <v>11</v>
      </c>
      <c r="D717" t="s">
        <v>14</v>
      </c>
      <c r="E717" t="s">
        <v>125</v>
      </c>
      <c r="F717" t="s">
        <v>10</v>
      </c>
      <c r="G717" t="s">
        <v>2</v>
      </c>
      <c r="H717" t="s">
        <v>1</v>
      </c>
      <c r="I717" t="s">
        <v>1</v>
      </c>
      <c r="J717">
        <v>600</v>
      </c>
    </row>
    <row r="718" spans="1:10" x14ac:dyDescent="0.25">
      <c r="A718" t="str">
        <f t="shared" si="11"/>
        <v>Kaag en BraassemWijk 01 Overig AlkemadeInkomensafh.huurbeleid meer dan 43786 euroHuurTotaalN.v.t.</v>
      </c>
      <c r="B718">
        <v>2015</v>
      </c>
      <c r="C718" t="s">
        <v>11</v>
      </c>
      <c r="D718" t="s">
        <v>14</v>
      </c>
      <c r="E718" t="s">
        <v>125</v>
      </c>
      <c r="F718" t="s">
        <v>10</v>
      </c>
      <c r="G718" t="s">
        <v>3</v>
      </c>
      <c r="H718" t="s">
        <v>0</v>
      </c>
      <c r="I718" t="s">
        <v>1</v>
      </c>
      <c r="J718">
        <v>100</v>
      </c>
    </row>
    <row r="719" spans="1:10" x14ac:dyDescent="0.25">
      <c r="A719" t="str">
        <f t="shared" si="11"/>
        <v>Kaag en BraassemWijk 01 Overig AlkemadeInkomensafh.huurbeleid meer dan 43786 euroHuurCorporatieTotaal</v>
      </c>
      <c r="B719">
        <v>2015</v>
      </c>
      <c r="C719" t="s">
        <v>11</v>
      </c>
      <c r="D719" t="s">
        <v>14</v>
      </c>
      <c r="E719" t="s">
        <v>125</v>
      </c>
      <c r="F719" t="s">
        <v>10</v>
      </c>
      <c r="G719" t="s">
        <v>3</v>
      </c>
      <c r="H719" t="s">
        <v>4</v>
      </c>
      <c r="I719" t="s">
        <v>0</v>
      </c>
      <c r="J719">
        <v>100</v>
      </c>
    </row>
    <row r="720" spans="1:10" x14ac:dyDescent="0.25">
      <c r="A720" t="str">
        <f t="shared" si="11"/>
        <v>Kaag en BraassemWijk 01 Overig AlkemadeInkomensafh.huurbeleid meer dan 43786 euroHuurCorporatieOnder liberalisatiegrens</v>
      </c>
      <c r="B720">
        <v>2015</v>
      </c>
      <c r="C720" t="s">
        <v>11</v>
      </c>
      <c r="D720" t="s">
        <v>14</v>
      </c>
      <c r="E720" t="s">
        <v>125</v>
      </c>
      <c r="F720" t="s">
        <v>10</v>
      </c>
      <c r="G720" t="s">
        <v>3</v>
      </c>
      <c r="H720" t="s">
        <v>4</v>
      </c>
      <c r="I720" t="s">
        <v>5</v>
      </c>
      <c r="J720">
        <v>100</v>
      </c>
    </row>
    <row r="721" spans="1:10" x14ac:dyDescent="0.25">
      <c r="A721" t="str">
        <f t="shared" si="11"/>
        <v>Kaag en BraassemWijk 01 Overig AlkemadeInkomensafh.huurbeleid meer dan 43786 euroHuurCorporatieOverig</v>
      </c>
      <c r="B721">
        <v>2015</v>
      </c>
      <c r="C721" t="s">
        <v>11</v>
      </c>
      <c r="D721" t="s">
        <v>14</v>
      </c>
      <c r="E721" t="s">
        <v>125</v>
      </c>
      <c r="F721" t="s">
        <v>10</v>
      </c>
      <c r="G721" t="s">
        <v>3</v>
      </c>
      <c r="H721" t="s">
        <v>4</v>
      </c>
      <c r="I721" t="s">
        <v>6</v>
      </c>
      <c r="J721">
        <v>0</v>
      </c>
    </row>
    <row r="722" spans="1:10" x14ac:dyDescent="0.25">
      <c r="A722" t="str">
        <f t="shared" si="11"/>
        <v>Kaag en BraassemWijk 01 Overig AlkemadeInkomensafh.huurbeleid meer dan 43786 euroHuurOverige verhuurderN.v.t.</v>
      </c>
      <c r="B722">
        <v>2015</v>
      </c>
      <c r="C722" t="s">
        <v>11</v>
      </c>
      <c r="D722" t="s">
        <v>14</v>
      </c>
      <c r="E722" t="s">
        <v>125</v>
      </c>
      <c r="F722" t="s">
        <v>10</v>
      </c>
      <c r="G722" t="s">
        <v>3</v>
      </c>
      <c r="H722" t="s">
        <v>7</v>
      </c>
      <c r="I722" t="s">
        <v>1</v>
      </c>
      <c r="J722">
        <v>100</v>
      </c>
    </row>
    <row r="723" spans="1:10" x14ac:dyDescent="0.25">
      <c r="A723" t="str">
        <f t="shared" si="11"/>
        <v>Kaag en BraassemWijk 02 WoubruggeTotaalTotaalN.v.t.N.v.t.</v>
      </c>
      <c r="B723">
        <v>2015</v>
      </c>
      <c r="C723" t="s">
        <v>11</v>
      </c>
      <c r="D723" t="s">
        <v>14</v>
      </c>
      <c r="E723" t="s">
        <v>126</v>
      </c>
      <c r="F723" t="s">
        <v>0</v>
      </c>
      <c r="G723" t="s">
        <v>0</v>
      </c>
      <c r="H723" t="s">
        <v>1</v>
      </c>
      <c r="I723" t="s">
        <v>1</v>
      </c>
      <c r="J723">
        <v>2100</v>
      </c>
    </row>
    <row r="724" spans="1:10" x14ac:dyDescent="0.25">
      <c r="A724" t="str">
        <f t="shared" si="11"/>
        <v>Kaag en BraassemWijk 02 WoubruggeTotaalEigenaarN.v.t.N.v.t.</v>
      </c>
      <c r="B724">
        <v>2015</v>
      </c>
      <c r="C724" t="s">
        <v>11</v>
      </c>
      <c r="D724" t="s">
        <v>14</v>
      </c>
      <c r="E724" t="s">
        <v>126</v>
      </c>
      <c r="F724" t="s">
        <v>0</v>
      </c>
      <c r="G724" t="s">
        <v>2</v>
      </c>
      <c r="H724" t="s">
        <v>1</v>
      </c>
      <c r="I724" t="s">
        <v>1</v>
      </c>
      <c r="J724">
        <v>1500</v>
      </c>
    </row>
    <row r="725" spans="1:10" x14ac:dyDescent="0.25">
      <c r="A725" t="str">
        <f t="shared" si="11"/>
        <v>Kaag en BraassemWijk 02 WoubruggeTotaalHuurTotaalN.v.t.</v>
      </c>
      <c r="B725">
        <v>2015</v>
      </c>
      <c r="C725" t="s">
        <v>11</v>
      </c>
      <c r="D725" t="s">
        <v>14</v>
      </c>
      <c r="E725" t="s">
        <v>126</v>
      </c>
      <c r="F725" t="s">
        <v>0</v>
      </c>
      <c r="G725" t="s">
        <v>3</v>
      </c>
      <c r="H725" t="s">
        <v>0</v>
      </c>
      <c r="I725" t="s">
        <v>1</v>
      </c>
      <c r="J725">
        <v>600</v>
      </c>
    </row>
    <row r="726" spans="1:10" x14ac:dyDescent="0.25">
      <c r="A726" t="str">
        <f t="shared" si="11"/>
        <v>Kaag en BraassemWijk 02 WoubruggeTotaalHuurCorporatieTotaal</v>
      </c>
      <c r="B726">
        <v>2015</v>
      </c>
      <c r="C726" t="s">
        <v>11</v>
      </c>
      <c r="D726" t="s">
        <v>14</v>
      </c>
      <c r="E726" t="s">
        <v>126</v>
      </c>
      <c r="F726" t="s">
        <v>0</v>
      </c>
      <c r="G726" t="s">
        <v>3</v>
      </c>
      <c r="H726" t="s">
        <v>4</v>
      </c>
      <c r="I726" t="s">
        <v>0</v>
      </c>
      <c r="J726">
        <v>500</v>
      </c>
    </row>
    <row r="727" spans="1:10" x14ac:dyDescent="0.25">
      <c r="A727" t="str">
        <f t="shared" si="11"/>
        <v>Kaag en BraassemWijk 02 WoubruggeTotaalHuurCorporatieOnder liberalisatiegrens</v>
      </c>
      <c r="B727">
        <v>2015</v>
      </c>
      <c r="C727" t="s">
        <v>11</v>
      </c>
      <c r="D727" t="s">
        <v>14</v>
      </c>
      <c r="E727" t="s">
        <v>126</v>
      </c>
      <c r="F727" t="s">
        <v>0</v>
      </c>
      <c r="G727" t="s">
        <v>3</v>
      </c>
      <c r="H727" t="s">
        <v>4</v>
      </c>
      <c r="I727" t="s">
        <v>5</v>
      </c>
      <c r="J727">
        <v>400</v>
      </c>
    </row>
    <row r="728" spans="1:10" x14ac:dyDescent="0.25">
      <c r="A728" t="str">
        <f t="shared" si="11"/>
        <v>Kaag en BraassemWijk 02 WoubruggeTotaalHuurCorporatieOverig</v>
      </c>
      <c r="B728">
        <v>2015</v>
      </c>
      <c r="C728" t="s">
        <v>11</v>
      </c>
      <c r="D728" t="s">
        <v>14</v>
      </c>
      <c r="E728" t="s">
        <v>126</v>
      </c>
      <c r="F728" t="s">
        <v>0</v>
      </c>
      <c r="G728" t="s">
        <v>3</v>
      </c>
      <c r="H728" t="s">
        <v>4</v>
      </c>
      <c r="I728" t="s">
        <v>6</v>
      </c>
      <c r="J728">
        <v>0</v>
      </c>
    </row>
    <row r="729" spans="1:10" x14ac:dyDescent="0.25">
      <c r="A729" t="str">
        <f t="shared" si="11"/>
        <v>Kaag en BraassemWijk 02 WoubruggeTotaalHuurOverige verhuurderN.v.t.</v>
      </c>
      <c r="B729">
        <v>2015</v>
      </c>
      <c r="C729" t="s">
        <v>11</v>
      </c>
      <c r="D729" t="s">
        <v>14</v>
      </c>
      <c r="E729" t="s">
        <v>126</v>
      </c>
      <c r="F729" t="s">
        <v>0</v>
      </c>
      <c r="G729" t="s">
        <v>3</v>
      </c>
      <c r="H729" t="s">
        <v>7</v>
      </c>
      <c r="I729" t="s">
        <v>1</v>
      </c>
      <c r="J729">
        <v>200</v>
      </c>
    </row>
    <row r="730" spans="1:10" x14ac:dyDescent="0.25">
      <c r="A730" t="str">
        <f t="shared" si="11"/>
        <v>Kaag en BraassemWijk 02 WoubruggeInkomensafh.huurbeleid tot 34229 euroTotaalN.v.t.N.v.t.</v>
      </c>
      <c r="B730">
        <v>2015</v>
      </c>
      <c r="C730" t="s">
        <v>11</v>
      </c>
      <c r="D730" t="s">
        <v>14</v>
      </c>
      <c r="E730" t="s">
        <v>126</v>
      </c>
      <c r="F730" t="s">
        <v>8</v>
      </c>
      <c r="G730" t="s">
        <v>0</v>
      </c>
      <c r="H730" t="s">
        <v>1</v>
      </c>
      <c r="I730" t="s">
        <v>1</v>
      </c>
      <c r="J730">
        <v>700</v>
      </c>
    </row>
    <row r="731" spans="1:10" x14ac:dyDescent="0.25">
      <c r="A731" t="str">
        <f t="shared" si="11"/>
        <v>Kaag en BraassemWijk 02 WoubruggeInkomensafh.huurbeleid tot 34229 euroEigenaarN.v.t.N.v.t.</v>
      </c>
      <c r="B731">
        <v>2015</v>
      </c>
      <c r="C731" t="s">
        <v>11</v>
      </c>
      <c r="D731" t="s">
        <v>14</v>
      </c>
      <c r="E731" t="s">
        <v>126</v>
      </c>
      <c r="F731" t="s">
        <v>8</v>
      </c>
      <c r="G731" t="s">
        <v>2</v>
      </c>
      <c r="H731" t="s">
        <v>1</v>
      </c>
      <c r="I731" t="s">
        <v>1</v>
      </c>
      <c r="J731">
        <v>300</v>
      </c>
    </row>
    <row r="732" spans="1:10" x14ac:dyDescent="0.25">
      <c r="A732" t="str">
        <f t="shared" si="11"/>
        <v>Kaag en BraassemWijk 02 WoubruggeInkomensafh.huurbeleid tot 34229 euroHuurTotaalN.v.t.</v>
      </c>
      <c r="B732">
        <v>2015</v>
      </c>
      <c r="C732" t="s">
        <v>11</v>
      </c>
      <c r="D732" t="s">
        <v>14</v>
      </c>
      <c r="E732" t="s">
        <v>126</v>
      </c>
      <c r="F732" t="s">
        <v>8</v>
      </c>
      <c r="G732" t="s">
        <v>3</v>
      </c>
      <c r="H732" t="s">
        <v>0</v>
      </c>
      <c r="I732" t="s">
        <v>1</v>
      </c>
      <c r="J732">
        <v>400</v>
      </c>
    </row>
    <row r="733" spans="1:10" x14ac:dyDescent="0.25">
      <c r="A733" t="str">
        <f t="shared" si="11"/>
        <v>Kaag en BraassemWijk 02 WoubruggeInkomensafh.huurbeleid tot 34229 euroHuurCorporatieTotaal</v>
      </c>
      <c r="B733">
        <v>2015</v>
      </c>
      <c r="C733" t="s">
        <v>11</v>
      </c>
      <c r="D733" t="s">
        <v>14</v>
      </c>
      <c r="E733" t="s">
        <v>126</v>
      </c>
      <c r="F733" t="s">
        <v>8</v>
      </c>
      <c r="G733" t="s">
        <v>3</v>
      </c>
      <c r="H733" t="s">
        <v>4</v>
      </c>
      <c r="I733" t="s">
        <v>0</v>
      </c>
      <c r="J733">
        <v>300</v>
      </c>
    </row>
    <row r="734" spans="1:10" x14ac:dyDescent="0.25">
      <c r="A734" t="str">
        <f t="shared" si="11"/>
        <v>Kaag en BraassemWijk 02 WoubruggeInkomensafh.huurbeleid tot 34229 euroHuurCorporatieOnder liberalisatiegrens</v>
      </c>
      <c r="B734">
        <v>2015</v>
      </c>
      <c r="C734" t="s">
        <v>11</v>
      </c>
      <c r="D734" t="s">
        <v>14</v>
      </c>
      <c r="E734" t="s">
        <v>126</v>
      </c>
      <c r="F734" t="s">
        <v>8</v>
      </c>
      <c r="G734" t="s">
        <v>3</v>
      </c>
      <c r="H734" t="s">
        <v>4</v>
      </c>
      <c r="I734" t="s">
        <v>5</v>
      </c>
      <c r="J734">
        <v>300</v>
      </c>
    </row>
    <row r="735" spans="1:10" x14ac:dyDescent="0.25">
      <c r="A735" t="str">
        <f t="shared" si="11"/>
        <v>Kaag en BraassemWijk 02 WoubruggeInkomensafh.huurbeleid tot 34229 euroHuurCorporatieOverig</v>
      </c>
      <c r="B735">
        <v>2015</v>
      </c>
      <c r="C735" t="s">
        <v>11</v>
      </c>
      <c r="D735" t="s">
        <v>14</v>
      </c>
      <c r="E735" t="s">
        <v>126</v>
      </c>
      <c r="F735" t="s">
        <v>8</v>
      </c>
      <c r="G735" t="s">
        <v>3</v>
      </c>
      <c r="H735" t="s">
        <v>4</v>
      </c>
      <c r="I735" t="s">
        <v>6</v>
      </c>
      <c r="J735">
        <v>0</v>
      </c>
    </row>
    <row r="736" spans="1:10" x14ac:dyDescent="0.25">
      <c r="A736" t="str">
        <f t="shared" si="11"/>
        <v>Kaag en BraassemWijk 02 WoubruggeInkomensafh.huurbeleid tot 34229 euroHuurOverige verhuurderN.v.t.</v>
      </c>
      <c r="B736">
        <v>2015</v>
      </c>
      <c r="C736" t="s">
        <v>11</v>
      </c>
      <c r="D736" t="s">
        <v>14</v>
      </c>
      <c r="E736" t="s">
        <v>126</v>
      </c>
      <c r="F736" t="s">
        <v>8</v>
      </c>
      <c r="G736" t="s">
        <v>3</v>
      </c>
      <c r="H736" t="s">
        <v>7</v>
      </c>
      <c r="I736" t="s">
        <v>1</v>
      </c>
      <c r="J736">
        <v>100</v>
      </c>
    </row>
    <row r="737" spans="1:10" x14ac:dyDescent="0.25">
      <c r="A737" t="str">
        <f t="shared" si="11"/>
        <v>Kaag en BraassemWijk 02 WoubruggeInkomensafh.huurbeleid 34229 t/m 43786 euroTotaalN.v.t.N.v.t.</v>
      </c>
      <c r="B737">
        <v>2015</v>
      </c>
      <c r="C737" t="s">
        <v>11</v>
      </c>
      <c r="D737" t="s">
        <v>14</v>
      </c>
      <c r="E737" t="s">
        <v>126</v>
      </c>
      <c r="F737" t="s">
        <v>9</v>
      </c>
      <c r="G737" t="s">
        <v>0</v>
      </c>
      <c r="H737" t="s">
        <v>1</v>
      </c>
      <c r="I737" t="s">
        <v>1</v>
      </c>
      <c r="J737">
        <v>300</v>
      </c>
    </row>
    <row r="738" spans="1:10" x14ac:dyDescent="0.25">
      <c r="A738" t="str">
        <f t="shared" si="11"/>
        <v>Kaag en BraassemWijk 02 WoubruggeInkomensafh.huurbeleid 34229 t/m 43786 euroEigenaarN.v.t.N.v.t.</v>
      </c>
      <c r="B738">
        <v>2015</v>
      </c>
      <c r="C738" t="s">
        <v>11</v>
      </c>
      <c r="D738" t="s">
        <v>14</v>
      </c>
      <c r="E738" t="s">
        <v>126</v>
      </c>
      <c r="F738" t="s">
        <v>9</v>
      </c>
      <c r="G738" t="s">
        <v>2</v>
      </c>
      <c r="H738" t="s">
        <v>1</v>
      </c>
      <c r="I738" t="s">
        <v>1</v>
      </c>
      <c r="J738">
        <v>200</v>
      </c>
    </row>
    <row r="739" spans="1:10" x14ac:dyDescent="0.25">
      <c r="A739" t="str">
        <f t="shared" si="11"/>
        <v>Kaag en BraassemWijk 02 WoubruggeInkomensafh.huurbeleid 34229 t/m 43786 euroHuurTotaalN.v.t.</v>
      </c>
      <c r="B739">
        <v>2015</v>
      </c>
      <c r="C739" t="s">
        <v>11</v>
      </c>
      <c r="D739" t="s">
        <v>14</v>
      </c>
      <c r="E739" t="s">
        <v>126</v>
      </c>
      <c r="F739" t="s">
        <v>9</v>
      </c>
      <c r="G739" t="s">
        <v>3</v>
      </c>
      <c r="H739" t="s">
        <v>0</v>
      </c>
      <c r="I739" t="s">
        <v>1</v>
      </c>
      <c r="J739">
        <v>100</v>
      </c>
    </row>
    <row r="740" spans="1:10" x14ac:dyDescent="0.25">
      <c r="A740" t="str">
        <f t="shared" si="11"/>
        <v>Kaag en BraassemWijk 02 WoubruggeInkomensafh.huurbeleid 34229 t/m 43786 euroHuurCorporatieTotaal</v>
      </c>
      <c r="B740">
        <v>2015</v>
      </c>
      <c r="C740" t="s">
        <v>11</v>
      </c>
      <c r="D740" t="s">
        <v>14</v>
      </c>
      <c r="E740" t="s">
        <v>126</v>
      </c>
      <c r="F740" t="s">
        <v>9</v>
      </c>
      <c r="G740" t="s">
        <v>3</v>
      </c>
      <c r="H740" t="s">
        <v>4</v>
      </c>
      <c r="I740" t="s">
        <v>0</v>
      </c>
      <c r="J740">
        <v>100</v>
      </c>
    </row>
    <row r="741" spans="1:10" x14ac:dyDescent="0.25">
      <c r="A741" t="str">
        <f t="shared" si="11"/>
        <v>Kaag en BraassemWijk 02 WoubruggeInkomensafh.huurbeleid 34229 t/m 43786 euroHuurCorporatieOnder liberalisatiegrens</v>
      </c>
      <c r="B741">
        <v>2015</v>
      </c>
      <c r="C741" t="s">
        <v>11</v>
      </c>
      <c r="D741" t="s">
        <v>14</v>
      </c>
      <c r="E741" t="s">
        <v>126</v>
      </c>
      <c r="F741" t="s">
        <v>9</v>
      </c>
      <c r="G741" t="s">
        <v>3</v>
      </c>
      <c r="H741" t="s">
        <v>4</v>
      </c>
      <c r="I741" t="s">
        <v>5</v>
      </c>
      <c r="J741">
        <v>100</v>
      </c>
    </row>
    <row r="742" spans="1:10" x14ac:dyDescent="0.25">
      <c r="A742" t="str">
        <f t="shared" si="11"/>
        <v>Kaag en BraassemWijk 02 WoubruggeInkomensafh.huurbeleid 34229 t/m 43786 euroHuurCorporatieOverig</v>
      </c>
      <c r="B742">
        <v>2015</v>
      </c>
      <c r="C742" t="s">
        <v>11</v>
      </c>
      <c r="D742" t="s">
        <v>14</v>
      </c>
      <c r="E742" t="s">
        <v>126</v>
      </c>
      <c r="F742" t="s">
        <v>9</v>
      </c>
      <c r="G742" t="s">
        <v>3</v>
      </c>
      <c r="H742" t="s">
        <v>4</v>
      </c>
      <c r="I742" t="s">
        <v>6</v>
      </c>
      <c r="J742">
        <v>0</v>
      </c>
    </row>
    <row r="743" spans="1:10" x14ac:dyDescent="0.25">
      <c r="A743" t="str">
        <f t="shared" si="11"/>
        <v>Kaag en BraassemWijk 02 WoubruggeInkomensafh.huurbeleid 34229 t/m 43786 euroHuurOverige verhuurderN.v.t.</v>
      </c>
      <c r="B743">
        <v>2015</v>
      </c>
      <c r="C743" t="s">
        <v>11</v>
      </c>
      <c r="D743" t="s">
        <v>14</v>
      </c>
      <c r="E743" t="s">
        <v>126</v>
      </c>
      <c r="F743" t="s">
        <v>9</v>
      </c>
      <c r="G743" t="s">
        <v>3</v>
      </c>
      <c r="H743" t="s">
        <v>7</v>
      </c>
      <c r="I743" t="s">
        <v>1</v>
      </c>
      <c r="J743">
        <v>0</v>
      </c>
    </row>
    <row r="744" spans="1:10" x14ac:dyDescent="0.25">
      <c r="A744" t="str">
        <f t="shared" si="11"/>
        <v>Kaag en BraassemWijk 02 WoubruggeInkomensafh.huurbeleid meer dan 43786 euroTotaalN.v.t.N.v.t.</v>
      </c>
      <c r="B744">
        <v>2015</v>
      </c>
      <c r="C744" t="s">
        <v>11</v>
      </c>
      <c r="D744" t="s">
        <v>14</v>
      </c>
      <c r="E744" t="s">
        <v>126</v>
      </c>
      <c r="F744" t="s">
        <v>10</v>
      </c>
      <c r="G744" t="s">
        <v>0</v>
      </c>
      <c r="H744" t="s">
        <v>1</v>
      </c>
      <c r="I744" t="s">
        <v>1</v>
      </c>
      <c r="J744">
        <v>1100</v>
      </c>
    </row>
    <row r="745" spans="1:10" x14ac:dyDescent="0.25">
      <c r="A745" t="str">
        <f t="shared" si="11"/>
        <v>Kaag en BraassemWijk 02 WoubruggeInkomensafh.huurbeleid meer dan 43786 euroEigenaarN.v.t.N.v.t.</v>
      </c>
      <c r="B745">
        <v>2015</v>
      </c>
      <c r="C745" t="s">
        <v>11</v>
      </c>
      <c r="D745" t="s">
        <v>14</v>
      </c>
      <c r="E745" t="s">
        <v>126</v>
      </c>
      <c r="F745" t="s">
        <v>10</v>
      </c>
      <c r="G745" t="s">
        <v>2</v>
      </c>
      <c r="H745" t="s">
        <v>1</v>
      </c>
      <c r="I745" t="s">
        <v>1</v>
      </c>
      <c r="J745">
        <v>1000</v>
      </c>
    </row>
    <row r="746" spans="1:10" x14ac:dyDescent="0.25">
      <c r="A746" t="str">
        <f t="shared" si="11"/>
        <v>Kaag en BraassemWijk 02 WoubruggeInkomensafh.huurbeleid meer dan 43786 euroHuurTotaalN.v.t.</v>
      </c>
      <c r="B746">
        <v>2015</v>
      </c>
      <c r="C746" t="s">
        <v>11</v>
      </c>
      <c r="D746" t="s">
        <v>14</v>
      </c>
      <c r="E746" t="s">
        <v>126</v>
      </c>
      <c r="F746" t="s">
        <v>10</v>
      </c>
      <c r="G746" t="s">
        <v>3</v>
      </c>
      <c r="H746" t="s">
        <v>0</v>
      </c>
      <c r="I746" t="s">
        <v>1</v>
      </c>
      <c r="J746">
        <v>100</v>
      </c>
    </row>
    <row r="747" spans="1:10" x14ac:dyDescent="0.25">
      <c r="A747" t="str">
        <f t="shared" si="11"/>
        <v>Kaag en BraassemWijk 02 WoubruggeInkomensafh.huurbeleid meer dan 43786 euroHuurCorporatieTotaal</v>
      </c>
      <c r="B747">
        <v>2015</v>
      </c>
      <c r="C747" t="s">
        <v>11</v>
      </c>
      <c r="D747" t="s">
        <v>14</v>
      </c>
      <c r="E747" t="s">
        <v>126</v>
      </c>
      <c r="F747" t="s">
        <v>10</v>
      </c>
      <c r="G747" t="s">
        <v>3</v>
      </c>
      <c r="H747" t="s">
        <v>4</v>
      </c>
      <c r="I747" t="s">
        <v>0</v>
      </c>
      <c r="J747">
        <v>100</v>
      </c>
    </row>
    <row r="748" spans="1:10" x14ac:dyDescent="0.25">
      <c r="A748" t="str">
        <f t="shared" si="11"/>
        <v>Kaag en BraassemWijk 02 WoubruggeInkomensafh.huurbeleid meer dan 43786 euroHuurCorporatieOnder liberalisatiegrens</v>
      </c>
      <c r="B748">
        <v>2015</v>
      </c>
      <c r="C748" t="s">
        <v>11</v>
      </c>
      <c r="D748" t="s">
        <v>14</v>
      </c>
      <c r="E748" t="s">
        <v>126</v>
      </c>
      <c r="F748" t="s">
        <v>10</v>
      </c>
      <c r="G748" t="s">
        <v>3</v>
      </c>
      <c r="H748" t="s">
        <v>4</v>
      </c>
      <c r="I748" t="s">
        <v>5</v>
      </c>
      <c r="J748">
        <v>100</v>
      </c>
    </row>
    <row r="749" spans="1:10" x14ac:dyDescent="0.25">
      <c r="A749" t="str">
        <f t="shared" si="11"/>
        <v>Kaag en BraassemWijk 02 WoubruggeInkomensafh.huurbeleid meer dan 43786 euroHuurCorporatieOverig</v>
      </c>
      <c r="B749">
        <v>2015</v>
      </c>
      <c r="C749" t="s">
        <v>11</v>
      </c>
      <c r="D749" t="s">
        <v>14</v>
      </c>
      <c r="E749" t="s">
        <v>126</v>
      </c>
      <c r="F749" t="s">
        <v>10</v>
      </c>
      <c r="G749" t="s">
        <v>3</v>
      </c>
      <c r="H749" t="s">
        <v>4</v>
      </c>
      <c r="I749" t="s">
        <v>6</v>
      </c>
      <c r="J749">
        <v>0</v>
      </c>
    </row>
    <row r="750" spans="1:10" x14ac:dyDescent="0.25">
      <c r="A750" t="str">
        <f t="shared" si="11"/>
        <v>Kaag en BraassemWijk 02 WoubruggeInkomensafh.huurbeleid meer dan 43786 euroHuurOverige verhuurderN.v.t.</v>
      </c>
      <c r="B750">
        <v>2015</v>
      </c>
      <c r="C750" t="s">
        <v>11</v>
      </c>
      <c r="D750" t="s">
        <v>14</v>
      </c>
      <c r="E750" t="s">
        <v>126</v>
      </c>
      <c r="F750" t="s">
        <v>10</v>
      </c>
      <c r="G750" t="s">
        <v>3</v>
      </c>
      <c r="H750" t="s">
        <v>7</v>
      </c>
      <c r="I750" t="s">
        <v>1</v>
      </c>
      <c r="J750">
        <v>100</v>
      </c>
    </row>
    <row r="751" spans="1:10" x14ac:dyDescent="0.25">
      <c r="A751" t="str">
        <f t="shared" si="11"/>
        <v>Kaag en BraassemWijk 03 RijnsaterwoudeTotaalTotaalN.v.t.N.v.t.</v>
      </c>
      <c r="B751">
        <v>2015</v>
      </c>
      <c r="C751" t="s">
        <v>11</v>
      </c>
      <c r="D751" t="s">
        <v>14</v>
      </c>
      <c r="E751" t="s">
        <v>127</v>
      </c>
      <c r="F751" t="s">
        <v>0</v>
      </c>
      <c r="G751" t="s">
        <v>0</v>
      </c>
      <c r="H751" t="s">
        <v>1</v>
      </c>
      <c r="I751" t="s">
        <v>1</v>
      </c>
      <c r="J751">
        <v>500</v>
      </c>
    </row>
    <row r="752" spans="1:10" x14ac:dyDescent="0.25">
      <c r="A752" t="str">
        <f t="shared" si="11"/>
        <v>Kaag en BraassemWijk 03 RijnsaterwoudeTotaalEigenaarN.v.t.N.v.t.</v>
      </c>
      <c r="B752">
        <v>2015</v>
      </c>
      <c r="C752" t="s">
        <v>11</v>
      </c>
      <c r="D752" t="s">
        <v>14</v>
      </c>
      <c r="E752" t="s">
        <v>127</v>
      </c>
      <c r="F752" t="s">
        <v>0</v>
      </c>
      <c r="G752" t="s">
        <v>2</v>
      </c>
      <c r="H752" t="s">
        <v>1</v>
      </c>
      <c r="I752" t="s">
        <v>1</v>
      </c>
      <c r="J752">
        <v>300</v>
      </c>
    </row>
    <row r="753" spans="1:10" x14ac:dyDescent="0.25">
      <c r="A753" t="str">
        <f t="shared" si="11"/>
        <v>Kaag en BraassemWijk 03 RijnsaterwoudeTotaalHuurTotaalN.v.t.</v>
      </c>
      <c r="B753">
        <v>2015</v>
      </c>
      <c r="C753" t="s">
        <v>11</v>
      </c>
      <c r="D753" t="s">
        <v>14</v>
      </c>
      <c r="E753" t="s">
        <v>127</v>
      </c>
      <c r="F753" t="s">
        <v>0</v>
      </c>
      <c r="G753" t="s">
        <v>3</v>
      </c>
      <c r="H753" t="s">
        <v>0</v>
      </c>
      <c r="I753" t="s">
        <v>1</v>
      </c>
      <c r="J753">
        <v>100</v>
      </c>
    </row>
    <row r="754" spans="1:10" x14ac:dyDescent="0.25">
      <c r="A754" t="str">
        <f t="shared" si="11"/>
        <v>Kaag en BraassemWijk 03 RijnsaterwoudeTotaalHuurCorporatieTotaal</v>
      </c>
      <c r="B754">
        <v>2015</v>
      </c>
      <c r="C754" t="s">
        <v>11</v>
      </c>
      <c r="D754" t="s">
        <v>14</v>
      </c>
      <c r="E754" t="s">
        <v>127</v>
      </c>
      <c r="F754" t="s">
        <v>0</v>
      </c>
      <c r="G754" t="s">
        <v>3</v>
      </c>
      <c r="H754" t="s">
        <v>4</v>
      </c>
      <c r="I754" t="s">
        <v>0</v>
      </c>
      <c r="J754">
        <v>100</v>
      </c>
    </row>
    <row r="755" spans="1:10" x14ac:dyDescent="0.25">
      <c r="A755" t="str">
        <f t="shared" si="11"/>
        <v>Kaag en BraassemWijk 03 RijnsaterwoudeTotaalHuurCorporatieOnder liberalisatiegrens</v>
      </c>
      <c r="B755">
        <v>2015</v>
      </c>
      <c r="C755" t="s">
        <v>11</v>
      </c>
      <c r="D755" t="s">
        <v>14</v>
      </c>
      <c r="E755" t="s">
        <v>127</v>
      </c>
      <c r="F755" t="s">
        <v>0</v>
      </c>
      <c r="G755" t="s">
        <v>3</v>
      </c>
      <c r="H755" t="s">
        <v>4</v>
      </c>
      <c r="I755" t="s">
        <v>5</v>
      </c>
      <c r="J755">
        <v>100</v>
      </c>
    </row>
    <row r="756" spans="1:10" x14ac:dyDescent="0.25">
      <c r="A756" t="str">
        <f t="shared" si="11"/>
        <v>Kaag en BraassemWijk 03 RijnsaterwoudeTotaalHuurOverige verhuurderN.v.t.</v>
      </c>
      <c r="B756">
        <v>2015</v>
      </c>
      <c r="C756" t="s">
        <v>11</v>
      </c>
      <c r="D756" t="s">
        <v>14</v>
      </c>
      <c r="E756" t="s">
        <v>127</v>
      </c>
      <c r="F756" t="s">
        <v>0</v>
      </c>
      <c r="G756" t="s">
        <v>3</v>
      </c>
      <c r="H756" t="s">
        <v>7</v>
      </c>
      <c r="I756" t="s">
        <v>1</v>
      </c>
      <c r="J756">
        <v>0</v>
      </c>
    </row>
    <row r="757" spans="1:10" x14ac:dyDescent="0.25">
      <c r="A757" t="str">
        <f t="shared" si="11"/>
        <v>Kaag en BraassemWijk 03 RijnsaterwoudeInkomensafh.huurbeleid tot 34229 euroTotaalN.v.t.N.v.t.</v>
      </c>
      <c r="B757">
        <v>2015</v>
      </c>
      <c r="C757" t="s">
        <v>11</v>
      </c>
      <c r="D757" t="s">
        <v>14</v>
      </c>
      <c r="E757" t="s">
        <v>127</v>
      </c>
      <c r="F757" t="s">
        <v>8</v>
      </c>
      <c r="G757" t="s">
        <v>0</v>
      </c>
      <c r="H757" t="s">
        <v>1</v>
      </c>
      <c r="I757" t="s">
        <v>1</v>
      </c>
      <c r="J757">
        <v>200</v>
      </c>
    </row>
    <row r="758" spans="1:10" x14ac:dyDescent="0.25">
      <c r="A758" t="str">
        <f t="shared" si="11"/>
        <v>Kaag en BraassemWijk 03 RijnsaterwoudeInkomensafh.huurbeleid tot 34229 euroEigenaarN.v.t.N.v.t.</v>
      </c>
      <c r="B758">
        <v>2015</v>
      </c>
      <c r="C758" t="s">
        <v>11</v>
      </c>
      <c r="D758" t="s">
        <v>14</v>
      </c>
      <c r="E758" t="s">
        <v>127</v>
      </c>
      <c r="F758" t="s">
        <v>8</v>
      </c>
      <c r="G758" t="s">
        <v>2</v>
      </c>
      <c r="H758" t="s">
        <v>1</v>
      </c>
      <c r="I758" t="s">
        <v>1</v>
      </c>
      <c r="J758">
        <v>100</v>
      </c>
    </row>
    <row r="759" spans="1:10" x14ac:dyDescent="0.25">
      <c r="A759" t="str">
        <f t="shared" si="11"/>
        <v>Kaag en BraassemWijk 03 RijnsaterwoudeInkomensafh.huurbeleid tot 34229 euroHuurTotaalN.v.t.</v>
      </c>
      <c r="B759">
        <v>2015</v>
      </c>
      <c r="C759" t="s">
        <v>11</v>
      </c>
      <c r="D759" t="s">
        <v>14</v>
      </c>
      <c r="E759" t="s">
        <v>127</v>
      </c>
      <c r="F759" t="s">
        <v>8</v>
      </c>
      <c r="G759" t="s">
        <v>3</v>
      </c>
      <c r="H759" t="s">
        <v>0</v>
      </c>
      <c r="I759" t="s">
        <v>1</v>
      </c>
      <c r="J759">
        <v>100</v>
      </c>
    </row>
    <row r="760" spans="1:10" x14ac:dyDescent="0.25">
      <c r="A760" t="str">
        <f t="shared" si="11"/>
        <v>Kaag en BraassemWijk 03 RijnsaterwoudeInkomensafh.huurbeleid tot 34229 euroHuurCorporatieTotaal</v>
      </c>
      <c r="B760">
        <v>2015</v>
      </c>
      <c r="C760" t="s">
        <v>11</v>
      </c>
      <c r="D760" t="s">
        <v>14</v>
      </c>
      <c r="E760" t="s">
        <v>127</v>
      </c>
      <c r="F760" t="s">
        <v>8</v>
      </c>
      <c r="G760" t="s">
        <v>3</v>
      </c>
      <c r="H760" t="s">
        <v>4</v>
      </c>
      <c r="I760" t="s">
        <v>0</v>
      </c>
      <c r="J760">
        <v>100</v>
      </c>
    </row>
    <row r="761" spans="1:10" x14ac:dyDescent="0.25">
      <c r="A761" t="str">
        <f t="shared" si="11"/>
        <v>Kaag en BraassemWijk 03 RijnsaterwoudeInkomensafh.huurbeleid tot 34229 euroHuurCorporatieOnder liberalisatiegrens</v>
      </c>
      <c r="B761">
        <v>2015</v>
      </c>
      <c r="C761" t="s">
        <v>11</v>
      </c>
      <c r="D761" t="s">
        <v>14</v>
      </c>
      <c r="E761" t="s">
        <v>127</v>
      </c>
      <c r="F761" t="s">
        <v>8</v>
      </c>
      <c r="G761" t="s">
        <v>3</v>
      </c>
      <c r="H761" t="s">
        <v>4</v>
      </c>
      <c r="I761" t="s">
        <v>5</v>
      </c>
      <c r="J761">
        <v>100</v>
      </c>
    </row>
    <row r="762" spans="1:10" x14ac:dyDescent="0.25">
      <c r="A762" t="str">
        <f t="shared" si="11"/>
        <v>Kaag en BraassemWijk 03 RijnsaterwoudeInkomensafh.huurbeleid tot 34229 euroHuurOverige verhuurderN.v.t.</v>
      </c>
      <c r="B762">
        <v>2015</v>
      </c>
      <c r="C762" t="s">
        <v>11</v>
      </c>
      <c r="D762" t="s">
        <v>14</v>
      </c>
      <c r="E762" t="s">
        <v>127</v>
      </c>
      <c r="F762" t="s">
        <v>8</v>
      </c>
      <c r="G762" t="s">
        <v>3</v>
      </c>
      <c r="H762" t="s">
        <v>7</v>
      </c>
      <c r="I762" t="s">
        <v>1</v>
      </c>
      <c r="J762">
        <v>0</v>
      </c>
    </row>
    <row r="763" spans="1:10" x14ac:dyDescent="0.25">
      <c r="A763" t="str">
        <f t="shared" si="11"/>
        <v>Kaag en BraassemWijk 03 RijnsaterwoudeInkomensafh.huurbeleid 34229 t/m 43786 euroTotaalN.v.t.N.v.t.</v>
      </c>
      <c r="B763">
        <v>2015</v>
      </c>
      <c r="C763" t="s">
        <v>11</v>
      </c>
      <c r="D763" t="s">
        <v>14</v>
      </c>
      <c r="E763" t="s">
        <v>127</v>
      </c>
      <c r="F763" t="s">
        <v>9</v>
      </c>
      <c r="G763" t="s">
        <v>0</v>
      </c>
      <c r="H763" t="s">
        <v>1</v>
      </c>
      <c r="I763" t="s">
        <v>1</v>
      </c>
      <c r="J763">
        <v>100</v>
      </c>
    </row>
    <row r="764" spans="1:10" x14ac:dyDescent="0.25">
      <c r="A764" t="str">
        <f t="shared" si="11"/>
        <v>Kaag en BraassemWijk 03 RijnsaterwoudeInkomensafh.huurbeleid 34229 t/m 43786 euroEigenaarN.v.t.N.v.t.</v>
      </c>
      <c r="B764">
        <v>2015</v>
      </c>
      <c r="C764" t="s">
        <v>11</v>
      </c>
      <c r="D764" t="s">
        <v>14</v>
      </c>
      <c r="E764" t="s">
        <v>127</v>
      </c>
      <c r="F764" t="s">
        <v>9</v>
      </c>
      <c r="G764" t="s">
        <v>2</v>
      </c>
      <c r="H764" t="s">
        <v>1</v>
      </c>
      <c r="I764" t="s">
        <v>1</v>
      </c>
      <c r="J764">
        <v>0</v>
      </c>
    </row>
    <row r="765" spans="1:10" x14ac:dyDescent="0.25">
      <c r="A765" t="str">
        <f t="shared" si="11"/>
        <v>Kaag en BraassemWijk 03 RijnsaterwoudeInkomensafh.huurbeleid 34229 t/m 43786 euroHuurTotaalN.v.t.</v>
      </c>
      <c r="B765">
        <v>2015</v>
      </c>
      <c r="C765" t="s">
        <v>11</v>
      </c>
      <c r="D765" t="s">
        <v>14</v>
      </c>
      <c r="E765" t="s">
        <v>127</v>
      </c>
      <c r="F765" t="s">
        <v>9</v>
      </c>
      <c r="G765" t="s">
        <v>3</v>
      </c>
      <c r="H765" t="s">
        <v>0</v>
      </c>
      <c r="I765" t="s">
        <v>1</v>
      </c>
      <c r="J765">
        <v>0</v>
      </c>
    </row>
    <row r="766" spans="1:10" x14ac:dyDescent="0.25">
      <c r="A766" t="str">
        <f t="shared" si="11"/>
        <v>Kaag en BraassemWijk 03 RijnsaterwoudeInkomensafh.huurbeleid 34229 t/m 43786 euroHuurCorporatieTotaal</v>
      </c>
      <c r="B766">
        <v>2015</v>
      </c>
      <c r="C766" t="s">
        <v>11</v>
      </c>
      <c r="D766" t="s">
        <v>14</v>
      </c>
      <c r="E766" t="s">
        <v>127</v>
      </c>
      <c r="F766" t="s">
        <v>9</v>
      </c>
      <c r="G766" t="s">
        <v>3</v>
      </c>
      <c r="H766" t="s">
        <v>4</v>
      </c>
      <c r="I766" t="s">
        <v>0</v>
      </c>
      <c r="J766">
        <v>0</v>
      </c>
    </row>
    <row r="767" spans="1:10" x14ac:dyDescent="0.25">
      <c r="A767" t="str">
        <f t="shared" si="11"/>
        <v>Kaag en BraassemWijk 03 RijnsaterwoudeInkomensafh.huurbeleid 34229 t/m 43786 euroHuurCorporatieOnder liberalisatiegrens</v>
      </c>
      <c r="B767">
        <v>2015</v>
      </c>
      <c r="C767" t="s">
        <v>11</v>
      </c>
      <c r="D767" t="s">
        <v>14</v>
      </c>
      <c r="E767" t="s">
        <v>127</v>
      </c>
      <c r="F767" t="s">
        <v>9</v>
      </c>
      <c r="G767" t="s">
        <v>3</v>
      </c>
      <c r="H767" t="s">
        <v>4</v>
      </c>
      <c r="I767" t="s">
        <v>5</v>
      </c>
      <c r="J767">
        <v>0</v>
      </c>
    </row>
    <row r="768" spans="1:10" x14ac:dyDescent="0.25">
      <c r="A768" t="str">
        <f t="shared" si="11"/>
        <v>Kaag en BraassemWijk 03 RijnsaterwoudeInkomensafh.huurbeleid 34229 t/m 43786 euroHuurOverige verhuurderN.v.t.</v>
      </c>
      <c r="B768">
        <v>2015</v>
      </c>
      <c r="C768" t="s">
        <v>11</v>
      </c>
      <c r="D768" t="s">
        <v>14</v>
      </c>
      <c r="E768" t="s">
        <v>127</v>
      </c>
      <c r="F768" t="s">
        <v>9</v>
      </c>
      <c r="G768" t="s">
        <v>3</v>
      </c>
      <c r="H768" t="s">
        <v>7</v>
      </c>
      <c r="I768" t="s">
        <v>1</v>
      </c>
      <c r="J768">
        <v>0</v>
      </c>
    </row>
    <row r="769" spans="1:10" x14ac:dyDescent="0.25">
      <c r="A769" t="str">
        <f t="shared" si="11"/>
        <v>Kaag en BraassemWijk 03 RijnsaterwoudeInkomensafh.huurbeleid meer dan 43786 euroTotaalN.v.t.N.v.t.</v>
      </c>
      <c r="B769">
        <v>2015</v>
      </c>
      <c r="C769" t="s">
        <v>11</v>
      </c>
      <c r="D769" t="s">
        <v>14</v>
      </c>
      <c r="E769" t="s">
        <v>127</v>
      </c>
      <c r="F769" t="s">
        <v>10</v>
      </c>
      <c r="G769" t="s">
        <v>0</v>
      </c>
      <c r="H769" t="s">
        <v>1</v>
      </c>
      <c r="I769" t="s">
        <v>1</v>
      </c>
      <c r="J769">
        <v>300</v>
      </c>
    </row>
    <row r="770" spans="1:10" x14ac:dyDescent="0.25">
      <c r="A770" t="str">
        <f t="shared" si="11"/>
        <v>Kaag en BraassemWijk 03 RijnsaterwoudeInkomensafh.huurbeleid meer dan 43786 euroEigenaarN.v.t.N.v.t.</v>
      </c>
      <c r="B770">
        <v>2015</v>
      </c>
      <c r="C770" t="s">
        <v>11</v>
      </c>
      <c r="D770" t="s">
        <v>14</v>
      </c>
      <c r="E770" t="s">
        <v>127</v>
      </c>
      <c r="F770" t="s">
        <v>10</v>
      </c>
      <c r="G770" t="s">
        <v>2</v>
      </c>
      <c r="H770" t="s">
        <v>1</v>
      </c>
      <c r="I770" t="s">
        <v>1</v>
      </c>
      <c r="J770">
        <v>200</v>
      </c>
    </row>
    <row r="771" spans="1:10" x14ac:dyDescent="0.25">
      <c r="A771" t="str">
        <f t="shared" ref="A771:A834" si="12">CONCATENATE(D771,E771,F771,G771,H771,I771)</f>
        <v>Kaag en BraassemWijk 03 RijnsaterwoudeInkomensafh.huurbeleid meer dan 43786 euroHuurTotaalN.v.t.</v>
      </c>
      <c r="B771">
        <v>2015</v>
      </c>
      <c r="C771" t="s">
        <v>11</v>
      </c>
      <c r="D771" t="s">
        <v>14</v>
      </c>
      <c r="E771" t="s">
        <v>127</v>
      </c>
      <c r="F771" t="s">
        <v>10</v>
      </c>
      <c r="G771" t="s">
        <v>3</v>
      </c>
      <c r="H771" t="s">
        <v>0</v>
      </c>
      <c r="I771" t="s">
        <v>1</v>
      </c>
      <c r="J771">
        <v>0</v>
      </c>
    </row>
    <row r="772" spans="1:10" x14ac:dyDescent="0.25">
      <c r="A772" t="str">
        <f t="shared" si="12"/>
        <v>Kaag en BraassemWijk 03 RijnsaterwoudeInkomensafh.huurbeleid meer dan 43786 euroHuurCorporatieTotaal</v>
      </c>
      <c r="B772">
        <v>2015</v>
      </c>
      <c r="C772" t="s">
        <v>11</v>
      </c>
      <c r="D772" t="s">
        <v>14</v>
      </c>
      <c r="E772" t="s">
        <v>127</v>
      </c>
      <c r="F772" t="s">
        <v>10</v>
      </c>
      <c r="G772" t="s">
        <v>3</v>
      </c>
      <c r="H772" t="s">
        <v>4</v>
      </c>
      <c r="I772" t="s">
        <v>0</v>
      </c>
      <c r="J772">
        <v>0</v>
      </c>
    </row>
    <row r="773" spans="1:10" x14ac:dyDescent="0.25">
      <c r="A773" t="str">
        <f t="shared" si="12"/>
        <v>Kaag en BraassemWijk 03 RijnsaterwoudeInkomensafh.huurbeleid meer dan 43786 euroHuurCorporatieOnder liberalisatiegrens</v>
      </c>
      <c r="B773">
        <v>2015</v>
      </c>
      <c r="C773" t="s">
        <v>11</v>
      </c>
      <c r="D773" t="s">
        <v>14</v>
      </c>
      <c r="E773" t="s">
        <v>127</v>
      </c>
      <c r="F773" t="s">
        <v>10</v>
      </c>
      <c r="G773" t="s">
        <v>3</v>
      </c>
      <c r="H773" t="s">
        <v>4</v>
      </c>
      <c r="I773" t="s">
        <v>5</v>
      </c>
      <c r="J773">
        <v>0</v>
      </c>
    </row>
    <row r="774" spans="1:10" x14ac:dyDescent="0.25">
      <c r="A774" t="str">
        <f t="shared" si="12"/>
        <v>Kaag en BraassemWijk 03 RijnsaterwoudeInkomensafh.huurbeleid meer dan 43786 euroHuurOverige verhuurderN.v.t.</v>
      </c>
      <c r="B774">
        <v>2015</v>
      </c>
      <c r="C774" t="s">
        <v>11</v>
      </c>
      <c r="D774" t="s">
        <v>14</v>
      </c>
      <c r="E774" t="s">
        <v>127</v>
      </c>
      <c r="F774" t="s">
        <v>10</v>
      </c>
      <c r="G774" t="s">
        <v>3</v>
      </c>
      <c r="H774" t="s">
        <v>7</v>
      </c>
      <c r="I774" t="s">
        <v>1</v>
      </c>
      <c r="J774">
        <v>0</v>
      </c>
    </row>
    <row r="775" spans="1:10" x14ac:dyDescent="0.25">
      <c r="A775" t="str">
        <f t="shared" si="12"/>
        <v>Kaag en BraassemWijk 04 LeimuidenTotaalTotaalN.v.t.N.v.t.</v>
      </c>
      <c r="B775">
        <v>2015</v>
      </c>
      <c r="C775" t="s">
        <v>11</v>
      </c>
      <c r="D775" t="s">
        <v>14</v>
      </c>
      <c r="E775" t="s">
        <v>128</v>
      </c>
      <c r="F775" t="s">
        <v>0</v>
      </c>
      <c r="G775" t="s">
        <v>0</v>
      </c>
      <c r="H775" t="s">
        <v>1</v>
      </c>
      <c r="I775" t="s">
        <v>1</v>
      </c>
      <c r="J775">
        <v>1800</v>
      </c>
    </row>
    <row r="776" spans="1:10" x14ac:dyDescent="0.25">
      <c r="A776" t="str">
        <f t="shared" si="12"/>
        <v>Kaag en BraassemWijk 04 LeimuidenTotaalEigenaarN.v.t.N.v.t.</v>
      </c>
      <c r="B776">
        <v>2015</v>
      </c>
      <c r="C776" t="s">
        <v>11</v>
      </c>
      <c r="D776" t="s">
        <v>14</v>
      </c>
      <c r="E776" t="s">
        <v>128</v>
      </c>
      <c r="F776" t="s">
        <v>0</v>
      </c>
      <c r="G776" t="s">
        <v>2</v>
      </c>
      <c r="H776" t="s">
        <v>1</v>
      </c>
      <c r="I776" t="s">
        <v>1</v>
      </c>
      <c r="J776">
        <v>1200</v>
      </c>
    </row>
    <row r="777" spans="1:10" x14ac:dyDescent="0.25">
      <c r="A777" t="str">
        <f t="shared" si="12"/>
        <v>Kaag en BraassemWijk 04 LeimuidenTotaalHuurTotaalN.v.t.</v>
      </c>
      <c r="B777">
        <v>2015</v>
      </c>
      <c r="C777" t="s">
        <v>11</v>
      </c>
      <c r="D777" t="s">
        <v>14</v>
      </c>
      <c r="E777" t="s">
        <v>128</v>
      </c>
      <c r="F777" t="s">
        <v>0</v>
      </c>
      <c r="G777" t="s">
        <v>3</v>
      </c>
      <c r="H777" t="s">
        <v>0</v>
      </c>
      <c r="I777" t="s">
        <v>1</v>
      </c>
      <c r="J777">
        <v>700</v>
      </c>
    </row>
    <row r="778" spans="1:10" x14ac:dyDescent="0.25">
      <c r="A778" t="str">
        <f t="shared" si="12"/>
        <v>Kaag en BraassemWijk 04 LeimuidenTotaalHuurCorporatieTotaal</v>
      </c>
      <c r="B778">
        <v>2015</v>
      </c>
      <c r="C778" t="s">
        <v>11</v>
      </c>
      <c r="D778" t="s">
        <v>14</v>
      </c>
      <c r="E778" t="s">
        <v>128</v>
      </c>
      <c r="F778" t="s">
        <v>0</v>
      </c>
      <c r="G778" t="s">
        <v>3</v>
      </c>
      <c r="H778" t="s">
        <v>4</v>
      </c>
      <c r="I778" t="s">
        <v>0</v>
      </c>
      <c r="J778">
        <v>500</v>
      </c>
    </row>
    <row r="779" spans="1:10" x14ac:dyDescent="0.25">
      <c r="A779" t="str">
        <f t="shared" si="12"/>
        <v>Kaag en BraassemWijk 04 LeimuidenTotaalHuurCorporatieOnder liberalisatiegrens</v>
      </c>
      <c r="B779">
        <v>2015</v>
      </c>
      <c r="C779" t="s">
        <v>11</v>
      </c>
      <c r="D779" t="s">
        <v>14</v>
      </c>
      <c r="E779" t="s">
        <v>128</v>
      </c>
      <c r="F779" t="s">
        <v>0</v>
      </c>
      <c r="G779" t="s">
        <v>3</v>
      </c>
      <c r="H779" t="s">
        <v>4</v>
      </c>
      <c r="I779" t="s">
        <v>5</v>
      </c>
      <c r="J779">
        <v>500</v>
      </c>
    </row>
    <row r="780" spans="1:10" x14ac:dyDescent="0.25">
      <c r="A780" t="str">
        <f t="shared" si="12"/>
        <v>Kaag en BraassemWijk 04 LeimuidenTotaalHuurCorporatieOverig</v>
      </c>
      <c r="B780">
        <v>2015</v>
      </c>
      <c r="C780" t="s">
        <v>11</v>
      </c>
      <c r="D780" t="s">
        <v>14</v>
      </c>
      <c r="E780" t="s">
        <v>128</v>
      </c>
      <c r="F780" t="s">
        <v>0</v>
      </c>
      <c r="G780" t="s">
        <v>3</v>
      </c>
      <c r="H780" t="s">
        <v>4</v>
      </c>
      <c r="I780" t="s">
        <v>6</v>
      </c>
      <c r="J780">
        <v>0</v>
      </c>
    </row>
    <row r="781" spans="1:10" x14ac:dyDescent="0.25">
      <c r="A781" t="str">
        <f t="shared" si="12"/>
        <v>Kaag en BraassemWijk 04 LeimuidenTotaalHuurOverige verhuurderN.v.t.</v>
      </c>
      <c r="B781">
        <v>2015</v>
      </c>
      <c r="C781" t="s">
        <v>11</v>
      </c>
      <c r="D781" t="s">
        <v>14</v>
      </c>
      <c r="E781" t="s">
        <v>128</v>
      </c>
      <c r="F781" t="s">
        <v>0</v>
      </c>
      <c r="G781" t="s">
        <v>3</v>
      </c>
      <c r="H781" t="s">
        <v>7</v>
      </c>
      <c r="I781" t="s">
        <v>1</v>
      </c>
      <c r="J781">
        <v>100</v>
      </c>
    </row>
    <row r="782" spans="1:10" x14ac:dyDescent="0.25">
      <c r="A782" t="str">
        <f t="shared" si="12"/>
        <v>Kaag en BraassemWijk 04 LeimuidenInkomensafh.huurbeleid tot 34229 euroTotaalN.v.t.N.v.t.</v>
      </c>
      <c r="B782">
        <v>2015</v>
      </c>
      <c r="C782" t="s">
        <v>11</v>
      </c>
      <c r="D782" t="s">
        <v>14</v>
      </c>
      <c r="E782" t="s">
        <v>128</v>
      </c>
      <c r="F782" t="s">
        <v>8</v>
      </c>
      <c r="G782" t="s">
        <v>0</v>
      </c>
      <c r="H782" t="s">
        <v>1</v>
      </c>
      <c r="I782" t="s">
        <v>1</v>
      </c>
      <c r="J782">
        <v>700</v>
      </c>
    </row>
    <row r="783" spans="1:10" x14ac:dyDescent="0.25">
      <c r="A783" t="str">
        <f t="shared" si="12"/>
        <v>Kaag en BraassemWijk 04 LeimuidenInkomensafh.huurbeleid tot 34229 euroEigenaarN.v.t.N.v.t.</v>
      </c>
      <c r="B783">
        <v>2015</v>
      </c>
      <c r="C783" t="s">
        <v>11</v>
      </c>
      <c r="D783" t="s">
        <v>14</v>
      </c>
      <c r="E783" t="s">
        <v>128</v>
      </c>
      <c r="F783" t="s">
        <v>8</v>
      </c>
      <c r="G783" t="s">
        <v>2</v>
      </c>
      <c r="H783" t="s">
        <v>1</v>
      </c>
      <c r="I783" t="s">
        <v>1</v>
      </c>
      <c r="J783">
        <v>300</v>
      </c>
    </row>
    <row r="784" spans="1:10" x14ac:dyDescent="0.25">
      <c r="A784" t="str">
        <f t="shared" si="12"/>
        <v>Kaag en BraassemWijk 04 LeimuidenInkomensafh.huurbeleid tot 34229 euroHuurTotaalN.v.t.</v>
      </c>
      <c r="B784">
        <v>2015</v>
      </c>
      <c r="C784" t="s">
        <v>11</v>
      </c>
      <c r="D784" t="s">
        <v>14</v>
      </c>
      <c r="E784" t="s">
        <v>128</v>
      </c>
      <c r="F784" t="s">
        <v>8</v>
      </c>
      <c r="G784" t="s">
        <v>3</v>
      </c>
      <c r="H784" t="s">
        <v>0</v>
      </c>
      <c r="I784" t="s">
        <v>1</v>
      </c>
      <c r="J784">
        <v>400</v>
      </c>
    </row>
    <row r="785" spans="1:10" x14ac:dyDescent="0.25">
      <c r="A785" t="str">
        <f t="shared" si="12"/>
        <v>Kaag en BraassemWijk 04 LeimuidenInkomensafh.huurbeleid tot 34229 euroHuurCorporatieTotaal</v>
      </c>
      <c r="B785">
        <v>2015</v>
      </c>
      <c r="C785" t="s">
        <v>11</v>
      </c>
      <c r="D785" t="s">
        <v>14</v>
      </c>
      <c r="E785" t="s">
        <v>128</v>
      </c>
      <c r="F785" t="s">
        <v>8</v>
      </c>
      <c r="G785" t="s">
        <v>3</v>
      </c>
      <c r="H785" t="s">
        <v>4</v>
      </c>
      <c r="I785" t="s">
        <v>0</v>
      </c>
      <c r="J785">
        <v>300</v>
      </c>
    </row>
    <row r="786" spans="1:10" x14ac:dyDescent="0.25">
      <c r="A786" t="str">
        <f t="shared" si="12"/>
        <v>Kaag en BraassemWijk 04 LeimuidenInkomensafh.huurbeleid tot 34229 euroHuurCorporatieOnder liberalisatiegrens</v>
      </c>
      <c r="B786">
        <v>2015</v>
      </c>
      <c r="C786" t="s">
        <v>11</v>
      </c>
      <c r="D786" t="s">
        <v>14</v>
      </c>
      <c r="E786" t="s">
        <v>128</v>
      </c>
      <c r="F786" t="s">
        <v>8</v>
      </c>
      <c r="G786" t="s">
        <v>3</v>
      </c>
      <c r="H786" t="s">
        <v>4</v>
      </c>
      <c r="I786" t="s">
        <v>5</v>
      </c>
      <c r="J786">
        <v>300</v>
      </c>
    </row>
    <row r="787" spans="1:10" x14ac:dyDescent="0.25">
      <c r="A787" t="str">
        <f t="shared" si="12"/>
        <v>Kaag en BraassemWijk 04 LeimuidenInkomensafh.huurbeleid tot 34229 euroHuurCorporatieOverig</v>
      </c>
      <c r="B787">
        <v>2015</v>
      </c>
      <c r="C787" t="s">
        <v>11</v>
      </c>
      <c r="D787" t="s">
        <v>14</v>
      </c>
      <c r="E787" t="s">
        <v>128</v>
      </c>
      <c r="F787" t="s">
        <v>8</v>
      </c>
      <c r="G787" t="s">
        <v>3</v>
      </c>
      <c r="H787" t="s">
        <v>4</v>
      </c>
      <c r="I787" t="s">
        <v>6</v>
      </c>
      <c r="J787">
        <v>0</v>
      </c>
    </row>
    <row r="788" spans="1:10" x14ac:dyDescent="0.25">
      <c r="A788" t="str">
        <f t="shared" si="12"/>
        <v>Kaag en BraassemWijk 04 LeimuidenInkomensafh.huurbeleid tot 34229 euroHuurOverige verhuurderN.v.t.</v>
      </c>
      <c r="B788">
        <v>2015</v>
      </c>
      <c r="C788" t="s">
        <v>11</v>
      </c>
      <c r="D788" t="s">
        <v>14</v>
      </c>
      <c r="E788" t="s">
        <v>128</v>
      </c>
      <c r="F788" t="s">
        <v>8</v>
      </c>
      <c r="G788" t="s">
        <v>3</v>
      </c>
      <c r="H788" t="s">
        <v>7</v>
      </c>
      <c r="I788" t="s">
        <v>1</v>
      </c>
      <c r="J788">
        <v>100</v>
      </c>
    </row>
    <row r="789" spans="1:10" x14ac:dyDescent="0.25">
      <c r="A789" t="str">
        <f t="shared" si="12"/>
        <v>Kaag en BraassemWijk 04 LeimuidenInkomensafh.huurbeleid 34229 t/m 43786 euroTotaalN.v.t.N.v.t.</v>
      </c>
      <c r="B789">
        <v>2015</v>
      </c>
      <c r="C789" t="s">
        <v>11</v>
      </c>
      <c r="D789" t="s">
        <v>14</v>
      </c>
      <c r="E789" t="s">
        <v>128</v>
      </c>
      <c r="F789" t="s">
        <v>9</v>
      </c>
      <c r="G789" t="s">
        <v>0</v>
      </c>
      <c r="H789" t="s">
        <v>1</v>
      </c>
      <c r="I789" t="s">
        <v>1</v>
      </c>
      <c r="J789">
        <v>200</v>
      </c>
    </row>
    <row r="790" spans="1:10" x14ac:dyDescent="0.25">
      <c r="A790" t="str">
        <f t="shared" si="12"/>
        <v>Kaag en BraassemWijk 04 LeimuidenInkomensafh.huurbeleid 34229 t/m 43786 euroEigenaarN.v.t.N.v.t.</v>
      </c>
      <c r="B790">
        <v>2015</v>
      </c>
      <c r="C790" t="s">
        <v>11</v>
      </c>
      <c r="D790" t="s">
        <v>14</v>
      </c>
      <c r="E790" t="s">
        <v>128</v>
      </c>
      <c r="F790" t="s">
        <v>9</v>
      </c>
      <c r="G790" t="s">
        <v>2</v>
      </c>
      <c r="H790" t="s">
        <v>1</v>
      </c>
      <c r="I790" t="s">
        <v>1</v>
      </c>
      <c r="J790">
        <v>200</v>
      </c>
    </row>
    <row r="791" spans="1:10" x14ac:dyDescent="0.25">
      <c r="A791" t="str">
        <f t="shared" si="12"/>
        <v>Kaag en BraassemWijk 04 LeimuidenInkomensafh.huurbeleid 34229 t/m 43786 euroHuurTotaalN.v.t.</v>
      </c>
      <c r="B791">
        <v>2015</v>
      </c>
      <c r="C791" t="s">
        <v>11</v>
      </c>
      <c r="D791" t="s">
        <v>14</v>
      </c>
      <c r="E791" t="s">
        <v>128</v>
      </c>
      <c r="F791" t="s">
        <v>9</v>
      </c>
      <c r="G791" t="s">
        <v>3</v>
      </c>
      <c r="H791" t="s">
        <v>0</v>
      </c>
      <c r="I791" t="s">
        <v>1</v>
      </c>
      <c r="J791">
        <v>100</v>
      </c>
    </row>
    <row r="792" spans="1:10" x14ac:dyDescent="0.25">
      <c r="A792" t="str">
        <f t="shared" si="12"/>
        <v>Kaag en BraassemWijk 04 LeimuidenInkomensafh.huurbeleid 34229 t/m 43786 euroHuurCorporatieTotaal</v>
      </c>
      <c r="B792">
        <v>2015</v>
      </c>
      <c r="C792" t="s">
        <v>11</v>
      </c>
      <c r="D792" t="s">
        <v>14</v>
      </c>
      <c r="E792" t="s">
        <v>128</v>
      </c>
      <c r="F792" t="s">
        <v>9</v>
      </c>
      <c r="G792" t="s">
        <v>3</v>
      </c>
      <c r="H792" t="s">
        <v>4</v>
      </c>
      <c r="I792" t="s">
        <v>0</v>
      </c>
      <c r="J792">
        <v>100</v>
      </c>
    </row>
    <row r="793" spans="1:10" x14ac:dyDescent="0.25">
      <c r="A793" t="str">
        <f t="shared" si="12"/>
        <v>Kaag en BraassemWijk 04 LeimuidenInkomensafh.huurbeleid 34229 t/m 43786 euroHuurCorporatieOnder liberalisatiegrens</v>
      </c>
      <c r="B793">
        <v>2015</v>
      </c>
      <c r="C793" t="s">
        <v>11</v>
      </c>
      <c r="D793" t="s">
        <v>14</v>
      </c>
      <c r="E793" t="s">
        <v>128</v>
      </c>
      <c r="F793" t="s">
        <v>9</v>
      </c>
      <c r="G793" t="s">
        <v>3</v>
      </c>
      <c r="H793" t="s">
        <v>4</v>
      </c>
      <c r="I793" t="s">
        <v>5</v>
      </c>
      <c r="J793">
        <v>100</v>
      </c>
    </row>
    <row r="794" spans="1:10" x14ac:dyDescent="0.25">
      <c r="A794" t="str">
        <f t="shared" si="12"/>
        <v>Kaag en BraassemWijk 04 LeimuidenInkomensafh.huurbeleid 34229 t/m 43786 euroHuurCorporatieOverig</v>
      </c>
      <c r="B794">
        <v>2015</v>
      </c>
      <c r="C794" t="s">
        <v>11</v>
      </c>
      <c r="D794" t="s">
        <v>14</v>
      </c>
      <c r="E794" t="s">
        <v>128</v>
      </c>
      <c r="F794" t="s">
        <v>9</v>
      </c>
      <c r="G794" t="s">
        <v>3</v>
      </c>
      <c r="H794" t="s">
        <v>4</v>
      </c>
      <c r="I794" t="s">
        <v>6</v>
      </c>
      <c r="J794">
        <v>0</v>
      </c>
    </row>
    <row r="795" spans="1:10" x14ac:dyDescent="0.25">
      <c r="A795" t="str">
        <f t="shared" si="12"/>
        <v>Kaag en BraassemWijk 04 LeimuidenInkomensafh.huurbeleid 34229 t/m 43786 euroHuurOverige verhuurderN.v.t.</v>
      </c>
      <c r="B795">
        <v>2015</v>
      </c>
      <c r="C795" t="s">
        <v>11</v>
      </c>
      <c r="D795" t="s">
        <v>14</v>
      </c>
      <c r="E795" t="s">
        <v>128</v>
      </c>
      <c r="F795" t="s">
        <v>9</v>
      </c>
      <c r="G795" t="s">
        <v>3</v>
      </c>
      <c r="H795" t="s">
        <v>7</v>
      </c>
      <c r="I795" t="s">
        <v>1</v>
      </c>
      <c r="J795">
        <v>0</v>
      </c>
    </row>
    <row r="796" spans="1:10" x14ac:dyDescent="0.25">
      <c r="A796" t="str">
        <f t="shared" si="12"/>
        <v>Kaag en BraassemWijk 04 LeimuidenInkomensafh.huurbeleid meer dan 43786 euroTotaalN.v.t.N.v.t.</v>
      </c>
      <c r="B796">
        <v>2015</v>
      </c>
      <c r="C796" t="s">
        <v>11</v>
      </c>
      <c r="D796" t="s">
        <v>14</v>
      </c>
      <c r="E796" t="s">
        <v>128</v>
      </c>
      <c r="F796" t="s">
        <v>10</v>
      </c>
      <c r="G796" t="s">
        <v>0</v>
      </c>
      <c r="H796" t="s">
        <v>1</v>
      </c>
      <c r="I796" t="s">
        <v>1</v>
      </c>
      <c r="J796">
        <v>900</v>
      </c>
    </row>
    <row r="797" spans="1:10" x14ac:dyDescent="0.25">
      <c r="A797" t="str">
        <f t="shared" si="12"/>
        <v>Kaag en BraassemWijk 04 LeimuidenInkomensafh.huurbeleid meer dan 43786 euroEigenaarN.v.t.N.v.t.</v>
      </c>
      <c r="B797">
        <v>2015</v>
      </c>
      <c r="C797" t="s">
        <v>11</v>
      </c>
      <c r="D797" t="s">
        <v>14</v>
      </c>
      <c r="E797" t="s">
        <v>128</v>
      </c>
      <c r="F797" t="s">
        <v>10</v>
      </c>
      <c r="G797" t="s">
        <v>2</v>
      </c>
      <c r="H797" t="s">
        <v>1</v>
      </c>
      <c r="I797" t="s">
        <v>1</v>
      </c>
      <c r="J797">
        <v>800</v>
      </c>
    </row>
    <row r="798" spans="1:10" x14ac:dyDescent="0.25">
      <c r="A798" t="str">
        <f t="shared" si="12"/>
        <v>Kaag en BraassemWijk 04 LeimuidenInkomensafh.huurbeleid meer dan 43786 euroHuurTotaalN.v.t.</v>
      </c>
      <c r="B798">
        <v>2015</v>
      </c>
      <c r="C798" t="s">
        <v>11</v>
      </c>
      <c r="D798" t="s">
        <v>14</v>
      </c>
      <c r="E798" t="s">
        <v>128</v>
      </c>
      <c r="F798" t="s">
        <v>10</v>
      </c>
      <c r="G798" t="s">
        <v>3</v>
      </c>
      <c r="H798" t="s">
        <v>0</v>
      </c>
      <c r="I798" t="s">
        <v>1</v>
      </c>
      <c r="J798">
        <v>200</v>
      </c>
    </row>
    <row r="799" spans="1:10" x14ac:dyDescent="0.25">
      <c r="A799" t="str">
        <f t="shared" si="12"/>
        <v>Kaag en BraassemWijk 04 LeimuidenInkomensafh.huurbeleid meer dan 43786 euroHuurCorporatieTotaal</v>
      </c>
      <c r="B799">
        <v>2015</v>
      </c>
      <c r="C799" t="s">
        <v>11</v>
      </c>
      <c r="D799" t="s">
        <v>14</v>
      </c>
      <c r="E799" t="s">
        <v>128</v>
      </c>
      <c r="F799" t="s">
        <v>10</v>
      </c>
      <c r="G799" t="s">
        <v>3</v>
      </c>
      <c r="H799" t="s">
        <v>4</v>
      </c>
      <c r="I799" t="s">
        <v>0</v>
      </c>
      <c r="J799">
        <v>100</v>
      </c>
    </row>
    <row r="800" spans="1:10" x14ac:dyDescent="0.25">
      <c r="A800" t="str">
        <f t="shared" si="12"/>
        <v>Kaag en BraassemWijk 04 LeimuidenInkomensafh.huurbeleid meer dan 43786 euroHuurCorporatieOnder liberalisatiegrens</v>
      </c>
      <c r="B800">
        <v>2015</v>
      </c>
      <c r="C800" t="s">
        <v>11</v>
      </c>
      <c r="D800" t="s">
        <v>14</v>
      </c>
      <c r="E800" t="s">
        <v>128</v>
      </c>
      <c r="F800" t="s">
        <v>10</v>
      </c>
      <c r="G800" t="s">
        <v>3</v>
      </c>
      <c r="H800" t="s">
        <v>4</v>
      </c>
      <c r="I800" t="s">
        <v>5</v>
      </c>
      <c r="J800">
        <v>100</v>
      </c>
    </row>
    <row r="801" spans="1:10" x14ac:dyDescent="0.25">
      <c r="A801" t="str">
        <f t="shared" si="12"/>
        <v>Kaag en BraassemWijk 04 LeimuidenInkomensafh.huurbeleid meer dan 43786 euroHuurCorporatieOverig</v>
      </c>
      <c r="B801">
        <v>2015</v>
      </c>
      <c r="C801" t="s">
        <v>11</v>
      </c>
      <c r="D801" t="s">
        <v>14</v>
      </c>
      <c r="E801" t="s">
        <v>128</v>
      </c>
      <c r="F801" t="s">
        <v>10</v>
      </c>
      <c r="G801" t="s">
        <v>3</v>
      </c>
      <c r="H801" t="s">
        <v>4</v>
      </c>
      <c r="I801" t="s">
        <v>6</v>
      </c>
      <c r="J801">
        <v>0</v>
      </c>
    </row>
    <row r="802" spans="1:10" x14ac:dyDescent="0.25">
      <c r="A802" t="str">
        <f t="shared" si="12"/>
        <v>Kaag en BraassemWijk 04 LeimuidenInkomensafh.huurbeleid meer dan 43786 euroHuurOverige verhuurderN.v.t.</v>
      </c>
      <c r="B802">
        <v>2015</v>
      </c>
      <c r="C802" t="s">
        <v>11</v>
      </c>
      <c r="D802" t="s">
        <v>14</v>
      </c>
      <c r="E802" t="s">
        <v>128</v>
      </c>
      <c r="F802" t="s">
        <v>10</v>
      </c>
      <c r="G802" t="s">
        <v>3</v>
      </c>
      <c r="H802" t="s">
        <v>7</v>
      </c>
      <c r="I802" t="s">
        <v>1</v>
      </c>
      <c r="J802">
        <v>0</v>
      </c>
    </row>
    <row r="803" spans="1:10" x14ac:dyDescent="0.25">
      <c r="A803" t="str">
        <f t="shared" si="12"/>
        <v>TotaalTotaalTotaalTotaalN.v.t.N.v.t.</v>
      </c>
      <c r="B803">
        <v>2015</v>
      </c>
      <c r="C803" t="s">
        <v>15</v>
      </c>
      <c r="D803" t="s">
        <v>0</v>
      </c>
      <c r="E803" t="s">
        <v>0</v>
      </c>
      <c r="F803" t="s">
        <v>0</v>
      </c>
      <c r="G803" t="s">
        <v>0</v>
      </c>
      <c r="H803" t="s">
        <v>1</v>
      </c>
      <c r="I803" t="s">
        <v>1</v>
      </c>
      <c r="J803">
        <v>51600</v>
      </c>
    </row>
    <row r="804" spans="1:10" x14ac:dyDescent="0.25">
      <c r="A804" t="str">
        <f t="shared" si="12"/>
        <v>TotaalTotaalTotaalEigenaarN.v.t.N.v.t.</v>
      </c>
      <c r="B804">
        <v>2015</v>
      </c>
      <c r="C804" t="s">
        <v>15</v>
      </c>
      <c r="D804" t="s">
        <v>0</v>
      </c>
      <c r="E804" t="s">
        <v>0</v>
      </c>
      <c r="F804" t="s">
        <v>0</v>
      </c>
      <c r="G804" t="s">
        <v>2</v>
      </c>
      <c r="H804" t="s">
        <v>1</v>
      </c>
      <c r="I804" t="s">
        <v>1</v>
      </c>
      <c r="J804">
        <v>33600</v>
      </c>
    </row>
    <row r="805" spans="1:10" x14ac:dyDescent="0.25">
      <c r="A805" t="str">
        <f t="shared" si="12"/>
        <v>TotaalTotaalTotaalHuurTotaalN.v.t.</v>
      </c>
      <c r="B805">
        <v>2015</v>
      </c>
      <c r="C805" t="s">
        <v>15</v>
      </c>
      <c r="D805" t="s">
        <v>0</v>
      </c>
      <c r="E805" t="s">
        <v>0</v>
      </c>
      <c r="F805" t="s">
        <v>0</v>
      </c>
      <c r="G805" t="s">
        <v>3</v>
      </c>
      <c r="H805" t="s">
        <v>0</v>
      </c>
      <c r="I805" t="s">
        <v>1</v>
      </c>
      <c r="J805">
        <v>18000</v>
      </c>
    </row>
    <row r="806" spans="1:10" x14ac:dyDescent="0.25">
      <c r="A806" t="str">
        <f t="shared" si="12"/>
        <v>TotaalTotaalTotaalHuurCorporatieTotaal</v>
      </c>
      <c r="B806">
        <v>2015</v>
      </c>
      <c r="C806" t="s">
        <v>15</v>
      </c>
      <c r="D806" t="s">
        <v>0</v>
      </c>
      <c r="E806" t="s">
        <v>0</v>
      </c>
      <c r="F806" t="s">
        <v>0</v>
      </c>
      <c r="G806" t="s">
        <v>3</v>
      </c>
      <c r="H806" t="s">
        <v>4</v>
      </c>
      <c r="I806" t="s">
        <v>0</v>
      </c>
      <c r="J806">
        <v>12300</v>
      </c>
    </row>
    <row r="807" spans="1:10" x14ac:dyDescent="0.25">
      <c r="A807" t="str">
        <f t="shared" si="12"/>
        <v>TotaalTotaalTotaalHuurCorporatieOnder liberalisatiegrens</v>
      </c>
      <c r="B807">
        <v>2015</v>
      </c>
      <c r="C807" t="s">
        <v>15</v>
      </c>
      <c r="D807" t="s">
        <v>0</v>
      </c>
      <c r="E807" t="s">
        <v>0</v>
      </c>
      <c r="F807" t="s">
        <v>0</v>
      </c>
      <c r="G807" t="s">
        <v>3</v>
      </c>
      <c r="H807" t="s">
        <v>4</v>
      </c>
      <c r="I807" t="s">
        <v>5</v>
      </c>
      <c r="J807">
        <v>11600</v>
      </c>
    </row>
    <row r="808" spans="1:10" x14ac:dyDescent="0.25">
      <c r="A808" t="str">
        <f t="shared" si="12"/>
        <v>TotaalTotaalTotaalHuurCorporatieOverig</v>
      </c>
      <c r="B808">
        <v>2015</v>
      </c>
      <c r="C808" t="s">
        <v>15</v>
      </c>
      <c r="D808" t="s">
        <v>0</v>
      </c>
      <c r="E808" t="s">
        <v>0</v>
      </c>
      <c r="F808" t="s">
        <v>0</v>
      </c>
      <c r="G808" t="s">
        <v>3</v>
      </c>
      <c r="H808" t="s">
        <v>4</v>
      </c>
      <c r="I808" t="s">
        <v>6</v>
      </c>
      <c r="J808">
        <v>700</v>
      </c>
    </row>
    <row r="809" spans="1:10" x14ac:dyDescent="0.25">
      <c r="A809" t="str">
        <f t="shared" si="12"/>
        <v>TotaalTotaalTotaalHuurOverige verhuurderN.v.t.</v>
      </c>
      <c r="B809">
        <v>2015</v>
      </c>
      <c r="C809" t="s">
        <v>15</v>
      </c>
      <c r="D809" t="s">
        <v>0</v>
      </c>
      <c r="E809" t="s">
        <v>0</v>
      </c>
      <c r="F809" t="s">
        <v>0</v>
      </c>
      <c r="G809" t="s">
        <v>3</v>
      </c>
      <c r="H809" t="s">
        <v>7</v>
      </c>
      <c r="I809" t="s">
        <v>1</v>
      </c>
      <c r="J809">
        <v>5700</v>
      </c>
    </row>
    <row r="810" spans="1:10" x14ac:dyDescent="0.25">
      <c r="A810" t="str">
        <f t="shared" si="12"/>
        <v>TotaalTotaalInkomensafh.huurbeleid tot 34229 euroTotaalN.v.t.N.v.t.</v>
      </c>
      <c r="B810">
        <v>2015</v>
      </c>
      <c r="C810" t="s">
        <v>15</v>
      </c>
      <c r="D810" t="s">
        <v>0</v>
      </c>
      <c r="E810" t="s">
        <v>0</v>
      </c>
      <c r="F810" t="s">
        <v>8</v>
      </c>
      <c r="G810" t="s">
        <v>0</v>
      </c>
      <c r="H810" t="s">
        <v>1</v>
      </c>
      <c r="I810" t="s">
        <v>1</v>
      </c>
      <c r="J810">
        <v>20100</v>
      </c>
    </row>
    <row r="811" spans="1:10" x14ac:dyDescent="0.25">
      <c r="A811" t="str">
        <f t="shared" si="12"/>
        <v>TotaalTotaalInkomensafh.huurbeleid tot 34229 euroEigenaarN.v.t.N.v.t.</v>
      </c>
      <c r="B811">
        <v>2015</v>
      </c>
      <c r="C811" t="s">
        <v>15</v>
      </c>
      <c r="D811" t="s">
        <v>0</v>
      </c>
      <c r="E811" t="s">
        <v>0</v>
      </c>
      <c r="F811" t="s">
        <v>8</v>
      </c>
      <c r="G811" t="s">
        <v>2</v>
      </c>
      <c r="H811" t="s">
        <v>1</v>
      </c>
      <c r="I811" t="s">
        <v>1</v>
      </c>
      <c r="J811">
        <v>8100</v>
      </c>
    </row>
    <row r="812" spans="1:10" x14ac:dyDescent="0.25">
      <c r="A812" t="str">
        <f t="shared" si="12"/>
        <v>TotaalTotaalInkomensafh.huurbeleid tot 34229 euroHuurTotaalN.v.t.</v>
      </c>
      <c r="B812">
        <v>2015</v>
      </c>
      <c r="C812" t="s">
        <v>15</v>
      </c>
      <c r="D812" t="s">
        <v>0</v>
      </c>
      <c r="E812" t="s">
        <v>0</v>
      </c>
      <c r="F812" t="s">
        <v>8</v>
      </c>
      <c r="G812" t="s">
        <v>3</v>
      </c>
      <c r="H812" t="s">
        <v>0</v>
      </c>
      <c r="I812" t="s">
        <v>1</v>
      </c>
      <c r="J812">
        <v>12000</v>
      </c>
    </row>
    <row r="813" spans="1:10" x14ac:dyDescent="0.25">
      <c r="A813" t="str">
        <f t="shared" si="12"/>
        <v>TotaalTotaalInkomensafh.huurbeleid tot 34229 euroHuurCorporatieTotaal</v>
      </c>
      <c r="B813">
        <v>2015</v>
      </c>
      <c r="C813" t="s">
        <v>15</v>
      </c>
      <c r="D813" t="s">
        <v>0</v>
      </c>
      <c r="E813" t="s">
        <v>0</v>
      </c>
      <c r="F813" t="s">
        <v>8</v>
      </c>
      <c r="G813" t="s">
        <v>3</v>
      </c>
      <c r="H813" t="s">
        <v>4</v>
      </c>
      <c r="I813" t="s">
        <v>0</v>
      </c>
      <c r="J813">
        <v>8400</v>
      </c>
    </row>
    <row r="814" spans="1:10" x14ac:dyDescent="0.25">
      <c r="A814" t="str">
        <f t="shared" si="12"/>
        <v>TotaalTotaalInkomensafh.huurbeleid tot 34229 euroHuurCorporatieOnder liberalisatiegrens</v>
      </c>
      <c r="B814">
        <v>2015</v>
      </c>
      <c r="C814" t="s">
        <v>15</v>
      </c>
      <c r="D814" t="s">
        <v>0</v>
      </c>
      <c r="E814" t="s">
        <v>0</v>
      </c>
      <c r="F814" t="s">
        <v>8</v>
      </c>
      <c r="G814" t="s">
        <v>3</v>
      </c>
      <c r="H814" t="s">
        <v>4</v>
      </c>
      <c r="I814" t="s">
        <v>5</v>
      </c>
      <c r="J814">
        <v>8100</v>
      </c>
    </row>
    <row r="815" spans="1:10" x14ac:dyDescent="0.25">
      <c r="A815" t="str">
        <f t="shared" si="12"/>
        <v>TotaalTotaalInkomensafh.huurbeleid tot 34229 euroHuurCorporatieOverig</v>
      </c>
      <c r="B815">
        <v>2015</v>
      </c>
      <c r="C815" t="s">
        <v>15</v>
      </c>
      <c r="D815" t="s">
        <v>0</v>
      </c>
      <c r="E815" t="s">
        <v>0</v>
      </c>
      <c r="F815" t="s">
        <v>8</v>
      </c>
      <c r="G815" t="s">
        <v>3</v>
      </c>
      <c r="H815" t="s">
        <v>4</v>
      </c>
      <c r="I815" t="s">
        <v>6</v>
      </c>
      <c r="J815">
        <v>300</v>
      </c>
    </row>
    <row r="816" spans="1:10" x14ac:dyDescent="0.25">
      <c r="A816" t="str">
        <f t="shared" si="12"/>
        <v>TotaalTotaalInkomensafh.huurbeleid tot 34229 euroHuurOverige verhuurderN.v.t.</v>
      </c>
      <c r="B816">
        <v>2015</v>
      </c>
      <c r="C816" t="s">
        <v>15</v>
      </c>
      <c r="D816" t="s">
        <v>0</v>
      </c>
      <c r="E816" t="s">
        <v>0</v>
      </c>
      <c r="F816" t="s">
        <v>8</v>
      </c>
      <c r="G816" t="s">
        <v>3</v>
      </c>
      <c r="H816" t="s">
        <v>7</v>
      </c>
      <c r="I816" t="s">
        <v>1</v>
      </c>
      <c r="J816">
        <v>3600</v>
      </c>
    </row>
    <row r="817" spans="1:10" x14ac:dyDescent="0.25">
      <c r="A817" t="str">
        <f t="shared" si="12"/>
        <v>TotaalTotaalInkomensafh.huurbeleid 34229 t/m 43786 euroTotaalN.v.t.N.v.t.</v>
      </c>
      <c r="B817">
        <v>2015</v>
      </c>
      <c r="C817" t="s">
        <v>15</v>
      </c>
      <c r="D817" t="s">
        <v>0</v>
      </c>
      <c r="E817" t="s">
        <v>0</v>
      </c>
      <c r="F817" t="s">
        <v>9</v>
      </c>
      <c r="G817" t="s">
        <v>0</v>
      </c>
      <c r="H817" t="s">
        <v>1</v>
      </c>
      <c r="I817" t="s">
        <v>1</v>
      </c>
      <c r="J817">
        <v>6500</v>
      </c>
    </row>
    <row r="818" spans="1:10" x14ac:dyDescent="0.25">
      <c r="A818" t="str">
        <f t="shared" si="12"/>
        <v>TotaalTotaalInkomensafh.huurbeleid 34229 t/m 43786 euroEigenaarN.v.t.N.v.t.</v>
      </c>
      <c r="B818">
        <v>2015</v>
      </c>
      <c r="C818" t="s">
        <v>15</v>
      </c>
      <c r="D818" t="s">
        <v>0</v>
      </c>
      <c r="E818" t="s">
        <v>0</v>
      </c>
      <c r="F818" t="s">
        <v>9</v>
      </c>
      <c r="G818" t="s">
        <v>2</v>
      </c>
      <c r="H818" t="s">
        <v>1</v>
      </c>
      <c r="I818" t="s">
        <v>1</v>
      </c>
      <c r="J818">
        <v>4300</v>
      </c>
    </row>
    <row r="819" spans="1:10" x14ac:dyDescent="0.25">
      <c r="A819" t="str">
        <f t="shared" si="12"/>
        <v>TotaalTotaalInkomensafh.huurbeleid 34229 t/m 43786 euroHuurTotaalN.v.t.</v>
      </c>
      <c r="B819">
        <v>2015</v>
      </c>
      <c r="C819" t="s">
        <v>15</v>
      </c>
      <c r="D819" t="s">
        <v>0</v>
      </c>
      <c r="E819" t="s">
        <v>0</v>
      </c>
      <c r="F819" t="s">
        <v>9</v>
      </c>
      <c r="G819" t="s">
        <v>3</v>
      </c>
      <c r="H819" t="s">
        <v>0</v>
      </c>
      <c r="I819" t="s">
        <v>1</v>
      </c>
      <c r="J819">
        <v>2200</v>
      </c>
    </row>
    <row r="820" spans="1:10" x14ac:dyDescent="0.25">
      <c r="A820" t="str">
        <f t="shared" si="12"/>
        <v>TotaalTotaalInkomensafh.huurbeleid 34229 t/m 43786 euroHuurCorporatieTotaal</v>
      </c>
      <c r="B820">
        <v>2015</v>
      </c>
      <c r="C820" t="s">
        <v>15</v>
      </c>
      <c r="D820" t="s">
        <v>0</v>
      </c>
      <c r="E820" t="s">
        <v>0</v>
      </c>
      <c r="F820" t="s">
        <v>9</v>
      </c>
      <c r="G820" t="s">
        <v>3</v>
      </c>
      <c r="H820" t="s">
        <v>4</v>
      </c>
      <c r="I820" t="s">
        <v>0</v>
      </c>
      <c r="J820">
        <v>1500</v>
      </c>
    </row>
    <row r="821" spans="1:10" x14ac:dyDescent="0.25">
      <c r="A821" t="str">
        <f t="shared" si="12"/>
        <v>TotaalTotaalInkomensafh.huurbeleid 34229 t/m 43786 euroHuurCorporatieOnder liberalisatiegrens</v>
      </c>
      <c r="B821">
        <v>2015</v>
      </c>
      <c r="C821" t="s">
        <v>15</v>
      </c>
      <c r="D821" t="s">
        <v>0</v>
      </c>
      <c r="E821" t="s">
        <v>0</v>
      </c>
      <c r="F821" t="s">
        <v>9</v>
      </c>
      <c r="G821" t="s">
        <v>3</v>
      </c>
      <c r="H821" t="s">
        <v>4</v>
      </c>
      <c r="I821" t="s">
        <v>5</v>
      </c>
      <c r="J821">
        <v>1400</v>
      </c>
    </row>
    <row r="822" spans="1:10" x14ac:dyDescent="0.25">
      <c r="A822" t="str">
        <f t="shared" si="12"/>
        <v>TotaalTotaalInkomensafh.huurbeleid 34229 t/m 43786 euroHuurCorporatieOverig</v>
      </c>
      <c r="B822">
        <v>2015</v>
      </c>
      <c r="C822" t="s">
        <v>15</v>
      </c>
      <c r="D822" t="s">
        <v>0</v>
      </c>
      <c r="E822" t="s">
        <v>0</v>
      </c>
      <c r="F822" t="s">
        <v>9</v>
      </c>
      <c r="G822" t="s">
        <v>3</v>
      </c>
      <c r="H822" t="s">
        <v>4</v>
      </c>
      <c r="I822" t="s">
        <v>6</v>
      </c>
      <c r="J822">
        <v>100</v>
      </c>
    </row>
    <row r="823" spans="1:10" x14ac:dyDescent="0.25">
      <c r="A823" t="str">
        <f t="shared" si="12"/>
        <v>TotaalTotaalInkomensafh.huurbeleid 34229 t/m 43786 euroHuurOverige verhuurderN.v.t.</v>
      </c>
      <c r="B823">
        <v>2015</v>
      </c>
      <c r="C823" t="s">
        <v>15</v>
      </c>
      <c r="D823" t="s">
        <v>0</v>
      </c>
      <c r="E823" t="s">
        <v>0</v>
      </c>
      <c r="F823" t="s">
        <v>9</v>
      </c>
      <c r="G823" t="s">
        <v>3</v>
      </c>
      <c r="H823" t="s">
        <v>7</v>
      </c>
      <c r="I823" t="s">
        <v>1</v>
      </c>
      <c r="J823">
        <v>700</v>
      </c>
    </row>
    <row r="824" spans="1:10" x14ac:dyDescent="0.25">
      <c r="A824" t="str">
        <f t="shared" si="12"/>
        <v>TotaalTotaalInkomensafh.huurbeleid meer dan 43786 euroTotaalN.v.t.N.v.t.</v>
      </c>
      <c r="B824">
        <v>2015</v>
      </c>
      <c r="C824" t="s">
        <v>15</v>
      </c>
      <c r="D824" t="s">
        <v>0</v>
      </c>
      <c r="E824" t="s">
        <v>0</v>
      </c>
      <c r="F824" t="s">
        <v>10</v>
      </c>
      <c r="G824" t="s">
        <v>0</v>
      </c>
      <c r="H824" t="s">
        <v>1</v>
      </c>
      <c r="I824" t="s">
        <v>1</v>
      </c>
      <c r="J824">
        <v>25000</v>
      </c>
    </row>
    <row r="825" spans="1:10" x14ac:dyDescent="0.25">
      <c r="A825" t="str">
        <f t="shared" si="12"/>
        <v>TotaalTotaalInkomensafh.huurbeleid meer dan 43786 euroEigenaarN.v.t.N.v.t.</v>
      </c>
      <c r="B825">
        <v>2015</v>
      </c>
      <c r="C825" t="s">
        <v>15</v>
      </c>
      <c r="D825" t="s">
        <v>0</v>
      </c>
      <c r="E825" t="s">
        <v>0</v>
      </c>
      <c r="F825" t="s">
        <v>10</v>
      </c>
      <c r="G825" t="s">
        <v>2</v>
      </c>
      <c r="H825" t="s">
        <v>1</v>
      </c>
      <c r="I825" t="s">
        <v>1</v>
      </c>
      <c r="J825">
        <v>21200</v>
      </c>
    </row>
    <row r="826" spans="1:10" x14ac:dyDescent="0.25">
      <c r="A826" t="str">
        <f t="shared" si="12"/>
        <v>TotaalTotaalInkomensafh.huurbeleid meer dan 43786 euroHuurTotaalN.v.t.</v>
      </c>
      <c r="B826">
        <v>2015</v>
      </c>
      <c r="C826" t="s">
        <v>15</v>
      </c>
      <c r="D826" t="s">
        <v>0</v>
      </c>
      <c r="E826" t="s">
        <v>0</v>
      </c>
      <c r="F826" t="s">
        <v>10</v>
      </c>
      <c r="G826" t="s">
        <v>3</v>
      </c>
      <c r="H826" t="s">
        <v>0</v>
      </c>
      <c r="I826" t="s">
        <v>1</v>
      </c>
      <c r="J826">
        <v>3800</v>
      </c>
    </row>
    <row r="827" spans="1:10" x14ac:dyDescent="0.25">
      <c r="A827" t="str">
        <f t="shared" si="12"/>
        <v>TotaalTotaalInkomensafh.huurbeleid meer dan 43786 euroHuurCorporatieTotaal</v>
      </c>
      <c r="B827">
        <v>2015</v>
      </c>
      <c r="C827" t="s">
        <v>15</v>
      </c>
      <c r="D827" t="s">
        <v>0</v>
      </c>
      <c r="E827" t="s">
        <v>0</v>
      </c>
      <c r="F827" t="s">
        <v>10</v>
      </c>
      <c r="G827" t="s">
        <v>3</v>
      </c>
      <c r="H827" t="s">
        <v>4</v>
      </c>
      <c r="I827" t="s">
        <v>0</v>
      </c>
      <c r="J827">
        <v>2400</v>
      </c>
    </row>
    <row r="828" spans="1:10" x14ac:dyDescent="0.25">
      <c r="A828" t="str">
        <f t="shared" si="12"/>
        <v>TotaalTotaalInkomensafh.huurbeleid meer dan 43786 euroHuurCorporatieOnder liberalisatiegrens</v>
      </c>
      <c r="B828">
        <v>2015</v>
      </c>
      <c r="C828" t="s">
        <v>15</v>
      </c>
      <c r="D828" t="s">
        <v>0</v>
      </c>
      <c r="E828" t="s">
        <v>0</v>
      </c>
      <c r="F828" t="s">
        <v>10</v>
      </c>
      <c r="G828" t="s">
        <v>3</v>
      </c>
      <c r="H828" t="s">
        <v>4</v>
      </c>
      <c r="I828" t="s">
        <v>5</v>
      </c>
      <c r="J828">
        <v>2100</v>
      </c>
    </row>
    <row r="829" spans="1:10" x14ac:dyDescent="0.25">
      <c r="A829" t="str">
        <f t="shared" si="12"/>
        <v>TotaalTotaalInkomensafh.huurbeleid meer dan 43786 euroHuurCorporatieOverig</v>
      </c>
      <c r="B829">
        <v>2015</v>
      </c>
      <c r="C829" t="s">
        <v>15</v>
      </c>
      <c r="D829" t="s">
        <v>0</v>
      </c>
      <c r="E829" t="s">
        <v>0</v>
      </c>
      <c r="F829" t="s">
        <v>10</v>
      </c>
      <c r="G829" t="s">
        <v>3</v>
      </c>
      <c r="H829" t="s">
        <v>4</v>
      </c>
      <c r="I829" t="s">
        <v>6</v>
      </c>
      <c r="J829">
        <v>300</v>
      </c>
    </row>
    <row r="830" spans="1:10" x14ac:dyDescent="0.25">
      <c r="A830" t="str">
        <f t="shared" si="12"/>
        <v>TotaalTotaalInkomensafh.huurbeleid meer dan 43786 euroHuurOverige verhuurderN.v.t.</v>
      </c>
      <c r="B830">
        <v>2015</v>
      </c>
      <c r="C830" t="s">
        <v>15</v>
      </c>
      <c r="D830" t="s">
        <v>0</v>
      </c>
      <c r="E830" t="s">
        <v>0</v>
      </c>
      <c r="F830" t="s">
        <v>10</v>
      </c>
      <c r="G830" t="s">
        <v>3</v>
      </c>
      <c r="H830" t="s">
        <v>7</v>
      </c>
      <c r="I830" t="s">
        <v>1</v>
      </c>
      <c r="J830">
        <v>1400</v>
      </c>
    </row>
    <row r="831" spans="1:10" x14ac:dyDescent="0.25">
      <c r="A831" t="str">
        <f t="shared" si="12"/>
        <v>HillegomTotaalTotaalTotaalN.v.t.N.v.t.</v>
      </c>
      <c r="B831">
        <v>2015</v>
      </c>
      <c r="C831" t="s">
        <v>15</v>
      </c>
      <c r="D831" t="s">
        <v>16</v>
      </c>
      <c r="E831" t="s">
        <v>0</v>
      </c>
      <c r="F831" t="s">
        <v>0</v>
      </c>
      <c r="G831" t="s">
        <v>0</v>
      </c>
      <c r="H831" t="s">
        <v>1</v>
      </c>
      <c r="I831" t="s">
        <v>1</v>
      </c>
      <c r="J831">
        <v>9200</v>
      </c>
    </row>
    <row r="832" spans="1:10" x14ac:dyDescent="0.25">
      <c r="A832" t="str">
        <f t="shared" si="12"/>
        <v>HillegomTotaalTotaalEigenaarN.v.t.N.v.t.</v>
      </c>
      <c r="B832">
        <v>2015</v>
      </c>
      <c r="C832" t="s">
        <v>15</v>
      </c>
      <c r="D832" t="s">
        <v>16</v>
      </c>
      <c r="E832" t="s">
        <v>0</v>
      </c>
      <c r="F832" t="s">
        <v>0</v>
      </c>
      <c r="G832" t="s">
        <v>2</v>
      </c>
      <c r="H832" t="s">
        <v>1</v>
      </c>
      <c r="I832" t="s">
        <v>1</v>
      </c>
      <c r="J832">
        <v>6000</v>
      </c>
    </row>
    <row r="833" spans="1:10" x14ac:dyDescent="0.25">
      <c r="A833" t="str">
        <f t="shared" si="12"/>
        <v>HillegomTotaalTotaalHuurTotaalN.v.t.</v>
      </c>
      <c r="B833">
        <v>2015</v>
      </c>
      <c r="C833" t="s">
        <v>15</v>
      </c>
      <c r="D833" t="s">
        <v>16</v>
      </c>
      <c r="E833" t="s">
        <v>0</v>
      </c>
      <c r="F833" t="s">
        <v>0</v>
      </c>
      <c r="G833" t="s">
        <v>3</v>
      </c>
      <c r="H833" t="s">
        <v>0</v>
      </c>
      <c r="I833" t="s">
        <v>1</v>
      </c>
      <c r="J833">
        <v>3200</v>
      </c>
    </row>
    <row r="834" spans="1:10" x14ac:dyDescent="0.25">
      <c r="A834" t="str">
        <f t="shared" si="12"/>
        <v>HillegomTotaalTotaalHuurCorporatieTotaal</v>
      </c>
      <c r="B834">
        <v>2015</v>
      </c>
      <c r="C834" t="s">
        <v>15</v>
      </c>
      <c r="D834" t="s">
        <v>16</v>
      </c>
      <c r="E834" t="s">
        <v>0</v>
      </c>
      <c r="F834" t="s">
        <v>0</v>
      </c>
      <c r="G834" t="s">
        <v>3</v>
      </c>
      <c r="H834" t="s">
        <v>4</v>
      </c>
      <c r="I834" t="s">
        <v>0</v>
      </c>
      <c r="J834">
        <v>2100</v>
      </c>
    </row>
    <row r="835" spans="1:10" x14ac:dyDescent="0.25">
      <c r="A835" t="str">
        <f t="shared" ref="A835:A898" si="13">CONCATENATE(D835,E835,F835,G835,H835,I835)</f>
        <v>HillegomTotaalTotaalHuurCorporatieOnder liberalisatiegrens</v>
      </c>
      <c r="B835">
        <v>2015</v>
      </c>
      <c r="C835" t="s">
        <v>15</v>
      </c>
      <c r="D835" t="s">
        <v>16</v>
      </c>
      <c r="E835" t="s">
        <v>0</v>
      </c>
      <c r="F835" t="s">
        <v>0</v>
      </c>
      <c r="G835" t="s">
        <v>3</v>
      </c>
      <c r="H835" t="s">
        <v>4</v>
      </c>
      <c r="I835" t="s">
        <v>5</v>
      </c>
      <c r="J835">
        <v>2100</v>
      </c>
    </row>
    <row r="836" spans="1:10" x14ac:dyDescent="0.25">
      <c r="A836" t="str">
        <f t="shared" si="13"/>
        <v>HillegomTotaalTotaalHuurCorporatieOverig</v>
      </c>
      <c r="B836">
        <v>2015</v>
      </c>
      <c r="C836" t="s">
        <v>15</v>
      </c>
      <c r="D836" t="s">
        <v>16</v>
      </c>
      <c r="E836" t="s">
        <v>0</v>
      </c>
      <c r="F836" t="s">
        <v>0</v>
      </c>
      <c r="G836" t="s">
        <v>3</v>
      </c>
      <c r="H836" t="s">
        <v>4</v>
      </c>
      <c r="I836" t="s">
        <v>6</v>
      </c>
      <c r="J836">
        <v>100</v>
      </c>
    </row>
    <row r="837" spans="1:10" x14ac:dyDescent="0.25">
      <c r="A837" t="str">
        <f t="shared" si="13"/>
        <v>HillegomTotaalTotaalHuurOverige verhuurderN.v.t.</v>
      </c>
      <c r="B837">
        <v>2015</v>
      </c>
      <c r="C837" t="s">
        <v>15</v>
      </c>
      <c r="D837" t="s">
        <v>16</v>
      </c>
      <c r="E837" t="s">
        <v>0</v>
      </c>
      <c r="F837" t="s">
        <v>0</v>
      </c>
      <c r="G837" t="s">
        <v>3</v>
      </c>
      <c r="H837" t="s">
        <v>7</v>
      </c>
      <c r="I837" t="s">
        <v>1</v>
      </c>
      <c r="J837">
        <v>1000</v>
      </c>
    </row>
    <row r="838" spans="1:10" x14ac:dyDescent="0.25">
      <c r="A838" t="str">
        <f t="shared" si="13"/>
        <v>HillegomTotaalInkomensafh.huurbeleid tot 34229 euroTotaalN.v.t.N.v.t.</v>
      </c>
      <c r="B838">
        <v>2015</v>
      </c>
      <c r="C838" t="s">
        <v>15</v>
      </c>
      <c r="D838" t="s">
        <v>16</v>
      </c>
      <c r="E838" t="s">
        <v>0</v>
      </c>
      <c r="F838" t="s">
        <v>8</v>
      </c>
      <c r="G838" t="s">
        <v>0</v>
      </c>
      <c r="H838" t="s">
        <v>1</v>
      </c>
      <c r="I838" t="s">
        <v>1</v>
      </c>
      <c r="J838">
        <v>3800</v>
      </c>
    </row>
    <row r="839" spans="1:10" x14ac:dyDescent="0.25">
      <c r="A839" t="str">
        <f t="shared" si="13"/>
        <v>HillegomTotaalInkomensafh.huurbeleid tot 34229 euroEigenaarN.v.t.N.v.t.</v>
      </c>
      <c r="B839">
        <v>2015</v>
      </c>
      <c r="C839" t="s">
        <v>15</v>
      </c>
      <c r="D839" t="s">
        <v>16</v>
      </c>
      <c r="E839" t="s">
        <v>0</v>
      </c>
      <c r="F839" t="s">
        <v>8</v>
      </c>
      <c r="G839" t="s">
        <v>2</v>
      </c>
      <c r="H839" t="s">
        <v>1</v>
      </c>
      <c r="I839" t="s">
        <v>1</v>
      </c>
      <c r="J839">
        <v>1600</v>
      </c>
    </row>
    <row r="840" spans="1:10" x14ac:dyDescent="0.25">
      <c r="A840" t="str">
        <f t="shared" si="13"/>
        <v>HillegomTotaalInkomensafh.huurbeleid tot 34229 euroHuurTotaalN.v.t.</v>
      </c>
      <c r="B840">
        <v>2015</v>
      </c>
      <c r="C840" t="s">
        <v>15</v>
      </c>
      <c r="D840" t="s">
        <v>16</v>
      </c>
      <c r="E840" t="s">
        <v>0</v>
      </c>
      <c r="F840" t="s">
        <v>8</v>
      </c>
      <c r="G840" t="s">
        <v>3</v>
      </c>
      <c r="H840" t="s">
        <v>0</v>
      </c>
      <c r="I840" t="s">
        <v>1</v>
      </c>
      <c r="J840">
        <v>2200</v>
      </c>
    </row>
    <row r="841" spans="1:10" x14ac:dyDescent="0.25">
      <c r="A841" t="str">
        <f t="shared" si="13"/>
        <v>HillegomTotaalInkomensafh.huurbeleid tot 34229 euroHuurCorporatieTotaal</v>
      </c>
      <c r="B841">
        <v>2015</v>
      </c>
      <c r="C841" t="s">
        <v>15</v>
      </c>
      <c r="D841" t="s">
        <v>16</v>
      </c>
      <c r="E841" t="s">
        <v>0</v>
      </c>
      <c r="F841" t="s">
        <v>8</v>
      </c>
      <c r="G841" t="s">
        <v>3</v>
      </c>
      <c r="H841" t="s">
        <v>4</v>
      </c>
      <c r="I841" t="s">
        <v>0</v>
      </c>
      <c r="J841">
        <v>1500</v>
      </c>
    </row>
    <row r="842" spans="1:10" x14ac:dyDescent="0.25">
      <c r="A842" t="str">
        <f t="shared" si="13"/>
        <v>HillegomTotaalInkomensafh.huurbeleid tot 34229 euroHuurCorporatieOnder liberalisatiegrens</v>
      </c>
      <c r="B842">
        <v>2015</v>
      </c>
      <c r="C842" t="s">
        <v>15</v>
      </c>
      <c r="D842" t="s">
        <v>16</v>
      </c>
      <c r="E842" t="s">
        <v>0</v>
      </c>
      <c r="F842" t="s">
        <v>8</v>
      </c>
      <c r="G842" t="s">
        <v>3</v>
      </c>
      <c r="H842" t="s">
        <v>4</v>
      </c>
      <c r="I842" t="s">
        <v>5</v>
      </c>
      <c r="J842">
        <v>1500</v>
      </c>
    </row>
    <row r="843" spans="1:10" x14ac:dyDescent="0.25">
      <c r="A843" t="str">
        <f t="shared" si="13"/>
        <v>HillegomTotaalInkomensafh.huurbeleid tot 34229 euroHuurCorporatieOverig</v>
      </c>
      <c r="B843">
        <v>2015</v>
      </c>
      <c r="C843" t="s">
        <v>15</v>
      </c>
      <c r="D843" t="s">
        <v>16</v>
      </c>
      <c r="E843" t="s">
        <v>0</v>
      </c>
      <c r="F843" t="s">
        <v>8</v>
      </c>
      <c r="G843" t="s">
        <v>3</v>
      </c>
      <c r="H843" t="s">
        <v>4</v>
      </c>
      <c r="I843" t="s">
        <v>6</v>
      </c>
      <c r="J843">
        <v>0</v>
      </c>
    </row>
    <row r="844" spans="1:10" x14ac:dyDescent="0.25">
      <c r="A844" t="str">
        <f t="shared" si="13"/>
        <v>HillegomTotaalInkomensafh.huurbeleid tot 34229 euroHuurOverige verhuurderN.v.t.</v>
      </c>
      <c r="B844">
        <v>2015</v>
      </c>
      <c r="C844" t="s">
        <v>15</v>
      </c>
      <c r="D844" t="s">
        <v>16</v>
      </c>
      <c r="E844" t="s">
        <v>0</v>
      </c>
      <c r="F844" t="s">
        <v>8</v>
      </c>
      <c r="G844" t="s">
        <v>3</v>
      </c>
      <c r="H844" t="s">
        <v>7</v>
      </c>
      <c r="I844" t="s">
        <v>1</v>
      </c>
      <c r="J844">
        <v>700</v>
      </c>
    </row>
    <row r="845" spans="1:10" x14ac:dyDescent="0.25">
      <c r="A845" t="str">
        <f t="shared" si="13"/>
        <v>HillegomTotaalInkomensafh.huurbeleid 34229 t/m 43786 euroTotaalN.v.t.N.v.t.</v>
      </c>
      <c r="B845">
        <v>2015</v>
      </c>
      <c r="C845" t="s">
        <v>15</v>
      </c>
      <c r="D845" t="s">
        <v>16</v>
      </c>
      <c r="E845" t="s">
        <v>0</v>
      </c>
      <c r="F845" t="s">
        <v>9</v>
      </c>
      <c r="G845" t="s">
        <v>0</v>
      </c>
      <c r="H845" t="s">
        <v>1</v>
      </c>
      <c r="I845" t="s">
        <v>1</v>
      </c>
      <c r="J845">
        <v>1200</v>
      </c>
    </row>
    <row r="846" spans="1:10" x14ac:dyDescent="0.25">
      <c r="A846" t="str">
        <f t="shared" si="13"/>
        <v>HillegomTotaalInkomensafh.huurbeleid 34229 t/m 43786 euroEigenaarN.v.t.N.v.t.</v>
      </c>
      <c r="B846">
        <v>2015</v>
      </c>
      <c r="C846" t="s">
        <v>15</v>
      </c>
      <c r="D846" t="s">
        <v>16</v>
      </c>
      <c r="E846" t="s">
        <v>0</v>
      </c>
      <c r="F846" t="s">
        <v>9</v>
      </c>
      <c r="G846" t="s">
        <v>2</v>
      </c>
      <c r="H846" t="s">
        <v>1</v>
      </c>
      <c r="I846" t="s">
        <v>1</v>
      </c>
      <c r="J846">
        <v>800</v>
      </c>
    </row>
    <row r="847" spans="1:10" x14ac:dyDescent="0.25">
      <c r="A847" t="str">
        <f t="shared" si="13"/>
        <v>HillegomTotaalInkomensafh.huurbeleid 34229 t/m 43786 euroHuurTotaalN.v.t.</v>
      </c>
      <c r="B847">
        <v>2015</v>
      </c>
      <c r="C847" t="s">
        <v>15</v>
      </c>
      <c r="D847" t="s">
        <v>16</v>
      </c>
      <c r="E847" t="s">
        <v>0</v>
      </c>
      <c r="F847" t="s">
        <v>9</v>
      </c>
      <c r="G847" t="s">
        <v>3</v>
      </c>
      <c r="H847" t="s">
        <v>0</v>
      </c>
      <c r="I847" t="s">
        <v>1</v>
      </c>
      <c r="J847">
        <v>400</v>
      </c>
    </row>
    <row r="848" spans="1:10" x14ac:dyDescent="0.25">
      <c r="A848" t="str">
        <f t="shared" si="13"/>
        <v>HillegomTotaalInkomensafh.huurbeleid 34229 t/m 43786 euroHuurCorporatieTotaal</v>
      </c>
      <c r="B848">
        <v>2015</v>
      </c>
      <c r="C848" t="s">
        <v>15</v>
      </c>
      <c r="D848" t="s">
        <v>16</v>
      </c>
      <c r="E848" t="s">
        <v>0</v>
      </c>
      <c r="F848" t="s">
        <v>9</v>
      </c>
      <c r="G848" t="s">
        <v>3</v>
      </c>
      <c r="H848" t="s">
        <v>4</v>
      </c>
      <c r="I848" t="s">
        <v>0</v>
      </c>
      <c r="J848">
        <v>300</v>
      </c>
    </row>
    <row r="849" spans="1:10" x14ac:dyDescent="0.25">
      <c r="A849" t="str">
        <f t="shared" si="13"/>
        <v>HillegomTotaalInkomensafh.huurbeleid 34229 t/m 43786 euroHuurCorporatieOnder liberalisatiegrens</v>
      </c>
      <c r="B849">
        <v>2015</v>
      </c>
      <c r="C849" t="s">
        <v>15</v>
      </c>
      <c r="D849" t="s">
        <v>16</v>
      </c>
      <c r="E849" t="s">
        <v>0</v>
      </c>
      <c r="F849" t="s">
        <v>9</v>
      </c>
      <c r="G849" t="s">
        <v>3</v>
      </c>
      <c r="H849" t="s">
        <v>4</v>
      </c>
      <c r="I849" t="s">
        <v>5</v>
      </c>
      <c r="J849">
        <v>200</v>
      </c>
    </row>
    <row r="850" spans="1:10" x14ac:dyDescent="0.25">
      <c r="A850" t="str">
        <f t="shared" si="13"/>
        <v>HillegomTotaalInkomensafh.huurbeleid 34229 t/m 43786 euroHuurCorporatieOverig</v>
      </c>
      <c r="B850">
        <v>2015</v>
      </c>
      <c r="C850" t="s">
        <v>15</v>
      </c>
      <c r="D850" t="s">
        <v>16</v>
      </c>
      <c r="E850" t="s">
        <v>0</v>
      </c>
      <c r="F850" t="s">
        <v>9</v>
      </c>
      <c r="G850" t="s">
        <v>3</v>
      </c>
      <c r="H850" t="s">
        <v>4</v>
      </c>
      <c r="I850" t="s">
        <v>6</v>
      </c>
      <c r="J850">
        <v>0</v>
      </c>
    </row>
    <row r="851" spans="1:10" x14ac:dyDescent="0.25">
      <c r="A851" t="str">
        <f t="shared" si="13"/>
        <v>HillegomTotaalInkomensafh.huurbeleid 34229 t/m 43786 euroHuurOverige verhuurderN.v.t.</v>
      </c>
      <c r="B851">
        <v>2015</v>
      </c>
      <c r="C851" t="s">
        <v>15</v>
      </c>
      <c r="D851" t="s">
        <v>16</v>
      </c>
      <c r="E851" t="s">
        <v>0</v>
      </c>
      <c r="F851" t="s">
        <v>9</v>
      </c>
      <c r="G851" t="s">
        <v>3</v>
      </c>
      <c r="H851" t="s">
        <v>7</v>
      </c>
      <c r="I851" t="s">
        <v>1</v>
      </c>
      <c r="J851">
        <v>100</v>
      </c>
    </row>
    <row r="852" spans="1:10" x14ac:dyDescent="0.25">
      <c r="A852" t="str">
        <f t="shared" si="13"/>
        <v>HillegomTotaalInkomensafh.huurbeleid meer dan 43786 euroTotaalN.v.t.N.v.t.</v>
      </c>
      <c r="B852">
        <v>2015</v>
      </c>
      <c r="C852" t="s">
        <v>15</v>
      </c>
      <c r="D852" t="s">
        <v>16</v>
      </c>
      <c r="E852" t="s">
        <v>0</v>
      </c>
      <c r="F852" t="s">
        <v>10</v>
      </c>
      <c r="G852" t="s">
        <v>0</v>
      </c>
      <c r="H852" t="s">
        <v>1</v>
      </c>
      <c r="I852" t="s">
        <v>1</v>
      </c>
      <c r="J852">
        <v>4200</v>
      </c>
    </row>
    <row r="853" spans="1:10" x14ac:dyDescent="0.25">
      <c r="A853" t="str">
        <f t="shared" si="13"/>
        <v>HillegomTotaalInkomensafh.huurbeleid meer dan 43786 euroEigenaarN.v.t.N.v.t.</v>
      </c>
      <c r="B853">
        <v>2015</v>
      </c>
      <c r="C853" t="s">
        <v>15</v>
      </c>
      <c r="D853" t="s">
        <v>16</v>
      </c>
      <c r="E853" t="s">
        <v>0</v>
      </c>
      <c r="F853" t="s">
        <v>10</v>
      </c>
      <c r="G853" t="s">
        <v>2</v>
      </c>
      <c r="H853" t="s">
        <v>1</v>
      </c>
      <c r="I853" t="s">
        <v>1</v>
      </c>
      <c r="J853">
        <v>3600</v>
      </c>
    </row>
    <row r="854" spans="1:10" x14ac:dyDescent="0.25">
      <c r="A854" t="str">
        <f t="shared" si="13"/>
        <v>HillegomTotaalInkomensafh.huurbeleid meer dan 43786 euroHuurTotaalN.v.t.</v>
      </c>
      <c r="B854">
        <v>2015</v>
      </c>
      <c r="C854" t="s">
        <v>15</v>
      </c>
      <c r="D854" t="s">
        <v>16</v>
      </c>
      <c r="E854" t="s">
        <v>0</v>
      </c>
      <c r="F854" t="s">
        <v>10</v>
      </c>
      <c r="G854" t="s">
        <v>3</v>
      </c>
      <c r="H854" t="s">
        <v>0</v>
      </c>
      <c r="I854" t="s">
        <v>1</v>
      </c>
      <c r="J854">
        <v>500</v>
      </c>
    </row>
    <row r="855" spans="1:10" x14ac:dyDescent="0.25">
      <c r="A855" t="str">
        <f t="shared" si="13"/>
        <v>HillegomTotaalInkomensafh.huurbeleid meer dan 43786 euroHuurCorporatieTotaal</v>
      </c>
      <c r="B855">
        <v>2015</v>
      </c>
      <c r="C855" t="s">
        <v>15</v>
      </c>
      <c r="D855" t="s">
        <v>16</v>
      </c>
      <c r="E855" t="s">
        <v>0</v>
      </c>
      <c r="F855" t="s">
        <v>10</v>
      </c>
      <c r="G855" t="s">
        <v>3</v>
      </c>
      <c r="H855" t="s">
        <v>4</v>
      </c>
      <c r="I855" t="s">
        <v>0</v>
      </c>
      <c r="J855">
        <v>300</v>
      </c>
    </row>
    <row r="856" spans="1:10" x14ac:dyDescent="0.25">
      <c r="A856" t="str">
        <f t="shared" si="13"/>
        <v>HillegomTotaalInkomensafh.huurbeleid meer dan 43786 euroHuurCorporatieOnder liberalisatiegrens</v>
      </c>
      <c r="B856">
        <v>2015</v>
      </c>
      <c r="C856" t="s">
        <v>15</v>
      </c>
      <c r="D856" t="s">
        <v>16</v>
      </c>
      <c r="E856" t="s">
        <v>0</v>
      </c>
      <c r="F856" t="s">
        <v>10</v>
      </c>
      <c r="G856" t="s">
        <v>3</v>
      </c>
      <c r="H856" t="s">
        <v>4</v>
      </c>
      <c r="I856" t="s">
        <v>5</v>
      </c>
      <c r="J856">
        <v>300</v>
      </c>
    </row>
    <row r="857" spans="1:10" x14ac:dyDescent="0.25">
      <c r="A857" t="str">
        <f t="shared" si="13"/>
        <v>HillegomTotaalInkomensafh.huurbeleid meer dan 43786 euroHuurCorporatieOverig</v>
      </c>
      <c r="B857">
        <v>2015</v>
      </c>
      <c r="C857" t="s">
        <v>15</v>
      </c>
      <c r="D857" t="s">
        <v>16</v>
      </c>
      <c r="E857" t="s">
        <v>0</v>
      </c>
      <c r="F857" t="s">
        <v>10</v>
      </c>
      <c r="G857" t="s">
        <v>3</v>
      </c>
      <c r="H857" t="s">
        <v>4</v>
      </c>
      <c r="I857" t="s">
        <v>6</v>
      </c>
      <c r="J857">
        <v>0</v>
      </c>
    </row>
    <row r="858" spans="1:10" x14ac:dyDescent="0.25">
      <c r="A858" t="str">
        <f t="shared" si="13"/>
        <v>HillegomTotaalInkomensafh.huurbeleid meer dan 43786 euroHuurOverige verhuurderN.v.t.</v>
      </c>
      <c r="B858">
        <v>2015</v>
      </c>
      <c r="C858" t="s">
        <v>15</v>
      </c>
      <c r="D858" t="s">
        <v>16</v>
      </c>
      <c r="E858" t="s">
        <v>0</v>
      </c>
      <c r="F858" t="s">
        <v>10</v>
      </c>
      <c r="G858" t="s">
        <v>3</v>
      </c>
      <c r="H858" t="s">
        <v>7</v>
      </c>
      <c r="I858" t="s">
        <v>1</v>
      </c>
      <c r="J858">
        <v>200</v>
      </c>
    </row>
    <row r="859" spans="1:10" x14ac:dyDescent="0.25">
      <c r="A859" t="str">
        <f t="shared" si="13"/>
        <v>HillegomCentrumTotaalTotaalN.v.t.N.v.t.</v>
      </c>
      <c r="B859">
        <v>2015</v>
      </c>
      <c r="C859" t="s">
        <v>15</v>
      </c>
      <c r="D859" t="s">
        <v>16</v>
      </c>
      <c r="E859" t="s">
        <v>129</v>
      </c>
      <c r="F859" t="s">
        <v>0</v>
      </c>
      <c r="G859" t="s">
        <v>0</v>
      </c>
      <c r="H859" t="s">
        <v>1</v>
      </c>
      <c r="I859" t="s">
        <v>1</v>
      </c>
      <c r="J859">
        <v>4200</v>
      </c>
    </row>
    <row r="860" spans="1:10" x14ac:dyDescent="0.25">
      <c r="A860" t="str">
        <f t="shared" si="13"/>
        <v>HillegomCentrumTotaalEigenaarN.v.t.N.v.t.</v>
      </c>
      <c r="B860">
        <v>2015</v>
      </c>
      <c r="C860" t="s">
        <v>15</v>
      </c>
      <c r="D860" t="s">
        <v>16</v>
      </c>
      <c r="E860" t="s">
        <v>129</v>
      </c>
      <c r="F860" t="s">
        <v>0</v>
      </c>
      <c r="G860" t="s">
        <v>2</v>
      </c>
      <c r="H860" t="s">
        <v>1</v>
      </c>
      <c r="I860" t="s">
        <v>1</v>
      </c>
      <c r="J860">
        <v>2700</v>
      </c>
    </row>
    <row r="861" spans="1:10" x14ac:dyDescent="0.25">
      <c r="A861" t="str">
        <f t="shared" si="13"/>
        <v>HillegomCentrumTotaalHuurTotaalN.v.t.</v>
      </c>
      <c r="B861">
        <v>2015</v>
      </c>
      <c r="C861" t="s">
        <v>15</v>
      </c>
      <c r="D861" t="s">
        <v>16</v>
      </c>
      <c r="E861" t="s">
        <v>129</v>
      </c>
      <c r="F861" t="s">
        <v>0</v>
      </c>
      <c r="G861" t="s">
        <v>3</v>
      </c>
      <c r="H861" t="s">
        <v>0</v>
      </c>
      <c r="I861" t="s">
        <v>1</v>
      </c>
      <c r="J861">
        <v>1600</v>
      </c>
    </row>
    <row r="862" spans="1:10" x14ac:dyDescent="0.25">
      <c r="A862" t="str">
        <f t="shared" si="13"/>
        <v>HillegomCentrumTotaalHuurCorporatieTotaal</v>
      </c>
      <c r="B862">
        <v>2015</v>
      </c>
      <c r="C862" t="s">
        <v>15</v>
      </c>
      <c r="D862" t="s">
        <v>16</v>
      </c>
      <c r="E862" t="s">
        <v>129</v>
      </c>
      <c r="F862" t="s">
        <v>0</v>
      </c>
      <c r="G862" t="s">
        <v>3</v>
      </c>
      <c r="H862" t="s">
        <v>4</v>
      </c>
      <c r="I862" t="s">
        <v>0</v>
      </c>
      <c r="J862">
        <v>1200</v>
      </c>
    </row>
    <row r="863" spans="1:10" x14ac:dyDescent="0.25">
      <c r="A863" t="str">
        <f t="shared" si="13"/>
        <v>HillegomCentrumTotaalHuurCorporatieOnder liberalisatiegrens</v>
      </c>
      <c r="B863">
        <v>2015</v>
      </c>
      <c r="C863" t="s">
        <v>15</v>
      </c>
      <c r="D863" t="s">
        <v>16</v>
      </c>
      <c r="E863" t="s">
        <v>129</v>
      </c>
      <c r="F863" t="s">
        <v>0</v>
      </c>
      <c r="G863" t="s">
        <v>3</v>
      </c>
      <c r="H863" t="s">
        <v>4</v>
      </c>
      <c r="I863" t="s">
        <v>5</v>
      </c>
      <c r="J863">
        <v>1200</v>
      </c>
    </row>
    <row r="864" spans="1:10" x14ac:dyDescent="0.25">
      <c r="A864" t="str">
        <f t="shared" si="13"/>
        <v>HillegomCentrumTotaalHuurCorporatieOverig</v>
      </c>
      <c r="B864">
        <v>2015</v>
      </c>
      <c r="C864" t="s">
        <v>15</v>
      </c>
      <c r="D864" t="s">
        <v>16</v>
      </c>
      <c r="E864" t="s">
        <v>129</v>
      </c>
      <c r="F864" t="s">
        <v>0</v>
      </c>
      <c r="G864" t="s">
        <v>3</v>
      </c>
      <c r="H864" t="s">
        <v>4</v>
      </c>
      <c r="I864" t="s">
        <v>6</v>
      </c>
      <c r="J864">
        <v>0</v>
      </c>
    </row>
    <row r="865" spans="1:10" x14ac:dyDescent="0.25">
      <c r="A865" t="str">
        <f t="shared" si="13"/>
        <v>HillegomCentrumTotaalHuurOverige verhuurderN.v.t.</v>
      </c>
      <c r="B865">
        <v>2015</v>
      </c>
      <c r="C865" t="s">
        <v>15</v>
      </c>
      <c r="D865" t="s">
        <v>16</v>
      </c>
      <c r="E865" t="s">
        <v>129</v>
      </c>
      <c r="F865" t="s">
        <v>0</v>
      </c>
      <c r="G865" t="s">
        <v>3</v>
      </c>
      <c r="H865" t="s">
        <v>7</v>
      </c>
      <c r="I865" t="s">
        <v>1</v>
      </c>
      <c r="J865">
        <v>400</v>
      </c>
    </row>
    <row r="866" spans="1:10" x14ac:dyDescent="0.25">
      <c r="A866" t="str">
        <f t="shared" si="13"/>
        <v>HillegomCentrumInkomensafh.huurbeleid tot 34229 euroTotaalN.v.t.N.v.t.</v>
      </c>
      <c r="B866">
        <v>2015</v>
      </c>
      <c r="C866" t="s">
        <v>15</v>
      </c>
      <c r="D866" t="s">
        <v>16</v>
      </c>
      <c r="E866" t="s">
        <v>129</v>
      </c>
      <c r="F866" t="s">
        <v>8</v>
      </c>
      <c r="G866" t="s">
        <v>0</v>
      </c>
      <c r="H866" t="s">
        <v>1</v>
      </c>
      <c r="I866" t="s">
        <v>1</v>
      </c>
      <c r="J866">
        <v>2000</v>
      </c>
    </row>
    <row r="867" spans="1:10" x14ac:dyDescent="0.25">
      <c r="A867" t="str">
        <f t="shared" si="13"/>
        <v>HillegomCentrumInkomensafh.huurbeleid tot 34229 euroEigenaarN.v.t.N.v.t.</v>
      </c>
      <c r="B867">
        <v>2015</v>
      </c>
      <c r="C867" t="s">
        <v>15</v>
      </c>
      <c r="D867" t="s">
        <v>16</v>
      </c>
      <c r="E867" t="s">
        <v>129</v>
      </c>
      <c r="F867" t="s">
        <v>8</v>
      </c>
      <c r="G867" t="s">
        <v>2</v>
      </c>
      <c r="H867" t="s">
        <v>1</v>
      </c>
      <c r="I867" t="s">
        <v>1</v>
      </c>
      <c r="J867">
        <v>800</v>
      </c>
    </row>
    <row r="868" spans="1:10" x14ac:dyDescent="0.25">
      <c r="A868" t="str">
        <f t="shared" si="13"/>
        <v>HillegomCentrumInkomensafh.huurbeleid tot 34229 euroHuurTotaalN.v.t.</v>
      </c>
      <c r="B868">
        <v>2015</v>
      </c>
      <c r="C868" t="s">
        <v>15</v>
      </c>
      <c r="D868" t="s">
        <v>16</v>
      </c>
      <c r="E868" t="s">
        <v>129</v>
      </c>
      <c r="F868" t="s">
        <v>8</v>
      </c>
      <c r="G868" t="s">
        <v>3</v>
      </c>
      <c r="H868" t="s">
        <v>0</v>
      </c>
      <c r="I868" t="s">
        <v>1</v>
      </c>
      <c r="J868">
        <v>1100</v>
      </c>
    </row>
    <row r="869" spans="1:10" x14ac:dyDescent="0.25">
      <c r="A869" t="str">
        <f t="shared" si="13"/>
        <v>HillegomCentrumInkomensafh.huurbeleid tot 34229 euroHuurCorporatieTotaal</v>
      </c>
      <c r="B869">
        <v>2015</v>
      </c>
      <c r="C869" t="s">
        <v>15</v>
      </c>
      <c r="D869" t="s">
        <v>16</v>
      </c>
      <c r="E869" t="s">
        <v>129</v>
      </c>
      <c r="F869" t="s">
        <v>8</v>
      </c>
      <c r="G869" t="s">
        <v>3</v>
      </c>
      <c r="H869" t="s">
        <v>4</v>
      </c>
      <c r="I869" t="s">
        <v>0</v>
      </c>
      <c r="J869">
        <v>900</v>
      </c>
    </row>
    <row r="870" spans="1:10" x14ac:dyDescent="0.25">
      <c r="A870" t="str">
        <f t="shared" si="13"/>
        <v>HillegomCentrumInkomensafh.huurbeleid tot 34229 euroHuurCorporatieOnder liberalisatiegrens</v>
      </c>
      <c r="B870">
        <v>2015</v>
      </c>
      <c r="C870" t="s">
        <v>15</v>
      </c>
      <c r="D870" t="s">
        <v>16</v>
      </c>
      <c r="E870" t="s">
        <v>129</v>
      </c>
      <c r="F870" t="s">
        <v>8</v>
      </c>
      <c r="G870" t="s">
        <v>3</v>
      </c>
      <c r="H870" t="s">
        <v>4</v>
      </c>
      <c r="I870" t="s">
        <v>5</v>
      </c>
      <c r="J870">
        <v>900</v>
      </c>
    </row>
    <row r="871" spans="1:10" x14ac:dyDescent="0.25">
      <c r="A871" t="str">
        <f t="shared" si="13"/>
        <v>HillegomCentrumInkomensafh.huurbeleid tot 34229 euroHuurCorporatieOverig</v>
      </c>
      <c r="B871">
        <v>2015</v>
      </c>
      <c r="C871" t="s">
        <v>15</v>
      </c>
      <c r="D871" t="s">
        <v>16</v>
      </c>
      <c r="E871" t="s">
        <v>129</v>
      </c>
      <c r="F871" t="s">
        <v>8</v>
      </c>
      <c r="G871" t="s">
        <v>3</v>
      </c>
      <c r="H871" t="s">
        <v>4</v>
      </c>
      <c r="I871" t="s">
        <v>6</v>
      </c>
      <c r="J871">
        <v>0</v>
      </c>
    </row>
    <row r="872" spans="1:10" x14ac:dyDescent="0.25">
      <c r="A872" t="str">
        <f t="shared" si="13"/>
        <v>HillegomCentrumInkomensafh.huurbeleid tot 34229 euroHuurOverige verhuurderN.v.t.</v>
      </c>
      <c r="B872">
        <v>2015</v>
      </c>
      <c r="C872" t="s">
        <v>15</v>
      </c>
      <c r="D872" t="s">
        <v>16</v>
      </c>
      <c r="E872" t="s">
        <v>129</v>
      </c>
      <c r="F872" t="s">
        <v>8</v>
      </c>
      <c r="G872" t="s">
        <v>3</v>
      </c>
      <c r="H872" t="s">
        <v>7</v>
      </c>
      <c r="I872" t="s">
        <v>1</v>
      </c>
      <c r="J872">
        <v>200</v>
      </c>
    </row>
    <row r="873" spans="1:10" x14ac:dyDescent="0.25">
      <c r="A873" t="str">
        <f t="shared" si="13"/>
        <v>HillegomCentrumInkomensafh.huurbeleid 34229 t/m 43786 euroTotaalN.v.t.N.v.t.</v>
      </c>
      <c r="B873">
        <v>2015</v>
      </c>
      <c r="C873" t="s">
        <v>15</v>
      </c>
      <c r="D873" t="s">
        <v>16</v>
      </c>
      <c r="E873" t="s">
        <v>129</v>
      </c>
      <c r="F873" t="s">
        <v>9</v>
      </c>
      <c r="G873" t="s">
        <v>0</v>
      </c>
      <c r="H873" t="s">
        <v>1</v>
      </c>
      <c r="I873" t="s">
        <v>1</v>
      </c>
      <c r="J873">
        <v>600</v>
      </c>
    </row>
    <row r="874" spans="1:10" x14ac:dyDescent="0.25">
      <c r="A874" t="str">
        <f t="shared" si="13"/>
        <v>HillegomCentrumInkomensafh.huurbeleid 34229 t/m 43786 euroEigenaarN.v.t.N.v.t.</v>
      </c>
      <c r="B874">
        <v>2015</v>
      </c>
      <c r="C874" t="s">
        <v>15</v>
      </c>
      <c r="D874" t="s">
        <v>16</v>
      </c>
      <c r="E874" t="s">
        <v>129</v>
      </c>
      <c r="F874" t="s">
        <v>9</v>
      </c>
      <c r="G874" t="s">
        <v>2</v>
      </c>
      <c r="H874" t="s">
        <v>1</v>
      </c>
      <c r="I874" t="s">
        <v>1</v>
      </c>
      <c r="J874">
        <v>400</v>
      </c>
    </row>
    <row r="875" spans="1:10" x14ac:dyDescent="0.25">
      <c r="A875" t="str">
        <f t="shared" si="13"/>
        <v>HillegomCentrumInkomensafh.huurbeleid 34229 t/m 43786 euroHuurTotaalN.v.t.</v>
      </c>
      <c r="B875">
        <v>2015</v>
      </c>
      <c r="C875" t="s">
        <v>15</v>
      </c>
      <c r="D875" t="s">
        <v>16</v>
      </c>
      <c r="E875" t="s">
        <v>129</v>
      </c>
      <c r="F875" t="s">
        <v>9</v>
      </c>
      <c r="G875" t="s">
        <v>3</v>
      </c>
      <c r="H875" t="s">
        <v>0</v>
      </c>
      <c r="I875" t="s">
        <v>1</v>
      </c>
      <c r="J875">
        <v>200</v>
      </c>
    </row>
    <row r="876" spans="1:10" x14ac:dyDescent="0.25">
      <c r="A876" t="str">
        <f t="shared" si="13"/>
        <v>HillegomCentrumInkomensafh.huurbeleid 34229 t/m 43786 euroHuurCorporatieTotaal</v>
      </c>
      <c r="B876">
        <v>2015</v>
      </c>
      <c r="C876" t="s">
        <v>15</v>
      </c>
      <c r="D876" t="s">
        <v>16</v>
      </c>
      <c r="E876" t="s">
        <v>129</v>
      </c>
      <c r="F876" t="s">
        <v>9</v>
      </c>
      <c r="G876" t="s">
        <v>3</v>
      </c>
      <c r="H876" t="s">
        <v>4</v>
      </c>
      <c r="I876" t="s">
        <v>0</v>
      </c>
      <c r="J876">
        <v>100</v>
      </c>
    </row>
    <row r="877" spans="1:10" x14ac:dyDescent="0.25">
      <c r="A877" t="str">
        <f t="shared" si="13"/>
        <v>HillegomCentrumInkomensafh.huurbeleid 34229 t/m 43786 euroHuurCorporatieOnder liberalisatiegrens</v>
      </c>
      <c r="B877">
        <v>2015</v>
      </c>
      <c r="C877" t="s">
        <v>15</v>
      </c>
      <c r="D877" t="s">
        <v>16</v>
      </c>
      <c r="E877" t="s">
        <v>129</v>
      </c>
      <c r="F877" t="s">
        <v>9</v>
      </c>
      <c r="G877" t="s">
        <v>3</v>
      </c>
      <c r="H877" t="s">
        <v>4</v>
      </c>
      <c r="I877" t="s">
        <v>5</v>
      </c>
      <c r="J877">
        <v>100</v>
      </c>
    </row>
    <row r="878" spans="1:10" x14ac:dyDescent="0.25">
      <c r="A878" t="str">
        <f t="shared" si="13"/>
        <v>HillegomCentrumInkomensafh.huurbeleid 34229 t/m 43786 euroHuurCorporatieOverig</v>
      </c>
      <c r="B878">
        <v>2015</v>
      </c>
      <c r="C878" t="s">
        <v>15</v>
      </c>
      <c r="D878" t="s">
        <v>16</v>
      </c>
      <c r="E878" t="s">
        <v>129</v>
      </c>
      <c r="F878" t="s">
        <v>9</v>
      </c>
      <c r="G878" t="s">
        <v>3</v>
      </c>
      <c r="H878" t="s">
        <v>4</v>
      </c>
      <c r="I878" t="s">
        <v>6</v>
      </c>
      <c r="J878">
        <v>0</v>
      </c>
    </row>
    <row r="879" spans="1:10" x14ac:dyDescent="0.25">
      <c r="A879" t="str">
        <f t="shared" si="13"/>
        <v>HillegomCentrumInkomensafh.huurbeleid 34229 t/m 43786 euroHuurOverige verhuurderN.v.t.</v>
      </c>
      <c r="B879">
        <v>2015</v>
      </c>
      <c r="C879" t="s">
        <v>15</v>
      </c>
      <c r="D879" t="s">
        <v>16</v>
      </c>
      <c r="E879" t="s">
        <v>129</v>
      </c>
      <c r="F879" t="s">
        <v>9</v>
      </c>
      <c r="G879" t="s">
        <v>3</v>
      </c>
      <c r="H879" t="s">
        <v>7</v>
      </c>
      <c r="I879" t="s">
        <v>1</v>
      </c>
      <c r="J879">
        <v>100</v>
      </c>
    </row>
    <row r="880" spans="1:10" x14ac:dyDescent="0.25">
      <c r="A880" t="str">
        <f t="shared" si="13"/>
        <v>HillegomCentrumInkomensafh.huurbeleid meer dan 43786 euroTotaalN.v.t.N.v.t.</v>
      </c>
      <c r="B880">
        <v>2015</v>
      </c>
      <c r="C880" t="s">
        <v>15</v>
      </c>
      <c r="D880" t="s">
        <v>16</v>
      </c>
      <c r="E880" t="s">
        <v>129</v>
      </c>
      <c r="F880" t="s">
        <v>10</v>
      </c>
      <c r="G880" t="s">
        <v>0</v>
      </c>
      <c r="H880" t="s">
        <v>1</v>
      </c>
      <c r="I880" t="s">
        <v>1</v>
      </c>
      <c r="J880">
        <v>1700</v>
      </c>
    </row>
    <row r="881" spans="1:10" x14ac:dyDescent="0.25">
      <c r="A881" t="str">
        <f t="shared" si="13"/>
        <v>HillegomCentrumInkomensafh.huurbeleid meer dan 43786 euroEigenaarN.v.t.N.v.t.</v>
      </c>
      <c r="B881">
        <v>2015</v>
      </c>
      <c r="C881" t="s">
        <v>15</v>
      </c>
      <c r="D881" t="s">
        <v>16</v>
      </c>
      <c r="E881" t="s">
        <v>129</v>
      </c>
      <c r="F881" t="s">
        <v>10</v>
      </c>
      <c r="G881" t="s">
        <v>2</v>
      </c>
      <c r="H881" t="s">
        <v>1</v>
      </c>
      <c r="I881" t="s">
        <v>1</v>
      </c>
      <c r="J881">
        <v>1500</v>
      </c>
    </row>
    <row r="882" spans="1:10" x14ac:dyDescent="0.25">
      <c r="A882" t="str">
        <f t="shared" si="13"/>
        <v>HillegomCentrumInkomensafh.huurbeleid meer dan 43786 euroHuurTotaalN.v.t.</v>
      </c>
      <c r="B882">
        <v>2015</v>
      </c>
      <c r="C882" t="s">
        <v>15</v>
      </c>
      <c r="D882" t="s">
        <v>16</v>
      </c>
      <c r="E882" t="s">
        <v>129</v>
      </c>
      <c r="F882" t="s">
        <v>10</v>
      </c>
      <c r="G882" t="s">
        <v>3</v>
      </c>
      <c r="H882" t="s">
        <v>0</v>
      </c>
      <c r="I882" t="s">
        <v>1</v>
      </c>
      <c r="J882">
        <v>200</v>
      </c>
    </row>
    <row r="883" spans="1:10" x14ac:dyDescent="0.25">
      <c r="A883" t="str">
        <f t="shared" si="13"/>
        <v>HillegomCentrumInkomensafh.huurbeleid meer dan 43786 euroHuurCorporatieTotaal</v>
      </c>
      <c r="B883">
        <v>2015</v>
      </c>
      <c r="C883" t="s">
        <v>15</v>
      </c>
      <c r="D883" t="s">
        <v>16</v>
      </c>
      <c r="E883" t="s">
        <v>129</v>
      </c>
      <c r="F883" t="s">
        <v>10</v>
      </c>
      <c r="G883" t="s">
        <v>3</v>
      </c>
      <c r="H883" t="s">
        <v>4</v>
      </c>
      <c r="I883" t="s">
        <v>0</v>
      </c>
      <c r="J883">
        <v>200</v>
      </c>
    </row>
    <row r="884" spans="1:10" x14ac:dyDescent="0.25">
      <c r="A884" t="str">
        <f t="shared" si="13"/>
        <v>HillegomCentrumInkomensafh.huurbeleid meer dan 43786 euroHuurCorporatieOnder liberalisatiegrens</v>
      </c>
      <c r="B884">
        <v>2015</v>
      </c>
      <c r="C884" t="s">
        <v>15</v>
      </c>
      <c r="D884" t="s">
        <v>16</v>
      </c>
      <c r="E884" t="s">
        <v>129</v>
      </c>
      <c r="F884" t="s">
        <v>10</v>
      </c>
      <c r="G884" t="s">
        <v>3</v>
      </c>
      <c r="H884" t="s">
        <v>4</v>
      </c>
      <c r="I884" t="s">
        <v>5</v>
      </c>
      <c r="J884">
        <v>200</v>
      </c>
    </row>
    <row r="885" spans="1:10" x14ac:dyDescent="0.25">
      <c r="A885" t="str">
        <f t="shared" si="13"/>
        <v>HillegomCentrumInkomensafh.huurbeleid meer dan 43786 euroHuurCorporatieOverig</v>
      </c>
      <c r="B885">
        <v>2015</v>
      </c>
      <c r="C885" t="s">
        <v>15</v>
      </c>
      <c r="D885" t="s">
        <v>16</v>
      </c>
      <c r="E885" t="s">
        <v>129</v>
      </c>
      <c r="F885" t="s">
        <v>10</v>
      </c>
      <c r="G885" t="s">
        <v>3</v>
      </c>
      <c r="H885" t="s">
        <v>4</v>
      </c>
      <c r="I885" t="s">
        <v>6</v>
      </c>
      <c r="J885">
        <v>0</v>
      </c>
    </row>
    <row r="886" spans="1:10" x14ac:dyDescent="0.25">
      <c r="A886" t="str">
        <f t="shared" si="13"/>
        <v>HillegomCentrumInkomensafh.huurbeleid meer dan 43786 euroHuurOverige verhuurderN.v.t.</v>
      </c>
      <c r="B886">
        <v>2015</v>
      </c>
      <c r="C886" t="s">
        <v>15</v>
      </c>
      <c r="D886" t="s">
        <v>16</v>
      </c>
      <c r="E886" t="s">
        <v>129</v>
      </c>
      <c r="F886" t="s">
        <v>10</v>
      </c>
      <c r="G886" t="s">
        <v>3</v>
      </c>
      <c r="H886" t="s">
        <v>7</v>
      </c>
      <c r="I886" t="s">
        <v>1</v>
      </c>
      <c r="J886">
        <v>100</v>
      </c>
    </row>
    <row r="887" spans="1:10" x14ac:dyDescent="0.25">
      <c r="A887" t="str">
        <f t="shared" si="13"/>
        <v>HillegomNoordTotaalTotaalN.v.t.N.v.t.</v>
      </c>
      <c r="B887">
        <v>2015</v>
      </c>
      <c r="C887" t="s">
        <v>15</v>
      </c>
      <c r="D887" t="s">
        <v>16</v>
      </c>
      <c r="E887" t="s">
        <v>130</v>
      </c>
      <c r="F887" t="s">
        <v>0</v>
      </c>
      <c r="G887" t="s">
        <v>0</v>
      </c>
      <c r="H887" t="s">
        <v>1</v>
      </c>
      <c r="I887" t="s">
        <v>1</v>
      </c>
      <c r="J887">
        <v>1700</v>
      </c>
    </row>
    <row r="888" spans="1:10" x14ac:dyDescent="0.25">
      <c r="A888" t="str">
        <f t="shared" si="13"/>
        <v>HillegomNoordTotaalEigenaarN.v.t.N.v.t.</v>
      </c>
      <c r="B888">
        <v>2015</v>
      </c>
      <c r="C888" t="s">
        <v>15</v>
      </c>
      <c r="D888" t="s">
        <v>16</v>
      </c>
      <c r="E888" t="s">
        <v>130</v>
      </c>
      <c r="F888" t="s">
        <v>0</v>
      </c>
      <c r="G888" t="s">
        <v>2</v>
      </c>
      <c r="H888" t="s">
        <v>1</v>
      </c>
      <c r="I888" t="s">
        <v>1</v>
      </c>
      <c r="J888">
        <v>1000</v>
      </c>
    </row>
    <row r="889" spans="1:10" x14ac:dyDescent="0.25">
      <c r="A889" t="str">
        <f t="shared" si="13"/>
        <v>HillegomNoordTotaalHuurTotaalN.v.t.</v>
      </c>
      <c r="B889">
        <v>2015</v>
      </c>
      <c r="C889" t="s">
        <v>15</v>
      </c>
      <c r="D889" t="s">
        <v>16</v>
      </c>
      <c r="E889" t="s">
        <v>130</v>
      </c>
      <c r="F889" t="s">
        <v>0</v>
      </c>
      <c r="G889" t="s">
        <v>3</v>
      </c>
      <c r="H889" t="s">
        <v>0</v>
      </c>
      <c r="I889" t="s">
        <v>1</v>
      </c>
      <c r="J889">
        <v>700</v>
      </c>
    </row>
    <row r="890" spans="1:10" x14ac:dyDescent="0.25">
      <c r="A890" t="str">
        <f t="shared" si="13"/>
        <v>HillegomNoordTotaalHuurCorporatieTotaal</v>
      </c>
      <c r="B890">
        <v>2015</v>
      </c>
      <c r="C890" t="s">
        <v>15</v>
      </c>
      <c r="D890" t="s">
        <v>16</v>
      </c>
      <c r="E890" t="s">
        <v>130</v>
      </c>
      <c r="F890" t="s">
        <v>0</v>
      </c>
      <c r="G890" t="s">
        <v>3</v>
      </c>
      <c r="H890" t="s">
        <v>4</v>
      </c>
      <c r="I890" t="s">
        <v>0</v>
      </c>
      <c r="J890">
        <v>400</v>
      </c>
    </row>
    <row r="891" spans="1:10" x14ac:dyDescent="0.25">
      <c r="A891" t="str">
        <f t="shared" si="13"/>
        <v>HillegomNoordTotaalHuurCorporatieOnder liberalisatiegrens</v>
      </c>
      <c r="B891">
        <v>2015</v>
      </c>
      <c r="C891" t="s">
        <v>15</v>
      </c>
      <c r="D891" t="s">
        <v>16</v>
      </c>
      <c r="E891" t="s">
        <v>130</v>
      </c>
      <c r="F891" t="s">
        <v>0</v>
      </c>
      <c r="G891" t="s">
        <v>3</v>
      </c>
      <c r="H891" t="s">
        <v>4</v>
      </c>
      <c r="I891" t="s">
        <v>5</v>
      </c>
      <c r="J891">
        <v>400</v>
      </c>
    </row>
    <row r="892" spans="1:10" x14ac:dyDescent="0.25">
      <c r="A892" t="str">
        <f t="shared" si="13"/>
        <v>HillegomNoordTotaalHuurCorporatieOverig</v>
      </c>
      <c r="B892">
        <v>2015</v>
      </c>
      <c r="C892" t="s">
        <v>15</v>
      </c>
      <c r="D892" t="s">
        <v>16</v>
      </c>
      <c r="E892" t="s">
        <v>130</v>
      </c>
      <c r="F892" t="s">
        <v>0</v>
      </c>
      <c r="G892" t="s">
        <v>3</v>
      </c>
      <c r="H892" t="s">
        <v>4</v>
      </c>
      <c r="I892" t="s">
        <v>6</v>
      </c>
      <c r="J892">
        <v>0</v>
      </c>
    </row>
    <row r="893" spans="1:10" x14ac:dyDescent="0.25">
      <c r="A893" t="str">
        <f t="shared" si="13"/>
        <v>HillegomNoordTotaalHuurOverige verhuurderN.v.t.</v>
      </c>
      <c r="B893">
        <v>2015</v>
      </c>
      <c r="C893" t="s">
        <v>15</v>
      </c>
      <c r="D893" t="s">
        <v>16</v>
      </c>
      <c r="E893" t="s">
        <v>130</v>
      </c>
      <c r="F893" t="s">
        <v>0</v>
      </c>
      <c r="G893" t="s">
        <v>3</v>
      </c>
      <c r="H893" t="s">
        <v>7</v>
      </c>
      <c r="I893" t="s">
        <v>1</v>
      </c>
      <c r="J893">
        <v>200</v>
      </c>
    </row>
    <row r="894" spans="1:10" x14ac:dyDescent="0.25">
      <c r="A894" t="str">
        <f t="shared" si="13"/>
        <v>HillegomNoordInkomensafh.huurbeleid tot 34229 euroTotaalN.v.t.N.v.t.</v>
      </c>
      <c r="B894">
        <v>2015</v>
      </c>
      <c r="C894" t="s">
        <v>15</v>
      </c>
      <c r="D894" t="s">
        <v>16</v>
      </c>
      <c r="E894" t="s">
        <v>130</v>
      </c>
      <c r="F894" t="s">
        <v>8</v>
      </c>
      <c r="G894" t="s">
        <v>0</v>
      </c>
      <c r="H894" t="s">
        <v>1</v>
      </c>
      <c r="I894" t="s">
        <v>1</v>
      </c>
      <c r="J894">
        <v>600</v>
      </c>
    </row>
    <row r="895" spans="1:10" x14ac:dyDescent="0.25">
      <c r="A895" t="str">
        <f t="shared" si="13"/>
        <v>HillegomNoordInkomensafh.huurbeleid tot 34229 euroEigenaarN.v.t.N.v.t.</v>
      </c>
      <c r="B895">
        <v>2015</v>
      </c>
      <c r="C895" t="s">
        <v>15</v>
      </c>
      <c r="D895" t="s">
        <v>16</v>
      </c>
      <c r="E895" t="s">
        <v>130</v>
      </c>
      <c r="F895" t="s">
        <v>8</v>
      </c>
      <c r="G895" t="s">
        <v>2</v>
      </c>
      <c r="H895" t="s">
        <v>1</v>
      </c>
      <c r="I895" t="s">
        <v>1</v>
      </c>
      <c r="J895">
        <v>200</v>
      </c>
    </row>
    <row r="896" spans="1:10" x14ac:dyDescent="0.25">
      <c r="A896" t="str">
        <f t="shared" si="13"/>
        <v>HillegomNoordInkomensafh.huurbeleid tot 34229 euroHuurTotaalN.v.t.</v>
      </c>
      <c r="B896">
        <v>2015</v>
      </c>
      <c r="C896" t="s">
        <v>15</v>
      </c>
      <c r="D896" t="s">
        <v>16</v>
      </c>
      <c r="E896" t="s">
        <v>130</v>
      </c>
      <c r="F896" t="s">
        <v>8</v>
      </c>
      <c r="G896" t="s">
        <v>3</v>
      </c>
      <c r="H896" t="s">
        <v>0</v>
      </c>
      <c r="I896" t="s">
        <v>1</v>
      </c>
      <c r="J896">
        <v>500</v>
      </c>
    </row>
    <row r="897" spans="1:10" x14ac:dyDescent="0.25">
      <c r="A897" t="str">
        <f t="shared" si="13"/>
        <v>HillegomNoordInkomensafh.huurbeleid tot 34229 euroHuurCorporatieTotaal</v>
      </c>
      <c r="B897">
        <v>2015</v>
      </c>
      <c r="C897" t="s">
        <v>15</v>
      </c>
      <c r="D897" t="s">
        <v>16</v>
      </c>
      <c r="E897" t="s">
        <v>130</v>
      </c>
      <c r="F897" t="s">
        <v>8</v>
      </c>
      <c r="G897" t="s">
        <v>3</v>
      </c>
      <c r="H897" t="s">
        <v>4</v>
      </c>
      <c r="I897" t="s">
        <v>0</v>
      </c>
      <c r="J897">
        <v>300</v>
      </c>
    </row>
    <row r="898" spans="1:10" x14ac:dyDescent="0.25">
      <c r="A898" t="str">
        <f t="shared" si="13"/>
        <v>HillegomNoordInkomensafh.huurbeleid tot 34229 euroHuurCorporatieOnder liberalisatiegrens</v>
      </c>
      <c r="B898">
        <v>2015</v>
      </c>
      <c r="C898" t="s">
        <v>15</v>
      </c>
      <c r="D898" t="s">
        <v>16</v>
      </c>
      <c r="E898" t="s">
        <v>130</v>
      </c>
      <c r="F898" t="s">
        <v>8</v>
      </c>
      <c r="G898" t="s">
        <v>3</v>
      </c>
      <c r="H898" t="s">
        <v>4</v>
      </c>
      <c r="I898" t="s">
        <v>5</v>
      </c>
      <c r="J898">
        <v>300</v>
      </c>
    </row>
    <row r="899" spans="1:10" x14ac:dyDescent="0.25">
      <c r="A899" t="str">
        <f t="shared" ref="A899:A962" si="14">CONCATENATE(D899,E899,F899,G899,H899,I899)</f>
        <v>HillegomNoordInkomensafh.huurbeleid tot 34229 euroHuurCorporatieOverig</v>
      </c>
      <c r="B899">
        <v>2015</v>
      </c>
      <c r="C899" t="s">
        <v>15</v>
      </c>
      <c r="D899" t="s">
        <v>16</v>
      </c>
      <c r="E899" t="s">
        <v>130</v>
      </c>
      <c r="F899" t="s">
        <v>8</v>
      </c>
      <c r="G899" t="s">
        <v>3</v>
      </c>
      <c r="H899" t="s">
        <v>4</v>
      </c>
      <c r="I899" t="s">
        <v>6</v>
      </c>
      <c r="J899">
        <v>0</v>
      </c>
    </row>
    <row r="900" spans="1:10" x14ac:dyDescent="0.25">
      <c r="A900" t="str">
        <f t="shared" si="14"/>
        <v>HillegomNoordInkomensafh.huurbeleid tot 34229 euroHuurOverige verhuurderN.v.t.</v>
      </c>
      <c r="B900">
        <v>2015</v>
      </c>
      <c r="C900" t="s">
        <v>15</v>
      </c>
      <c r="D900" t="s">
        <v>16</v>
      </c>
      <c r="E900" t="s">
        <v>130</v>
      </c>
      <c r="F900" t="s">
        <v>8</v>
      </c>
      <c r="G900" t="s">
        <v>3</v>
      </c>
      <c r="H900" t="s">
        <v>7</v>
      </c>
      <c r="I900" t="s">
        <v>1</v>
      </c>
      <c r="J900">
        <v>200</v>
      </c>
    </row>
    <row r="901" spans="1:10" x14ac:dyDescent="0.25">
      <c r="A901" t="str">
        <f t="shared" si="14"/>
        <v>HillegomNoordInkomensafh.huurbeleid 34229 t/m 43786 euroTotaalN.v.t.N.v.t.</v>
      </c>
      <c r="B901">
        <v>2015</v>
      </c>
      <c r="C901" t="s">
        <v>15</v>
      </c>
      <c r="D901" t="s">
        <v>16</v>
      </c>
      <c r="E901" t="s">
        <v>130</v>
      </c>
      <c r="F901" t="s">
        <v>9</v>
      </c>
      <c r="G901" t="s">
        <v>0</v>
      </c>
      <c r="H901" t="s">
        <v>1</v>
      </c>
      <c r="I901" t="s">
        <v>1</v>
      </c>
      <c r="J901">
        <v>200</v>
      </c>
    </row>
    <row r="902" spans="1:10" x14ac:dyDescent="0.25">
      <c r="A902" t="str">
        <f t="shared" si="14"/>
        <v>HillegomNoordInkomensafh.huurbeleid 34229 t/m 43786 euroEigenaarN.v.t.N.v.t.</v>
      </c>
      <c r="B902">
        <v>2015</v>
      </c>
      <c r="C902" t="s">
        <v>15</v>
      </c>
      <c r="D902" t="s">
        <v>16</v>
      </c>
      <c r="E902" t="s">
        <v>130</v>
      </c>
      <c r="F902" t="s">
        <v>9</v>
      </c>
      <c r="G902" t="s">
        <v>2</v>
      </c>
      <c r="H902" t="s">
        <v>1</v>
      </c>
      <c r="I902" t="s">
        <v>1</v>
      </c>
      <c r="J902">
        <v>100</v>
      </c>
    </row>
    <row r="903" spans="1:10" x14ac:dyDescent="0.25">
      <c r="A903" t="str">
        <f t="shared" si="14"/>
        <v>HillegomNoordInkomensafh.huurbeleid 34229 t/m 43786 euroHuurTotaalN.v.t.</v>
      </c>
      <c r="B903">
        <v>2015</v>
      </c>
      <c r="C903" t="s">
        <v>15</v>
      </c>
      <c r="D903" t="s">
        <v>16</v>
      </c>
      <c r="E903" t="s">
        <v>130</v>
      </c>
      <c r="F903" t="s">
        <v>9</v>
      </c>
      <c r="G903" t="s">
        <v>3</v>
      </c>
      <c r="H903" t="s">
        <v>0</v>
      </c>
      <c r="I903" t="s">
        <v>1</v>
      </c>
      <c r="J903">
        <v>100</v>
      </c>
    </row>
    <row r="904" spans="1:10" x14ac:dyDescent="0.25">
      <c r="A904" t="str">
        <f t="shared" si="14"/>
        <v>HillegomNoordInkomensafh.huurbeleid 34229 t/m 43786 euroHuurCorporatieTotaal</v>
      </c>
      <c r="B904">
        <v>2015</v>
      </c>
      <c r="C904" t="s">
        <v>15</v>
      </c>
      <c r="D904" t="s">
        <v>16</v>
      </c>
      <c r="E904" t="s">
        <v>130</v>
      </c>
      <c r="F904" t="s">
        <v>9</v>
      </c>
      <c r="G904" t="s">
        <v>3</v>
      </c>
      <c r="H904" t="s">
        <v>4</v>
      </c>
      <c r="I904" t="s">
        <v>0</v>
      </c>
      <c r="J904">
        <v>100</v>
      </c>
    </row>
    <row r="905" spans="1:10" x14ac:dyDescent="0.25">
      <c r="A905" t="str">
        <f t="shared" si="14"/>
        <v>HillegomNoordInkomensafh.huurbeleid 34229 t/m 43786 euroHuurCorporatieOnder liberalisatiegrens</v>
      </c>
      <c r="B905">
        <v>2015</v>
      </c>
      <c r="C905" t="s">
        <v>15</v>
      </c>
      <c r="D905" t="s">
        <v>16</v>
      </c>
      <c r="E905" t="s">
        <v>130</v>
      </c>
      <c r="F905" t="s">
        <v>9</v>
      </c>
      <c r="G905" t="s">
        <v>3</v>
      </c>
      <c r="H905" t="s">
        <v>4</v>
      </c>
      <c r="I905" t="s">
        <v>5</v>
      </c>
      <c r="J905">
        <v>100</v>
      </c>
    </row>
    <row r="906" spans="1:10" x14ac:dyDescent="0.25">
      <c r="A906" t="str">
        <f t="shared" si="14"/>
        <v>HillegomNoordInkomensafh.huurbeleid 34229 t/m 43786 euroHuurCorporatieOverig</v>
      </c>
      <c r="B906">
        <v>2015</v>
      </c>
      <c r="C906" t="s">
        <v>15</v>
      </c>
      <c r="D906" t="s">
        <v>16</v>
      </c>
      <c r="E906" t="s">
        <v>130</v>
      </c>
      <c r="F906" t="s">
        <v>9</v>
      </c>
      <c r="G906" t="s">
        <v>3</v>
      </c>
      <c r="H906" t="s">
        <v>4</v>
      </c>
      <c r="I906" t="s">
        <v>6</v>
      </c>
      <c r="J906">
        <v>0</v>
      </c>
    </row>
    <row r="907" spans="1:10" x14ac:dyDescent="0.25">
      <c r="A907" t="str">
        <f t="shared" si="14"/>
        <v>HillegomNoordInkomensafh.huurbeleid 34229 t/m 43786 euroHuurOverige verhuurderN.v.t.</v>
      </c>
      <c r="B907">
        <v>2015</v>
      </c>
      <c r="C907" t="s">
        <v>15</v>
      </c>
      <c r="D907" t="s">
        <v>16</v>
      </c>
      <c r="E907" t="s">
        <v>130</v>
      </c>
      <c r="F907" t="s">
        <v>9</v>
      </c>
      <c r="G907" t="s">
        <v>3</v>
      </c>
      <c r="H907" t="s">
        <v>7</v>
      </c>
      <c r="I907" t="s">
        <v>1</v>
      </c>
      <c r="J907">
        <v>0</v>
      </c>
    </row>
    <row r="908" spans="1:10" x14ac:dyDescent="0.25">
      <c r="A908" t="str">
        <f t="shared" si="14"/>
        <v>HillegomNoordInkomensafh.huurbeleid meer dan 43786 euroTotaalN.v.t.N.v.t.</v>
      </c>
      <c r="B908">
        <v>2015</v>
      </c>
      <c r="C908" t="s">
        <v>15</v>
      </c>
      <c r="D908" t="s">
        <v>16</v>
      </c>
      <c r="E908" t="s">
        <v>130</v>
      </c>
      <c r="F908" t="s">
        <v>10</v>
      </c>
      <c r="G908" t="s">
        <v>0</v>
      </c>
      <c r="H908" t="s">
        <v>1</v>
      </c>
      <c r="I908" t="s">
        <v>1</v>
      </c>
      <c r="J908">
        <v>900</v>
      </c>
    </row>
    <row r="909" spans="1:10" x14ac:dyDescent="0.25">
      <c r="A909" t="str">
        <f t="shared" si="14"/>
        <v>HillegomNoordInkomensafh.huurbeleid meer dan 43786 euroEigenaarN.v.t.N.v.t.</v>
      </c>
      <c r="B909">
        <v>2015</v>
      </c>
      <c r="C909" t="s">
        <v>15</v>
      </c>
      <c r="D909" t="s">
        <v>16</v>
      </c>
      <c r="E909" t="s">
        <v>130</v>
      </c>
      <c r="F909" t="s">
        <v>10</v>
      </c>
      <c r="G909" t="s">
        <v>2</v>
      </c>
      <c r="H909" t="s">
        <v>1</v>
      </c>
      <c r="I909" t="s">
        <v>1</v>
      </c>
      <c r="J909">
        <v>700</v>
      </c>
    </row>
    <row r="910" spans="1:10" x14ac:dyDescent="0.25">
      <c r="A910" t="str">
        <f t="shared" si="14"/>
        <v>HillegomNoordInkomensafh.huurbeleid meer dan 43786 euroHuurTotaalN.v.t.</v>
      </c>
      <c r="B910">
        <v>2015</v>
      </c>
      <c r="C910" t="s">
        <v>15</v>
      </c>
      <c r="D910" t="s">
        <v>16</v>
      </c>
      <c r="E910" t="s">
        <v>130</v>
      </c>
      <c r="F910" t="s">
        <v>10</v>
      </c>
      <c r="G910" t="s">
        <v>3</v>
      </c>
      <c r="H910" t="s">
        <v>0</v>
      </c>
      <c r="I910" t="s">
        <v>1</v>
      </c>
      <c r="J910">
        <v>100</v>
      </c>
    </row>
    <row r="911" spans="1:10" x14ac:dyDescent="0.25">
      <c r="A911" t="str">
        <f t="shared" si="14"/>
        <v>HillegomNoordInkomensafh.huurbeleid meer dan 43786 euroHuurCorporatieTotaal</v>
      </c>
      <c r="B911">
        <v>2015</v>
      </c>
      <c r="C911" t="s">
        <v>15</v>
      </c>
      <c r="D911" t="s">
        <v>16</v>
      </c>
      <c r="E911" t="s">
        <v>130</v>
      </c>
      <c r="F911" t="s">
        <v>10</v>
      </c>
      <c r="G911" t="s">
        <v>3</v>
      </c>
      <c r="H911" t="s">
        <v>4</v>
      </c>
      <c r="I911" t="s">
        <v>0</v>
      </c>
      <c r="J911">
        <v>100</v>
      </c>
    </row>
    <row r="912" spans="1:10" x14ac:dyDescent="0.25">
      <c r="A912" t="str">
        <f t="shared" si="14"/>
        <v>HillegomNoordInkomensafh.huurbeleid meer dan 43786 euroHuurCorporatieOnder liberalisatiegrens</v>
      </c>
      <c r="B912">
        <v>2015</v>
      </c>
      <c r="C912" t="s">
        <v>15</v>
      </c>
      <c r="D912" t="s">
        <v>16</v>
      </c>
      <c r="E912" t="s">
        <v>130</v>
      </c>
      <c r="F912" t="s">
        <v>10</v>
      </c>
      <c r="G912" t="s">
        <v>3</v>
      </c>
      <c r="H912" t="s">
        <v>4</v>
      </c>
      <c r="I912" t="s">
        <v>5</v>
      </c>
      <c r="J912">
        <v>100</v>
      </c>
    </row>
    <row r="913" spans="1:10" x14ac:dyDescent="0.25">
      <c r="A913" t="str">
        <f t="shared" si="14"/>
        <v>HillegomNoordInkomensafh.huurbeleid meer dan 43786 euroHuurCorporatieOverig</v>
      </c>
      <c r="B913">
        <v>2015</v>
      </c>
      <c r="C913" t="s">
        <v>15</v>
      </c>
      <c r="D913" t="s">
        <v>16</v>
      </c>
      <c r="E913" t="s">
        <v>130</v>
      </c>
      <c r="F913" t="s">
        <v>10</v>
      </c>
      <c r="G913" t="s">
        <v>3</v>
      </c>
      <c r="H913" t="s">
        <v>4</v>
      </c>
      <c r="I913" t="s">
        <v>6</v>
      </c>
      <c r="J913">
        <v>0</v>
      </c>
    </row>
    <row r="914" spans="1:10" x14ac:dyDescent="0.25">
      <c r="A914" t="str">
        <f t="shared" si="14"/>
        <v>HillegomNoordInkomensafh.huurbeleid meer dan 43786 euroHuurOverige verhuurderN.v.t.</v>
      </c>
      <c r="B914">
        <v>2015</v>
      </c>
      <c r="C914" t="s">
        <v>15</v>
      </c>
      <c r="D914" t="s">
        <v>16</v>
      </c>
      <c r="E914" t="s">
        <v>130</v>
      </c>
      <c r="F914" t="s">
        <v>10</v>
      </c>
      <c r="G914" t="s">
        <v>3</v>
      </c>
      <c r="H914" t="s">
        <v>7</v>
      </c>
      <c r="I914" t="s">
        <v>1</v>
      </c>
      <c r="J914">
        <v>0</v>
      </c>
    </row>
    <row r="915" spans="1:10" x14ac:dyDescent="0.25">
      <c r="A915" t="str">
        <f t="shared" si="14"/>
        <v>HillegomElsbroekTotaalTotaalN.v.t.N.v.t.</v>
      </c>
      <c r="B915">
        <v>2015</v>
      </c>
      <c r="C915" t="s">
        <v>15</v>
      </c>
      <c r="D915" t="s">
        <v>16</v>
      </c>
      <c r="E915" t="s">
        <v>131</v>
      </c>
      <c r="F915" t="s">
        <v>0</v>
      </c>
      <c r="G915" t="s">
        <v>0</v>
      </c>
      <c r="H915" t="s">
        <v>1</v>
      </c>
      <c r="I915" t="s">
        <v>1</v>
      </c>
      <c r="J915">
        <v>2700</v>
      </c>
    </row>
    <row r="916" spans="1:10" x14ac:dyDescent="0.25">
      <c r="A916" t="str">
        <f t="shared" si="14"/>
        <v>HillegomElsbroekTotaalEigenaarN.v.t.N.v.t.</v>
      </c>
      <c r="B916">
        <v>2015</v>
      </c>
      <c r="C916" t="s">
        <v>15</v>
      </c>
      <c r="D916" t="s">
        <v>16</v>
      </c>
      <c r="E916" t="s">
        <v>131</v>
      </c>
      <c r="F916" t="s">
        <v>0</v>
      </c>
      <c r="G916" t="s">
        <v>2</v>
      </c>
      <c r="H916" t="s">
        <v>1</v>
      </c>
      <c r="I916" t="s">
        <v>1</v>
      </c>
      <c r="J916">
        <v>1900</v>
      </c>
    </row>
    <row r="917" spans="1:10" x14ac:dyDescent="0.25">
      <c r="A917" t="str">
        <f t="shared" si="14"/>
        <v>HillegomElsbroekTotaalHuurTotaalN.v.t.</v>
      </c>
      <c r="B917">
        <v>2015</v>
      </c>
      <c r="C917" t="s">
        <v>15</v>
      </c>
      <c r="D917" t="s">
        <v>16</v>
      </c>
      <c r="E917" t="s">
        <v>131</v>
      </c>
      <c r="F917" t="s">
        <v>0</v>
      </c>
      <c r="G917" t="s">
        <v>3</v>
      </c>
      <c r="H917" t="s">
        <v>0</v>
      </c>
      <c r="I917" t="s">
        <v>1</v>
      </c>
      <c r="J917">
        <v>800</v>
      </c>
    </row>
    <row r="918" spans="1:10" x14ac:dyDescent="0.25">
      <c r="A918" t="str">
        <f t="shared" si="14"/>
        <v>HillegomElsbroekTotaalHuurCorporatieTotaal</v>
      </c>
      <c r="B918">
        <v>2015</v>
      </c>
      <c r="C918" t="s">
        <v>15</v>
      </c>
      <c r="D918" t="s">
        <v>16</v>
      </c>
      <c r="E918" t="s">
        <v>131</v>
      </c>
      <c r="F918" t="s">
        <v>0</v>
      </c>
      <c r="G918" t="s">
        <v>3</v>
      </c>
      <c r="H918" t="s">
        <v>4</v>
      </c>
      <c r="I918" t="s">
        <v>0</v>
      </c>
      <c r="J918">
        <v>500</v>
      </c>
    </row>
    <row r="919" spans="1:10" x14ac:dyDescent="0.25">
      <c r="A919" t="str">
        <f t="shared" si="14"/>
        <v>HillegomElsbroekTotaalHuurCorporatieOnder liberalisatiegrens</v>
      </c>
      <c r="B919">
        <v>2015</v>
      </c>
      <c r="C919" t="s">
        <v>15</v>
      </c>
      <c r="D919" t="s">
        <v>16</v>
      </c>
      <c r="E919" t="s">
        <v>131</v>
      </c>
      <c r="F919" t="s">
        <v>0</v>
      </c>
      <c r="G919" t="s">
        <v>3</v>
      </c>
      <c r="H919" t="s">
        <v>4</v>
      </c>
      <c r="I919" t="s">
        <v>5</v>
      </c>
      <c r="J919">
        <v>500</v>
      </c>
    </row>
    <row r="920" spans="1:10" x14ac:dyDescent="0.25">
      <c r="A920" t="str">
        <f t="shared" si="14"/>
        <v>HillegomElsbroekTotaalHuurCorporatieOverig</v>
      </c>
      <c r="B920">
        <v>2015</v>
      </c>
      <c r="C920" t="s">
        <v>15</v>
      </c>
      <c r="D920" t="s">
        <v>16</v>
      </c>
      <c r="E920" t="s">
        <v>131</v>
      </c>
      <c r="F920" t="s">
        <v>0</v>
      </c>
      <c r="G920" t="s">
        <v>3</v>
      </c>
      <c r="H920" t="s">
        <v>4</v>
      </c>
      <c r="I920" t="s">
        <v>6</v>
      </c>
      <c r="J920">
        <v>0</v>
      </c>
    </row>
    <row r="921" spans="1:10" x14ac:dyDescent="0.25">
      <c r="A921" t="str">
        <f t="shared" si="14"/>
        <v>HillegomElsbroekTotaalHuurOverige verhuurderN.v.t.</v>
      </c>
      <c r="B921">
        <v>2015</v>
      </c>
      <c r="C921" t="s">
        <v>15</v>
      </c>
      <c r="D921" t="s">
        <v>16</v>
      </c>
      <c r="E921" t="s">
        <v>131</v>
      </c>
      <c r="F921" t="s">
        <v>0</v>
      </c>
      <c r="G921" t="s">
        <v>3</v>
      </c>
      <c r="H921" t="s">
        <v>7</v>
      </c>
      <c r="I921" t="s">
        <v>1</v>
      </c>
      <c r="J921">
        <v>300</v>
      </c>
    </row>
    <row r="922" spans="1:10" x14ac:dyDescent="0.25">
      <c r="A922" t="str">
        <f t="shared" si="14"/>
        <v>HillegomElsbroekInkomensafh.huurbeleid tot 34229 euroTotaalN.v.t.N.v.t.</v>
      </c>
      <c r="B922">
        <v>2015</v>
      </c>
      <c r="C922" t="s">
        <v>15</v>
      </c>
      <c r="D922" t="s">
        <v>16</v>
      </c>
      <c r="E922" t="s">
        <v>131</v>
      </c>
      <c r="F922" t="s">
        <v>8</v>
      </c>
      <c r="G922" t="s">
        <v>0</v>
      </c>
      <c r="H922" t="s">
        <v>1</v>
      </c>
      <c r="I922" t="s">
        <v>1</v>
      </c>
      <c r="J922">
        <v>1000</v>
      </c>
    </row>
    <row r="923" spans="1:10" x14ac:dyDescent="0.25">
      <c r="A923" t="str">
        <f t="shared" si="14"/>
        <v>HillegomElsbroekInkomensafh.huurbeleid tot 34229 euroEigenaarN.v.t.N.v.t.</v>
      </c>
      <c r="B923">
        <v>2015</v>
      </c>
      <c r="C923" t="s">
        <v>15</v>
      </c>
      <c r="D923" t="s">
        <v>16</v>
      </c>
      <c r="E923" t="s">
        <v>131</v>
      </c>
      <c r="F923" t="s">
        <v>8</v>
      </c>
      <c r="G923" t="s">
        <v>2</v>
      </c>
      <c r="H923" t="s">
        <v>1</v>
      </c>
      <c r="I923" t="s">
        <v>1</v>
      </c>
      <c r="J923">
        <v>500</v>
      </c>
    </row>
    <row r="924" spans="1:10" x14ac:dyDescent="0.25">
      <c r="A924" t="str">
        <f t="shared" si="14"/>
        <v>HillegomElsbroekInkomensafh.huurbeleid tot 34229 euroHuurTotaalN.v.t.</v>
      </c>
      <c r="B924">
        <v>2015</v>
      </c>
      <c r="C924" t="s">
        <v>15</v>
      </c>
      <c r="D924" t="s">
        <v>16</v>
      </c>
      <c r="E924" t="s">
        <v>131</v>
      </c>
      <c r="F924" t="s">
        <v>8</v>
      </c>
      <c r="G924" t="s">
        <v>3</v>
      </c>
      <c r="H924" t="s">
        <v>0</v>
      </c>
      <c r="I924" t="s">
        <v>1</v>
      </c>
      <c r="J924">
        <v>500</v>
      </c>
    </row>
    <row r="925" spans="1:10" x14ac:dyDescent="0.25">
      <c r="A925" t="str">
        <f t="shared" si="14"/>
        <v>HillegomElsbroekInkomensafh.huurbeleid tot 34229 euroHuurCorporatieTotaal</v>
      </c>
      <c r="B925">
        <v>2015</v>
      </c>
      <c r="C925" t="s">
        <v>15</v>
      </c>
      <c r="D925" t="s">
        <v>16</v>
      </c>
      <c r="E925" t="s">
        <v>131</v>
      </c>
      <c r="F925" t="s">
        <v>8</v>
      </c>
      <c r="G925" t="s">
        <v>3</v>
      </c>
      <c r="H925" t="s">
        <v>4</v>
      </c>
      <c r="I925" t="s">
        <v>0</v>
      </c>
      <c r="J925">
        <v>400</v>
      </c>
    </row>
    <row r="926" spans="1:10" x14ac:dyDescent="0.25">
      <c r="A926" t="str">
        <f t="shared" si="14"/>
        <v>HillegomElsbroekInkomensafh.huurbeleid tot 34229 euroHuurCorporatieOnder liberalisatiegrens</v>
      </c>
      <c r="B926">
        <v>2015</v>
      </c>
      <c r="C926" t="s">
        <v>15</v>
      </c>
      <c r="D926" t="s">
        <v>16</v>
      </c>
      <c r="E926" t="s">
        <v>131</v>
      </c>
      <c r="F926" t="s">
        <v>8</v>
      </c>
      <c r="G926" t="s">
        <v>3</v>
      </c>
      <c r="H926" t="s">
        <v>4</v>
      </c>
      <c r="I926" t="s">
        <v>5</v>
      </c>
      <c r="J926">
        <v>400</v>
      </c>
    </row>
    <row r="927" spans="1:10" x14ac:dyDescent="0.25">
      <c r="A927" t="str">
        <f t="shared" si="14"/>
        <v>HillegomElsbroekInkomensafh.huurbeleid tot 34229 euroHuurCorporatieOverig</v>
      </c>
      <c r="B927">
        <v>2015</v>
      </c>
      <c r="C927" t="s">
        <v>15</v>
      </c>
      <c r="D927" t="s">
        <v>16</v>
      </c>
      <c r="E927" t="s">
        <v>131</v>
      </c>
      <c r="F927" t="s">
        <v>8</v>
      </c>
      <c r="G927" t="s">
        <v>3</v>
      </c>
      <c r="H927" t="s">
        <v>4</v>
      </c>
      <c r="I927" t="s">
        <v>6</v>
      </c>
      <c r="J927">
        <v>0</v>
      </c>
    </row>
    <row r="928" spans="1:10" x14ac:dyDescent="0.25">
      <c r="A928" t="str">
        <f t="shared" si="14"/>
        <v>HillegomElsbroekInkomensafh.huurbeleid tot 34229 euroHuurOverige verhuurderN.v.t.</v>
      </c>
      <c r="B928">
        <v>2015</v>
      </c>
      <c r="C928" t="s">
        <v>15</v>
      </c>
      <c r="D928" t="s">
        <v>16</v>
      </c>
      <c r="E928" t="s">
        <v>131</v>
      </c>
      <c r="F928" t="s">
        <v>8</v>
      </c>
      <c r="G928" t="s">
        <v>3</v>
      </c>
      <c r="H928" t="s">
        <v>7</v>
      </c>
      <c r="I928" t="s">
        <v>1</v>
      </c>
      <c r="J928">
        <v>200</v>
      </c>
    </row>
    <row r="929" spans="1:10" x14ac:dyDescent="0.25">
      <c r="A929" t="str">
        <f t="shared" si="14"/>
        <v>HillegomElsbroekInkomensafh.huurbeleid 34229 t/m 43786 euroTotaalN.v.t.N.v.t.</v>
      </c>
      <c r="B929">
        <v>2015</v>
      </c>
      <c r="C929" t="s">
        <v>15</v>
      </c>
      <c r="D929" t="s">
        <v>16</v>
      </c>
      <c r="E929" t="s">
        <v>131</v>
      </c>
      <c r="F929" t="s">
        <v>9</v>
      </c>
      <c r="G929" t="s">
        <v>0</v>
      </c>
      <c r="H929" t="s">
        <v>1</v>
      </c>
      <c r="I929" t="s">
        <v>1</v>
      </c>
      <c r="J929">
        <v>400</v>
      </c>
    </row>
    <row r="930" spans="1:10" x14ac:dyDescent="0.25">
      <c r="A930" t="str">
        <f t="shared" si="14"/>
        <v>HillegomElsbroekInkomensafh.huurbeleid 34229 t/m 43786 euroEigenaarN.v.t.N.v.t.</v>
      </c>
      <c r="B930">
        <v>2015</v>
      </c>
      <c r="C930" t="s">
        <v>15</v>
      </c>
      <c r="D930" t="s">
        <v>16</v>
      </c>
      <c r="E930" t="s">
        <v>131</v>
      </c>
      <c r="F930" t="s">
        <v>9</v>
      </c>
      <c r="G930" t="s">
        <v>2</v>
      </c>
      <c r="H930" t="s">
        <v>1</v>
      </c>
      <c r="I930" t="s">
        <v>1</v>
      </c>
      <c r="J930">
        <v>300</v>
      </c>
    </row>
    <row r="931" spans="1:10" x14ac:dyDescent="0.25">
      <c r="A931" t="str">
        <f t="shared" si="14"/>
        <v>HillegomElsbroekInkomensafh.huurbeleid 34229 t/m 43786 euroHuurTotaalN.v.t.</v>
      </c>
      <c r="B931">
        <v>2015</v>
      </c>
      <c r="C931" t="s">
        <v>15</v>
      </c>
      <c r="D931" t="s">
        <v>16</v>
      </c>
      <c r="E931" t="s">
        <v>131</v>
      </c>
      <c r="F931" t="s">
        <v>9</v>
      </c>
      <c r="G931" t="s">
        <v>3</v>
      </c>
      <c r="H931" t="s">
        <v>0</v>
      </c>
      <c r="I931" t="s">
        <v>1</v>
      </c>
      <c r="J931">
        <v>100</v>
      </c>
    </row>
    <row r="932" spans="1:10" x14ac:dyDescent="0.25">
      <c r="A932" t="str">
        <f t="shared" si="14"/>
        <v>HillegomElsbroekInkomensafh.huurbeleid 34229 t/m 43786 euroHuurCorporatieTotaal</v>
      </c>
      <c r="B932">
        <v>2015</v>
      </c>
      <c r="C932" t="s">
        <v>15</v>
      </c>
      <c r="D932" t="s">
        <v>16</v>
      </c>
      <c r="E932" t="s">
        <v>131</v>
      </c>
      <c r="F932" t="s">
        <v>9</v>
      </c>
      <c r="G932" t="s">
        <v>3</v>
      </c>
      <c r="H932" t="s">
        <v>4</v>
      </c>
      <c r="I932" t="s">
        <v>0</v>
      </c>
      <c r="J932">
        <v>100</v>
      </c>
    </row>
    <row r="933" spans="1:10" x14ac:dyDescent="0.25">
      <c r="A933" t="str">
        <f t="shared" si="14"/>
        <v>HillegomElsbroekInkomensafh.huurbeleid 34229 t/m 43786 euroHuurCorporatieOnder liberalisatiegrens</v>
      </c>
      <c r="B933">
        <v>2015</v>
      </c>
      <c r="C933" t="s">
        <v>15</v>
      </c>
      <c r="D933" t="s">
        <v>16</v>
      </c>
      <c r="E933" t="s">
        <v>131</v>
      </c>
      <c r="F933" t="s">
        <v>9</v>
      </c>
      <c r="G933" t="s">
        <v>3</v>
      </c>
      <c r="H933" t="s">
        <v>4</v>
      </c>
      <c r="I933" t="s">
        <v>5</v>
      </c>
      <c r="J933">
        <v>100</v>
      </c>
    </row>
    <row r="934" spans="1:10" x14ac:dyDescent="0.25">
      <c r="A934" t="str">
        <f t="shared" si="14"/>
        <v>HillegomElsbroekInkomensafh.huurbeleid 34229 t/m 43786 euroHuurCorporatieOverig</v>
      </c>
      <c r="B934">
        <v>2015</v>
      </c>
      <c r="C934" t="s">
        <v>15</v>
      </c>
      <c r="D934" t="s">
        <v>16</v>
      </c>
      <c r="E934" t="s">
        <v>131</v>
      </c>
      <c r="F934" t="s">
        <v>9</v>
      </c>
      <c r="G934" t="s">
        <v>3</v>
      </c>
      <c r="H934" t="s">
        <v>4</v>
      </c>
      <c r="I934" t="s">
        <v>6</v>
      </c>
      <c r="J934">
        <v>0</v>
      </c>
    </row>
    <row r="935" spans="1:10" x14ac:dyDescent="0.25">
      <c r="A935" t="str">
        <f t="shared" si="14"/>
        <v>HillegomElsbroekInkomensafh.huurbeleid 34229 t/m 43786 euroHuurOverige verhuurderN.v.t.</v>
      </c>
      <c r="B935">
        <v>2015</v>
      </c>
      <c r="C935" t="s">
        <v>15</v>
      </c>
      <c r="D935" t="s">
        <v>16</v>
      </c>
      <c r="E935" t="s">
        <v>131</v>
      </c>
      <c r="F935" t="s">
        <v>9</v>
      </c>
      <c r="G935" t="s">
        <v>3</v>
      </c>
      <c r="H935" t="s">
        <v>7</v>
      </c>
      <c r="I935" t="s">
        <v>1</v>
      </c>
      <c r="J935">
        <v>0</v>
      </c>
    </row>
    <row r="936" spans="1:10" x14ac:dyDescent="0.25">
      <c r="A936" t="str">
        <f t="shared" si="14"/>
        <v>HillegomElsbroekInkomensafh.huurbeleid meer dan 43786 euroTotaalN.v.t.N.v.t.</v>
      </c>
      <c r="B936">
        <v>2015</v>
      </c>
      <c r="C936" t="s">
        <v>15</v>
      </c>
      <c r="D936" t="s">
        <v>16</v>
      </c>
      <c r="E936" t="s">
        <v>131</v>
      </c>
      <c r="F936" t="s">
        <v>10</v>
      </c>
      <c r="G936" t="s">
        <v>0</v>
      </c>
      <c r="H936" t="s">
        <v>1</v>
      </c>
      <c r="I936" t="s">
        <v>1</v>
      </c>
      <c r="J936">
        <v>1300</v>
      </c>
    </row>
    <row r="937" spans="1:10" x14ac:dyDescent="0.25">
      <c r="A937" t="str">
        <f t="shared" si="14"/>
        <v>HillegomElsbroekInkomensafh.huurbeleid meer dan 43786 euroEigenaarN.v.t.N.v.t.</v>
      </c>
      <c r="B937">
        <v>2015</v>
      </c>
      <c r="C937" t="s">
        <v>15</v>
      </c>
      <c r="D937" t="s">
        <v>16</v>
      </c>
      <c r="E937" t="s">
        <v>131</v>
      </c>
      <c r="F937" t="s">
        <v>10</v>
      </c>
      <c r="G937" t="s">
        <v>2</v>
      </c>
      <c r="H937" t="s">
        <v>1</v>
      </c>
      <c r="I937" t="s">
        <v>1</v>
      </c>
      <c r="J937">
        <v>1200</v>
      </c>
    </row>
    <row r="938" spans="1:10" x14ac:dyDescent="0.25">
      <c r="A938" t="str">
        <f t="shared" si="14"/>
        <v>HillegomElsbroekInkomensafh.huurbeleid meer dan 43786 euroHuurTotaalN.v.t.</v>
      </c>
      <c r="B938">
        <v>2015</v>
      </c>
      <c r="C938" t="s">
        <v>15</v>
      </c>
      <c r="D938" t="s">
        <v>16</v>
      </c>
      <c r="E938" t="s">
        <v>131</v>
      </c>
      <c r="F938" t="s">
        <v>10</v>
      </c>
      <c r="G938" t="s">
        <v>3</v>
      </c>
      <c r="H938" t="s">
        <v>0</v>
      </c>
      <c r="I938" t="s">
        <v>1</v>
      </c>
      <c r="J938">
        <v>200</v>
      </c>
    </row>
    <row r="939" spans="1:10" x14ac:dyDescent="0.25">
      <c r="A939" t="str">
        <f t="shared" si="14"/>
        <v>HillegomElsbroekInkomensafh.huurbeleid meer dan 43786 euroHuurCorporatieTotaal</v>
      </c>
      <c r="B939">
        <v>2015</v>
      </c>
      <c r="C939" t="s">
        <v>15</v>
      </c>
      <c r="D939" t="s">
        <v>16</v>
      </c>
      <c r="E939" t="s">
        <v>131</v>
      </c>
      <c r="F939" t="s">
        <v>10</v>
      </c>
      <c r="G939" t="s">
        <v>3</v>
      </c>
      <c r="H939" t="s">
        <v>4</v>
      </c>
      <c r="I939" t="s">
        <v>0</v>
      </c>
      <c r="J939">
        <v>100</v>
      </c>
    </row>
    <row r="940" spans="1:10" x14ac:dyDescent="0.25">
      <c r="A940" t="str">
        <f t="shared" si="14"/>
        <v>HillegomElsbroekInkomensafh.huurbeleid meer dan 43786 euroHuurCorporatieOnder liberalisatiegrens</v>
      </c>
      <c r="B940">
        <v>2015</v>
      </c>
      <c r="C940" t="s">
        <v>15</v>
      </c>
      <c r="D940" t="s">
        <v>16</v>
      </c>
      <c r="E940" t="s">
        <v>131</v>
      </c>
      <c r="F940" t="s">
        <v>10</v>
      </c>
      <c r="G940" t="s">
        <v>3</v>
      </c>
      <c r="H940" t="s">
        <v>4</v>
      </c>
      <c r="I940" t="s">
        <v>5</v>
      </c>
      <c r="J940">
        <v>100</v>
      </c>
    </row>
    <row r="941" spans="1:10" x14ac:dyDescent="0.25">
      <c r="A941" t="str">
        <f t="shared" si="14"/>
        <v>HillegomElsbroekInkomensafh.huurbeleid meer dan 43786 euroHuurCorporatieOverig</v>
      </c>
      <c r="B941">
        <v>2015</v>
      </c>
      <c r="C941" t="s">
        <v>15</v>
      </c>
      <c r="D941" t="s">
        <v>16</v>
      </c>
      <c r="E941" t="s">
        <v>131</v>
      </c>
      <c r="F941" t="s">
        <v>10</v>
      </c>
      <c r="G941" t="s">
        <v>3</v>
      </c>
      <c r="H941" t="s">
        <v>4</v>
      </c>
      <c r="I941" t="s">
        <v>6</v>
      </c>
      <c r="J941">
        <v>0</v>
      </c>
    </row>
    <row r="942" spans="1:10" x14ac:dyDescent="0.25">
      <c r="A942" t="str">
        <f t="shared" si="14"/>
        <v>HillegomElsbroekInkomensafh.huurbeleid meer dan 43786 euroHuurOverige verhuurderN.v.t.</v>
      </c>
      <c r="B942">
        <v>2015</v>
      </c>
      <c r="C942" t="s">
        <v>15</v>
      </c>
      <c r="D942" t="s">
        <v>16</v>
      </c>
      <c r="E942" t="s">
        <v>131</v>
      </c>
      <c r="F942" t="s">
        <v>10</v>
      </c>
      <c r="G942" t="s">
        <v>3</v>
      </c>
      <c r="H942" t="s">
        <v>7</v>
      </c>
      <c r="I942" t="s">
        <v>1</v>
      </c>
      <c r="J942">
        <v>100</v>
      </c>
    </row>
    <row r="943" spans="1:10" x14ac:dyDescent="0.25">
      <c r="A943" t="str">
        <f t="shared" si="14"/>
        <v>HillegomBuitengebiedTotaalTotaalN.v.t.N.v.t.</v>
      </c>
      <c r="B943">
        <v>2015</v>
      </c>
      <c r="C943" t="s">
        <v>15</v>
      </c>
      <c r="D943" t="s">
        <v>16</v>
      </c>
      <c r="E943" t="s">
        <v>132</v>
      </c>
      <c r="F943" t="s">
        <v>0</v>
      </c>
      <c r="G943" t="s">
        <v>0</v>
      </c>
      <c r="H943" t="s">
        <v>1</v>
      </c>
      <c r="I943" t="s">
        <v>1</v>
      </c>
      <c r="J943">
        <v>600</v>
      </c>
    </row>
    <row r="944" spans="1:10" x14ac:dyDescent="0.25">
      <c r="A944" t="str">
        <f t="shared" si="14"/>
        <v>HillegomBuitengebiedTotaalEigenaarN.v.t.N.v.t.</v>
      </c>
      <c r="B944">
        <v>2015</v>
      </c>
      <c r="C944" t="s">
        <v>15</v>
      </c>
      <c r="D944" t="s">
        <v>16</v>
      </c>
      <c r="E944" t="s">
        <v>132</v>
      </c>
      <c r="F944" t="s">
        <v>0</v>
      </c>
      <c r="G944" t="s">
        <v>2</v>
      </c>
      <c r="H944" t="s">
        <v>1</v>
      </c>
      <c r="I944" t="s">
        <v>1</v>
      </c>
      <c r="J944">
        <v>400</v>
      </c>
    </row>
    <row r="945" spans="1:10" x14ac:dyDescent="0.25">
      <c r="A945" t="str">
        <f t="shared" si="14"/>
        <v>HillegomBuitengebiedTotaalHuurTotaalN.v.t.</v>
      </c>
      <c r="B945">
        <v>2015</v>
      </c>
      <c r="C945" t="s">
        <v>15</v>
      </c>
      <c r="D945" t="s">
        <v>16</v>
      </c>
      <c r="E945" t="s">
        <v>132</v>
      </c>
      <c r="F945" t="s">
        <v>0</v>
      </c>
      <c r="G945" t="s">
        <v>3</v>
      </c>
      <c r="H945" t="s">
        <v>0</v>
      </c>
      <c r="I945" t="s">
        <v>1</v>
      </c>
      <c r="J945">
        <v>100</v>
      </c>
    </row>
    <row r="946" spans="1:10" x14ac:dyDescent="0.25">
      <c r="A946" t="str">
        <f t="shared" si="14"/>
        <v>HillegomBuitengebiedTotaalHuurCorporatieTotaal</v>
      </c>
      <c r="B946">
        <v>2015</v>
      </c>
      <c r="C946" t="s">
        <v>15</v>
      </c>
      <c r="D946" t="s">
        <v>16</v>
      </c>
      <c r="E946" t="s">
        <v>132</v>
      </c>
      <c r="F946" t="s">
        <v>0</v>
      </c>
      <c r="G946" t="s">
        <v>3</v>
      </c>
      <c r="H946" t="s">
        <v>4</v>
      </c>
      <c r="I946" t="s">
        <v>0</v>
      </c>
      <c r="J946">
        <v>0</v>
      </c>
    </row>
    <row r="947" spans="1:10" x14ac:dyDescent="0.25">
      <c r="A947" t="str">
        <f t="shared" si="14"/>
        <v>HillegomBuitengebiedTotaalHuurCorporatieOnder liberalisatiegrens</v>
      </c>
      <c r="B947">
        <v>2015</v>
      </c>
      <c r="C947" t="s">
        <v>15</v>
      </c>
      <c r="D947" t="s">
        <v>16</v>
      </c>
      <c r="E947" t="s">
        <v>132</v>
      </c>
      <c r="F947" t="s">
        <v>0</v>
      </c>
      <c r="G947" t="s">
        <v>3</v>
      </c>
      <c r="H947" t="s">
        <v>4</v>
      </c>
      <c r="I947" t="s">
        <v>5</v>
      </c>
      <c r="J947">
        <v>0</v>
      </c>
    </row>
    <row r="948" spans="1:10" x14ac:dyDescent="0.25">
      <c r="A948" t="str">
        <f t="shared" si="14"/>
        <v>HillegomBuitengebiedTotaalHuurOverige verhuurderN.v.t.</v>
      </c>
      <c r="B948">
        <v>2015</v>
      </c>
      <c r="C948" t="s">
        <v>15</v>
      </c>
      <c r="D948" t="s">
        <v>16</v>
      </c>
      <c r="E948" t="s">
        <v>132</v>
      </c>
      <c r="F948" t="s">
        <v>0</v>
      </c>
      <c r="G948" t="s">
        <v>3</v>
      </c>
      <c r="H948" t="s">
        <v>7</v>
      </c>
      <c r="I948" t="s">
        <v>1</v>
      </c>
      <c r="J948">
        <v>100</v>
      </c>
    </row>
    <row r="949" spans="1:10" x14ac:dyDescent="0.25">
      <c r="A949" t="str">
        <f t="shared" si="14"/>
        <v>HillegomBuitengebiedInkomensafh.huurbeleid tot 34229 euroTotaalN.v.t.N.v.t.</v>
      </c>
      <c r="B949">
        <v>2015</v>
      </c>
      <c r="C949" t="s">
        <v>15</v>
      </c>
      <c r="D949" t="s">
        <v>16</v>
      </c>
      <c r="E949" t="s">
        <v>132</v>
      </c>
      <c r="F949" t="s">
        <v>8</v>
      </c>
      <c r="G949" t="s">
        <v>0</v>
      </c>
      <c r="H949" t="s">
        <v>1</v>
      </c>
      <c r="I949" t="s">
        <v>1</v>
      </c>
      <c r="J949">
        <v>200</v>
      </c>
    </row>
    <row r="950" spans="1:10" x14ac:dyDescent="0.25">
      <c r="A950" t="str">
        <f t="shared" si="14"/>
        <v>HillegomBuitengebiedInkomensafh.huurbeleid tot 34229 euroEigenaarN.v.t.N.v.t.</v>
      </c>
      <c r="B950">
        <v>2015</v>
      </c>
      <c r="C950" t="s">
        <v>15</v>
      </c>
      <c r="D950" t="s">
        <v>16</v>
      </c>
      <c r="E950" t="s">
        <v>132</v>
      </c>
      <c r="F950" t="s">
        <v>8</v>
      </c>
      <c r="G950" t="s">
        <v>2</v>
      </c>
      <c r="H950" t="s">
        <v>1</v>
      </c>
      <c r="I950" t="s">
        <v>1</v>
      </c>
      <c r="J950">
        <v>100</v>
      </c>
    </row>
    <row r="951" spans="1:10" x14ac:dyDescent="0.25">
      <c r="A951" t="str">
        <f t="shared" si="14"/>
        <v>HillegomBuitengebiedInkomensafh.huurbeleid tot 34229 euroHuurTotaalN.v.t.</v>
      </c>
      <c r="B951">
        <v>2015</v>
      </c>
      <c r="C951" t="s">
        <v>15</v>
      </c>
      <c r="D951" t="s">
        <v>16</v>
      </c>
      <c r="E951" t="s">
        <v>132</v>
      </c>
      <c r="F951" t="s">
        <v>8</v>
      </c>
      <c r="G951" t="s">
        <v>3</v>
      </c>
      <c r="H951" t="s">
        <v>0</v>
      </c>
      <c r="I951" t="s">
        <v>1</v>
      </c>
      <c r="J951">
        <v>100</v>
      </c>
    </row>
    <row r="952" spans="1:10" x14ac:dyDescent="0.25">
      <c r="A952" t="str">
        <f t="shared" si="14"/>
        <v>HillegomBuitengebiedInkomensafh.huurbeleid tot 34229 euroHuurCorporatieTotaal</v>
      </c>
      <c r="B952">
        <v>2015</v>
      </c>
      <c r="C952" t="s">
        <v>15</v>
      </c>
      <c r="D952" t="s">
        <v>16</v>
      </c>
      <c r="E952" t="s">
        <v>132</v>
      </c>
      <c r="F952" t="s">
        <v>8</v>
      </c>
      <c r="G952" t="s">
        <v>3</v>
      </c>
      <c r="H952" t="s">
        <v>4</v>
      </c>
      <c r="I952" t="s">
        <v>0</v>
      </c>
      <c r="J952">
        <v>0</v>
      </c>
    </row>
    <row r="953" spans="1:10" x14ac:dyDescent="0.25">
      <c r="A953" t="str">
        <f t="shared" si="14"/>
        <v>HillegomBuitengebiedInkomensafh.huurbeleid tot 34229 euroHuurCorporatieOnder liberalisatiegrens</v>
      </c>
      <c r="B953">
        <v>2015</v>
      </c>
      <c r="C953" t="s">
        <v>15</v>
      </c>
      <c r="D953" t="s">
        <v>16</v>
      </c>
      <c r="E953" t="s">
        <v>132</v>
      </c>
      <c r="F953" t="s">
        <v>8</v>
      </c>
      <c r="G953" t="s">
        <v>3</v>
      </c>
      <c r="H953" t="s">
        <v>4</v>
      </c>
      <c r="I953" t="s">
        <v>5</v>
      </c>
      <c r="J953">
        <v>0</v>
      </c>
    </row>
    <row r="954" spans="1:10" x14ac:dyDescent="0.25">
      <c r="A954" t="str">
        <f t="shared" si="14"/>
        <v>HillegomBuitengebiedInkomensafh.huurbeleid tot 34229 euroHuurOverige verhuurderN.v.t.</v>
      </c>
      <c r="B954">
        <v>2015</v>
      </c>
      <c r="C954" t="s">
        <v>15</v>
      </c>
      <c r="D954" t="s">
        <v>16</v>
      </c>
      <c r="E954" t="s">
        <v>132</v>
      </c>
      <c r="F954" t="s">
        <v>8</v>
      </c>
      <c r="G954" t="s">
        <v>3</v>
      </c>
      <c r="H954" t="s">
        <v>7</v>
      </c>
      <c r="I954" t="s">
        <v>1</v>
      </c>
      <c r="J954">
        <v>100</v>
      </c>
    </row>
    <row r="955" spans="1:10" x14ac:dyDescent="0.25">
      <c r="A955" t="str">
        <f t="shared" si="14"/>
        <v>HillegomBuitengebiedInkomensafh.huurbeleid 34229 t/m 43786 euroTotaalN.v.t.N.v.t.</v>
      </c>
      <c r="B955">
        <v>2015</v>
      </c>
      <c r="C955" t="s">
        <v>15</v>
      </c>
      <c r="D955" t="s">
        <v>16</v>
      </c>
      <c r="E955" t="s">
        <v>132</v>
      </c>
      <c r="F955" t="s">
        <v>9</v>
      </c>
      <c r="G955" t="s">
        <v>0</v>
      </c>
      <c r="H955" t="s">
        <v>1</v>
      </c>
      <c r="I955" t="s">
        <v>1</v>
      </c>
      <c r="J955">
        <v>100</v>
      </c>
    </row>
    <row r="956" spans="1:10" x14ac:dyDescent="0.25">
      <c r="A956" t="str">
        <f t="shared" si="14"/>
        <v>HillegomBuitengebiedInkomensafh.huurbeleid 34229 t/m 43786 euroEigenaarN.v.t.N.v.t.</v>
      </c>
      <c r="B956">
        <v>2015</v>
      </c>
      <c r="C956" t="s">
        <v>15</v>
      </c>
      <c r="D956" t="s">
        <v>16</v>
      </c>
      <c r="E956" t="s">
        <v>132</v>
      </c>
      <c r="F956" t="s">
        <v>9</v>
      </c>
      <c r="G956" t="s">
        <v>2</v>
      </c>
      <c r="H956" t="s">
        <v>1</v>
      </c>
      <c r="I956" t="s">
        <v>1</v>
      </c>
      <c r="J956">
        <v>0</v>
      </c>
    </row>
    <row r="957" spans="1:10" x14ac:dyDescent="0.25">
      <c r="A957" t="str">
        <f t="shared" si="14"/>
        <v>HillegomBuitengebiedInkomensafh.huurbeleid 34229 t/m 43786 euroHuurTotaalN.v.t.</v>
      </c>
      <c r="B957">
        <v>2015</v>
      </c>
      <c r="C957" t="s">
        <v>15</v>
      </c>
      <c r="D957" t="s">
        <v>16</v>
      </c>
      <c r="E957" t="s">
        <v>132</v>
      </c>
      <c r="F957" t="s">
        <v>9</v>
      </c>
      <c r="G957" t="s">
        <v>3</v>
      </c>
      <c r="H957" t="s">
        <v>0</v>
      </c>
      <c r="I957" t="s">
        <v>1</v>
      </c>
      <c r="J957">
        <v>0</v>
      </c>
    </row>
    <row r="958" spans="1:10" x14ac:dyDescent="0.25">
      <c r="A958" t="str">
        <f t="shared" si="14"/>
        <v>HillegomBuitengebiedInkomensafh.huurbeleid 34229 t/m 43786 euroHuurOverige verhuurderN.v.t.</v>
      </c>
      <c r="B958">
        <v>2015</v>
      </c>
      <c r="C958" t="s">
        <v>15</v>
      </c>
      <c r="D958" t="s">
        <v>16</v>
      </c>
      <c r="E958" t="s">
        <v>132</v>
      </c>
      <c r="F958" t="s">
        <v>9</v>
      </c>
      <c r="G958" t="s">
        <v>3</v>
      </c>
      <c r="H958" t="s">
        <v>7</v>
      </c>
      <c r="I958" t="s">
        <v>1</v>
      </c>
      <c r="J958">
        <v>0</v>
      </c>
    </row>
    <row r="959" spans="1:10" x14ac:dyDescent="0.25">
      <c r="A959" t="str">
        <f t="shared" si="14"/>
        <v>HillegomBuitengebiedInkomensafh.huurbeleid meer dan 43786 euroTotaalN.v.t.N.v.t.</v>
      </c>
      <c r="B959">
        <v>2015</v>
      </c>
      <c r="C959" t="s">
        <v>15</v>
      </c>
      <c r="D959" t="s">
        <v>16</v>
      </c>
      <c r="E959" t="s">
        <v>132</v>
      </c>
      <c r="F959" t="s">
        <v>10</v>
      </c>
      <c r="G959" t="s">
        <v>0</v>
      </c>
      <c r="H959" t="s">
        <v>1</v>
      </c>
      <c r="I959" t="s">
        <v>1</v>
      </c>
      <c r="J959">
        <v>300</v>
      </c>
    </row>
    <row r="960" spans="1:10" x14ac:dyDescent="0.25">
      <c r="A960" t="str">
        <f t="shared" si="14"/>
        <v>HillegomBuitengebiedInkomensafh.huurbeleid meer dan 43786 euroEigenaarN.v.t.N.v.t.</v>
      </c>
      <c r="B960">
        <v>2015</v>
      </c>
      <c r="C960" t="s">
        <v>15</v>
      </c>
      <c r="D960" t="s">
        <v>16</v>
      </c>
      <c r="E960" t="s">
        <v>132</v>
      </c>
      <c r="F960" t="s">
        <v>10</v>
      </c>
      <c r="G960" t="s">
        <v>2</v>
      </c>
      <c r="H960" t="s">
        <v>1</v>
      </c>
      <c r="I960" t="s">
        <v>1</v>
      </c>
      <c r="J960">
        <v>300</v>
      </c>
    </row>
    <row r="961" spans="1:10" x14ac:dyDescent="0.25">
      <c r="A961" t="str">
        <f t="shared" si="14"/>
        <v>HillegomBuitengebiedInkomensafh.huurbeleid meer dan 43786 euroHuurTotaalN.v.t.</v>
      </c>
      <c r="B961">
        <v>2015</v>
      </c>
      <c r="C961" t="s">
        <v>15</v>
      </c>
      <c r="D961" t="s">
        <v>16</v>
      </c>
      <c r="E961" t="s">
        <v>132</v>
      </c>
      <c r="F961" t="s">
        <v>10</v>
      </c>
      <c r="G961" t="s">
        <v>3</v>
      </c>
      <c r="H961" t="s">
        <v>0</v>
      </c>
      <c r="I961" t="s">
        <v>1</v>
      </c>
      <c r="J961">
        <v>0</v>
      </c>
    </row>
    <row r="962" spans="1:10" x14ac:dyDescent="0.25">
      <c r="A962" t="str">
        <f t="shared" si="14"/>
        <v>HillegomBuitengebiedInkomensafh.huurbeleid meer dan 43786 euroHuurCorporatieTotaal</v>
      </c>
      <c r="B962">
        <v>2015</v>
      </c>
      <c r="C962" t="s">
        <v>15</v>
      </c>
      <c r="D962" t="s">
        <v>16</v>
      </c>
      <c r="E962" t="s">
        <v>132</v>
      </c>
      <c r="F962" t="s">
        <v>10</v>
      </c>
      <c r="G962" t="s">
        <v>3</v>
      </c>
      <c r="H962" t="s">
        <v>4</v>
      </c>
      <c r="I962" t="s">
        <v>0</v>
      </c>
      <c r="J962">
        <v>0</v>
      </c>
    </row>
    <row r="963" spans="1:10" x14ac:dyDescent="0.25">
      <c r="A963" t="str">
        <f t="shared" ref="A963:A1026" si="15">CONCATENATE(D963,E963,F963,G963,H963,I963)</f>
        <v>HillegomBuitengebiedInkomensafh.huurbeleid meer dan 43786 euroHuurCorporatieOnder liberalisatiegrens</v>
      </c>
      <c r="B963">
        <v>2015</v>
      </c>
      <c r="C963" t="s">
        <v>15</v>
      </c>
      <c r="D963" t="s">
        <v>16</v>
      </c>
      <c r="E963" t="s">
        <v>132</v>
      </c>
      <c r="F963" t="s">
        <v>10</v>
      </c>
      <c r="G963" t="s">
        <v>3</v>
      </c>
      <c r="H963" t="s">
        <v>4</v>
      </c>
      <c r="I963" t="s">
        <v>5</v>
      </c>
      <c r="J963">
        <v>0</v>
      </c>
    </row>
    <row r="964" spans="1:10" x14ac:dyDescent="0.25">
      <c r="A964" t="str">
        <f t="shared" si="15"/>
        <v>HillegomBuitengebiedInkomensafh.huurbeleid meer dan 43786 euroHuurOverige verhuurderN.v.t.</v>
      </c>
      <c r="B964">
        <v>2015</v>
      </c>
      <c r="C964" t="s">
        <v>15</v>
      </c>
      <c r="D964" t="s">
        <v>16</v>
      </c>
      <c r="E964" t="s">
        <v>132</v>
      </c>
      <c r="F964" t="s">
        <v>10</v>
      </c>
      <c r="G964" t="s">
        <v>3</v>
      </c>
      <c r="H964" t="s">
        <v>7</v>
      </c>
      <c r="I964" t="s">
        <v>1</v>
      </c>
      <c r="J964">
        <v>0</v>
      </c>
    </row>
    <row r="965" spans="1:10" x14ac:dyDescent="0.25">
      <c r="A965" t="str">
        <f t="shared" si="15"/>
        <v>LisseTotaalTotaalTotaalN.v.t.N.v.t.</v>
      </c>
      <c r="B965">
        <v>2015</v>
      </c>
      <c r="C965" t="s">
        <v>15</v>
      </c>
      <c r="D965" t="s">
        <v>17</v>
      </c>
      <c r="E965" t="s">
        <v>0</v>
      </c>
      <c r="F965" t="s">
        <v>0</v>
      </c>
      <c r="G965" t="s">
        <v>0</v>
      </c>
      <c r="H965" t="s">
        <v>1</v>
      </c>
      <c r="I965" t="s">
        <v>1</v>
      </c>
      <c r="J965">
        <v>9800</v>
      </c>
    </row>
    <row r="966" spans="1:10" x14ac:dyDescent="0.25">
      <c r="A966" t="str">
        <f t="shared" si="15"/>
        <v>LisseTotaalTotaalEigenaarN.v.t.N.v.t.</v>
      </c>
      <c r="B966">
        <v>2015</v>
      </c>
      <c r="C966" t="s">
        <v>15</v>
      </c>
      <c r="D966" t="s">
        <v>17</v>
      </c>
      <c r="E966" t="s">
        <v>0</v>
      </c>
      <c r="F966" t="s">
        <v>0</v>
      </c>
      <c r="G966" t="s">
        <v>2</v>
      </c>
      <c r="H966" t="s">
        <v>1</v>
      </c>
      <c r="I966" t="s">
        <v>1</v>
      </c>
      <c r="J966">
        <v>6300</v>
      </c>
    </row>
    <row r="967" spans="1:10" x14ac:dyDescent="0.25">
      <c r="A967" t="str">
        <f t="shared" si="15"/>
        <v>LisseTotaalTotaalHuurTotaalN.v.t.</v>
      </c>
      <c r="B967">
        <v>2015</v>
      </c>
      <c r="C967" t="s">
        <v>15</v>
      </c>
      <c r="D967" t="s">
        <v>17</v>
      </c>
      <c r="E967" t="s">
        <v>0</v>
      </c>
      <c r="F967" t="s">
        <v>0</v>
      </c>
      <c r="G967" t="s">
        <v>3</v>
      </c>
      <c r="H967" t="s">
        <v>0</v>
      </c>
      <c r="I967" t="s">
        <v>1</v>
      </c>
      <c r="J967">
        <v>3600</v>
      </c>
    </row>
    <row r="968" spans="1:10" x14ac:dyDescent="0.25">
      <c r="A968" t="str">
        <f t="shared" si="15"/>
        <v>LisseTotaalTotaalHuurCorporatieTotaal</v>
      </c>
      <c r="B968">
        <v>2015</v>
      </c>
      <c r="C968" t="s">
        <v>15</v>
      </c>
      <c r="D968" t="s">
        <v>17</v>
      </c>
      <c r="E968" t="s">
        <v>0</v>
      </c>
      <c r="F968" t="s">
        <v>0</v>
      </c>
      <c r="G968" t="s">
        <v>3</v>
      </c>
      <c r="H968" t="s">
        <v>4</v>
      </c>
      <c r="I968" t="s">
        <v>0</v>
      </c>
      <c r="J968">
        <v>2700</v>
      </c>
    </row>
    <row r="969" spans="1:10" x14ac:dyDescent="0.25">
      <c r="A969" t="str">
        <f t="shared" si="15"/>
        <v>LisseTotaalTotaalHuurCorporatieOnder liberalisatiegrens</v>
      </c>
      <c r="B969">
        <v>2015</v>
      </c>
      <c r="C969" t="s">
        <v>15</v>
      </c>
      <c r="D969" t="s">
        <v>17</v>
      </c>
      <c r="E969" t="s">
        <v>0</v>
      </c>
      <c r="F969" t="s">
        <v>0</v>
      </c>
      <c r="G969" t="s">
        <v>3</v>
      </c>
      <c r="H969" t="s">
        <v>4</v>
      </c>
      <c r="I969" t="s">
        <v>5</v>
      </c>
      <c r="J969">
        <v>2700</v>
      </c>
    </row>
    <row r="970" spans="1:10" x14ac:dyDescent="0.25">
      <c r="A970" t="str">
        <f t="shared" si="15"/>
        <v>LisseTotaalTotaalHuurCorporatieOverig</v>
      </c>
      <c r="B970">
        <v>2015</v>
      </c>
      <c r="C970" t="s">
        <v>15</v>
      </c>
      <c r="D970" t="s">
        <v>17</v>
      </c>
      <c r="E970" t="s">
        <v>0</v>
      </c>
      <c r="F970" t="s">
        <v>0</v>
      </c>
      <c r="G970" t="s">
        <v>3</v>
      </c>
      <c r="H970" t="s">
        <v>4</v>
      </c>
      <c r="I970" t="s">
        <v>6</v>
      </c>
      <c r="J970">
        <v>100</v>
      </c>
    </row>
    <row r="971" spans="1:10" x14ac:dyDescent="0.25">
      <c r="A971" t="str">
        <f t="shared" si="15"/>
        <v>LisseTotaalTotaalHuurOverige verhuurderN.v.t.</v>
      </c>
      <c r="B971">
        <v>2015</v>
      </c>
      <c r="C971" t="s">
        <v>15</v>
      </c>
      <c r="D971" t="s">
        <v>17</v>
      </c>
      <c r="E971" t="s">
        <v>0</v>
      </c>
      <c r="F971" t="s">
        <v>0</v>
      </c>
      <c r="G971" t="s">
        <v>3</v>
      </c>
      <c r="H971" t="s">
        <v>7</v>
      </c>
      <c r="I971" t="s">
        <v>1</v>
      </c>
      <c r="J971">
        <v>800</v>
      </c>
    </row>
    <row r="972" spans="1:10" x14ac:dyDescent="0.25">
      <c r="A972" t="str">
        <f t="shared" si="15"/>
        <v>LisseTotaalInkomensafh.huurbeleid tot 34229 euroTotaalN.v.t.N.v.t.</v>
      </c>
      <c r="B972">
        <v>2015</v>
      </c>
      <c r="C972" t="s">
        <v>15</v>
      </c>
      <c r="D972" t="s">
        <v>17</v>
      </c>
      <c r="E972" t="s">
        <v>0</v>
      </c>
      <c r="F972" t="s">
        <v>8</v>
      </c>
      <c r="G972" t="s">
        <v>0</v>
      </c>
      <c r="H972" t="s">
        <v>1</v>
      </c>
      <c r="I972" t="s">
        <v>1</v>
      </c>
      <c r="J972">
        <v>3900</v>
      </c>
    </row>
    <row r="973" spans="1:10" x14ac:dyDescent="0.25">
      <c r="A973" t="str">
        <f t="shared" si="15"/>
        <v>LisseTotaalInkomensafh.huurbeleid tot 34229 euroEigenaarN.v.t.N.v.t.</v>
      </c>
      <c r="B973">
        <v>2015</v>
      </c>
      <c r="C973" t="s">
        <v>15</v>
      </c>
      <c r="D973" t="s">
        <v>17</v>
      </c>
      <c r="E973" t="s">
        <v>0</v>
      </c>
      <c r="F973" t="s">
        <v>8</v>
      </c>
      <c r="G973" t="s">
        <v>2</v>
      </c>
      <c r="H973" t="s">
        <v>1</v>
      </c>
      <c r="I973" t="s">
        <v>1</v>
      </c>
      <c r="J973">
        <v>1500</v>
      </c>
    </row>
    <row r="974" spans="1:10" x14ac:dyDescent="0.25">
      <c r="A974" t="str">
        <f t="shared" si="15"/>
        <v>LisseTotaalInkomensafh.huurbeleid tot 34229 euroHuurTotaalN.v.t.</v>
      </c>
      <c r="B974">
        <v>2015</v>
      </c>
      <c r="C974" t="s">
        <v>15</v>
      </c>
      <c r="D974" t="s">
        <v>17</v>
      </c>
      <c r="E974" t="s">
        <v>0</v>
      </c>
      <c r="F974" t="s">
        <v>8</v>
      </c>
      <c r="G974" t="s">
        <v>3</v>
      </c>
      <c r="H974" t="s">
        <v>0</v>
      </c>
      <c r="I974" t="s">
        <v>1</v>
      </c>
      <c r="J974">
        <v>2500</v>
      </c>
    </row>
    <row r="975" spans="1:10" x14ac:dyDescent="0.25">
      <c r="A975" t="str">
        <f t="shared" si="15"/>
        <v>LisseTotaalInkomensafh.huurbeleid tot 34229 euroHuurCorporatieTotaal</v>
      </c>
      <c r="B975">
        <v>2015</v>
      </c>
      <c r="C975" t="s">
        <v>15</v>
      </c>
      <c r="D975" t="s">
        <v>17</v>
      </c>
      <c r="E975" t="s">
        <v>0</v>
      </c>
      <c r="F975" t="s">
        <v>8</v>
      </c>
      <c r="G975" t="s">
        <v>3</v>
      </c>
      <c r="H975" t="s">
        <v>4</v>
      </c>
      <c r="I975" t="s">
        <v>0</v>
      </c>
      <c r="J975">
        <v>1900</v>
      </c>
    </row>
    <row r="976" spans="1:10" x14ac:dyDescent="0.25">
      <c r="A976" t="str">
        <f t="shared" si="15"/>
        <v>LisseTotaalInkomensafh.huurbeleid tot 34229 euroHuurCorporatieOnder liberalisatiegrens</v>
      </c>
      <c r="B976">
        <v>2015</v>
      </c>
      <c r="C976" t="s">
        <v>15</v>
      </c>
      <c r="D976" t="s">
        <v>17</v>
      </c>
      <c r="E976" t="s">
        <v>0</v>
      </c>
      <c r="F976" t="s">
        <v>8</v>
      </c>
      <c r="G976" t="s">
        <v>3</v>
      </c>
      <c r="H976" t="s">
        <v>4</v>
      </c>
      <c r="I976" t="s">
        <v>5</v>
      </c>
      <c r="J976">
        <v>1800</v>
      </c>
    </row>
    <row r="977" spans="1:10" x14ac:dyDescent="0.25">
      <c r="A977" t="str">
        <f t="shared" si="15"/>
        <v>LisseTotaalInkomensafh.huurbeleid tot 34229 euroHuurCorporatieOverig</v>
      </c>
      <c r="B977">
        <v>2015</v>
      </c>
      <c r="C977" t="s">
        <v>15</v>
      </c>
      <c r="D977" t="s">
        <v>17</v>
      </c>
      <c r="E977" t="s">
        <v>0</v>
      </c>
      <c r="F977" t="s">
        <v>8</v>
      </c>
      <c r="G977" t="s">
        <v>3</v>
      </c>
      <c r="H977" t="s">
        <v>4</v>
      </c>
      <c r="I977" t="s">
        <v>6</v>
      </c>
      <c r="J977">
        <v>100</v>
      </c>
    </row>
    <row r="978" spans="1:10" x14ac:dyDescent="0.25">
      <c r="A978" t="str">
        <f t="shared" si="15"/>
        <v>LisseTotaalInkomensafh.huurbeleid tot 34229 euroHuurOverige verhuurderN.v.t.</v>
      </c>
      <c r="B978">
        <v>2015</v>
      </c>
      <c r="C978" t="s">
        <v>15</v>
      </c>
      <c r="D978" t="s">
        <v>17</v>
      </c>
      <c r="E978" t="s">
        <v>0</v>
      </c>
      <c r="F978" t="s">
        <v>8</v>
      </c>
      <c r="G978" t="s">
        <v>3</v>
      </c>
      <c r="H978" t="s">
        <v>7</v>
      </c>
      <c r="I978" t="s">
        <v>1</v>
      </c>
      <c r="J978">
        <v>600</v>
      </c>
    </row>
    <row r="979" spans="1:10" x14ac:dyDescent="0.25">
      <c r="A979" t="str">
        <f t="shared" si="15"/>
        <v>LisseTotaalInkomensafh.huurbeleid 34229 t/m 43786 euroTotaalN.v.t.N.v.t.</v>
      </c>
      <c r="B979">
        <v>2015</v>
      </c>
      <c r="C979" t="s">
        <v>15</v>
      </c>
      <c r="D979" t="s">
        <v>17</v>
      </c>
      <c r="E979" t="s">
        <v>0</v>
      </c>
      <c r="F979" t="s">
        <v>9</v>
      </c>
      <c r="G979" t="s">
        <v>0</v>
      </c>
      <c r="H979" t="s">
        <v>1</v>
      </c>
      <c r="I979" t="s">
        <v>1</v>
      </c>
      <c r="J979">
        <v>1300</v>
      </c>
    </row>
    <row r="980" spans="1:10" x14ac:dyDescent="0.25">
      <c r="A980" t="str">
        <f t="shared" si="15"/>
        <v>LisseTotaalInkomensafh.huurbeleid 34229 t/m 43786 euroEigenaarN.v.t.N.v.t.</v>
      </c>
      <c r="B980">
        <v>2015</v>
      </c>
      <c r="C980" t="s">
        <v>15</v>
      </c>
      <c r="D980" t="s">
        <v>17</v>
      </c>
      <c r="E980" t="s">
        <v>0</v>
      </c>
      <c r="F980" t="s">
        <v>9</v>
      </c>
      <c r="G980" t="s">
        <v>2</v>
      </c>
      <c r="H980" t="s">
        <v>1</v>
      </c>
      <c r="I980" t="s">
        <v>1</v>
      </c>
      <c r="J980">
        <v>800</v>
      </c>
    </row>
    <row r="981" spans="1:10" x14ac:dyDescent="0.25">
      <c r="A981" t="str">
        <f t="shared" si="15"/>
        <v>LisseTotaalInkomensafh.huurbeleid 34229 t/m 43786 euroHuurTotaalN.v.t.</v>
      </c>
      <c r="B981">
        <v>2015</v>
      </c>
      <c r="C981" t="s">
        <v>15</v>
      </c>
      <c r="D981" t="s">
        <v>17</v>
      </c>
      <c r="E981" t="s">
        <v>0</v>
      </c>
      <c r="F981" t="s">
        <v>9</v>
      </c>
      <c r="G981" t="s">
        <v>3</v>
      </c>
      <c r="H981" t="s">
        <v>0</v>
      </c>
      <c r="I981" t="s">
        <v>1</v>
      </c>
      <c r="J981">
        <v>500</v>
      </c>
    </row>
    <row r="982" spans="1:10" x14ac:dyDescent="0.25">
      <c r="A982" t="str">
        <f t="shared" si="15"/>
        <v>LisseTotaalInkomensafh.huurbeleid 34229 t/m 43786 euroHuurCorporatieTotaal</v>
      </c>
      <c r="B982">
        <v>2015</v>
      </c>
      <c r="C982" t="s">
        <v>15</v>
      </c>
      <c r="D982" t="s">
        <v>17</v>
      </c>
      <c r="E982" t="s">
        <v>0</v>
      </c>
      <c r="F982" t="s">
        <v>9</v>
      </c>
      <c r="G982" t="s">
        <v>3</v>
      </c>
      <c r="H982" t="s">
        <v>4</v>
      </c>
      <c r="I982" t="s">
        <v>0</v>
      </c>
      <c r="J982">
        <v>400</v>
      </c>
    </row>
    <row r="983" spans="1:10" x14ac:dyDescent="0.25">
      <c r="A983" t="str">
        <f t="shared" si="15"/>
        <v>LisseTotaalInkomensafh.huurbeleid 34229 t/m 43786 euroHuurCorporatieOnder liberalisatiegrens</v>
      </c>
      <c r="B983">
        <v>2015</v>
      </c>
      <c r="C983" t="s">
        <v>15</v>
      </c>
      <c r="D983" t="s">
        <v>17</v>
      </c>
      <c r="E983" t="s">
        <v>0</v>
      </c>
      <c r="F983" t="s">
        <v>9</v>
      </c>
      <c r="G983" t="s">
        <v>3</v>
      </c>
      <c r="H983" t="s">
        <v>4</v>
      </c>
      <c r="I983" t="s">
        <v>5</v>
      </c>
      <c r="J983">
        <v>400</v>
      </c>
    </row>
    <row r="984" spans="1:10" x14ac:dyDescent="0.25">
      <c r="A984" t="str">
        <f t="shared" si="15"/>
        <v>LisseTotaalInkomensafh.huurbeleid 34229 t/m 43786 euroHuurCorporatieOverig</v>
      </c>
      <c r="B984">
        <v>2015</v>
      </c>
      <c r="C984" t="s">
        <v>15</v>
      </c>
      <c r="D984" t="s">
        <v>17</v>
      </c>
      <c r="E984" t="s">
        <v>0</v>
      </c>
      <c r="F984" t="s">
        <v>9</v>
      </c>
      <c r="G984" t="s">
        <v>3</v>
      </c>
      <c r="H984" t="s">
        <v>4</v>
      </c>
      <c r="I984" t="s">
        <v>6</v>
      </c>
      <c r="J984">
        <v>0</v>
      </c>
    </row>
    <row r="985" spans="1:10" x14ac:dyDescent="0.25">
      <c r="A985" t="str">
        <f t="shared" si="15"/>
        <v>LisseTotaalInkomensafh.huurbeleid 34229 t/m 43786 euroHuurOverige verhuurderN.v.t.</v>
      </c>
      <c r="B985">
        <v>2015</v>
      </c>
      <c r="C985" t="s">
        <v>15</v>
      </c>
      <c r="D985" t="s">
        <v>17</v>
      </c>
      <c r="E985" t="s">
        <v>0</v>
      </c>
      <c r="F985" t="s">
        <v>9</v>
      </c>
      <c r="G985" t="s">
        <v>3</v>
      </c>
      <c r="H985" t="s">
        <v>7</v>
      </c>
      <c r="I985" t="s">
        <v>1</v>
      </c>
      <c r="J985">
        <v>100</v>
      </c>
    </row>
    <row r="986" spans="1:10" x14ac:dyDescent="0.25">
      <c r="A986" t="str">
        <f t="shared" si="15"/>
        <v>LisseTotaalInkomensafh.huurbeleid meer dan 43786 euroTotaalN.v.t.N.v.t.</v>
      </c>
      <c r="B986">
        <v>2015</v>
      </c>
      <c r="C986" t="s">
        <v>15</v>
      </c>
      <c r="D986" t="s">
        <v>17</v>
      </c>
      <c r="E986" t="s">
        <v>0</v>
      </c>
      <c r="F986" t="s">
        <v>10</v>
      </c>
      <c r="G986" t="s">
        <v>0</v>
      </c>
      <c r="H986" t="s">
        <v>1</v>
      </c>
      <c r="I986" t="s">
        <v>1</v>
      </c>
      <c r="J986">
        <v>4500</v>
      </c>
    </row>
    <row r="987" spans="1:10" x14ac:dyDescent="0.25">
      <c r="A987" t="str">
        <f t="shared" si="15"/>
        <v>LisseTotaalInkomensafh.huurbeleid meer dan 43786 euroEigenaarN.v.t.N.v.t.</v>
      </c>
      <c r="B987">
        <v>2015</v>
      </c>
      <c r="C987" t="s">
        <v>15</v>
      </c>
      <c r="D987" t="s">
        <v>17</v>
      </c>
      <c r="E987" t="s">
        <v>0</v>
      </c>
      <c r="F987" t="s">
        <v>10</v>
      </c>
      <c r="G987" t="s">
        <v>2</v>
      </c>
      <c r="H987" t="s">
        <v>1</v>
      </c>
      <c r="I987" t="s">
        <v>1</v>
      </c>
      <c r="J987">
        <v>3900</v>
      </c>
    </row>
    <row r="988" spans="1:10" x14ac:dyDescent="0.25">
      <c r="A988" t="str">
        <f t="shared" si="15"/>
        <v>LisseTotaalInkomensafh.huurbeleid meer dan 43786 euroHuurTotaalN.v.t.</v>
      </c>
      <c r="B988">
        <v>2015</v>
      </c>
      <c r="C988" t="s">
        <v>15</v>
      </c>
      <c r="D988" t="s">
        <v>17</v>
      </c>
      <c r="E988" t="s">
        <v>0</v>
      </c>
      <c r="F988" t="s">
        <v>10</v>
      </c>
      <c r="G988" t="s">
        <v>3</v>
      </c>
      <c r="H988" t="s">
        <v>0</v>
      </c>
      <c r="I988" t="s">
        <v>1</v>
      </c>
      <c r="J988">
        <v>600</v>
      </c>
    </row>
    <row r="989" spans="1:10" x14ac:dyDescent="0.25">
      <c r="A989" t="str">
        <f t="shared" si="15"/>
        <v>LisseTotaalInkomensafh.huurbeleid meer dan 43786 euroHuurCorporatieTotaal</v>
      </c>
      <c r="B989">
        <v>2015</v>
      </c>
      <c r="C989" t="s">
        <v>15</v>
      </c>
      <c r="D989" t="s">
        <v>17</v>
      </c>
      <c r="E989" t="s">
        <v>0</v>
      </c>
      <c r="F989" t="s">
        <v>10</v>
      </c>
      <c r="G989" t="s">
        <v>3</v>
      </c>
      <c r="H989" t="s">
        <v>4</v>
      </c>
      <c r="I989" t="s">
        <v>0</v>
      </c>
      <c r="J989">
        <v>500</v>
      </c>
    </row>
    <row r="990" spans="1:10" x14ac:dyDescent="0.25">
      <c r="A990" t="str">
        <f t="shared" si="15"/>
        <v>LisseTotaalInkomensafh.huurbeleid meer dan 43786 euroHuurCorporatieOnder liberalisatiegrens</v>
      </c>
      <c r="B990">
        <v>2015</v>
      </c>
      <c r="C990" t="s">
        <v>15</v>
      </c>
      <c r="D990" t="s">
        <v>17</v>
      </c>
      <c r="E990" t="s">
        <v>0</v>
      </c>
      <c r="F990" t="s">
        <v>10</v>
      </c>
      <c r="G990" t="s">
        <v>3</v>
      </c>
      <c r="H990" t="s">
        <v>4</v>
      </c>
      <c r="I990" t="s">
        <v>5</v>
      </c>
      <c r="J990">
        <v>500</v>
      </c>
    </row>
    <row r="991" spans="1:10" x14ac:dyDescent="0.25">
      <c r="A991" t="str">
        <f t="shared" si="15"/>
        <v>LisseTotaalInkomensafh.huurbeleid meer dan 43786 euroHuurCorporatieOverig</v>
      </c>
      <c r="B991">
        <v>2015</v>
      </c>
      <c r="C991" t="s">
        <v>15</v>
      </c>
      <c r="D991" t="s">
        <v>17</v>
      </c>
      <c r="E991" t="s">
        <v>0</v>
      </c>
      <c r="F991" t="s">
        <v>10</v>
      </c>
      <c r="G991" t="s">
        <v>3</v>
      </c>
      <c r="H991" t="s">
        <v>4</v>
      </c>
      <c r="I991" t="s">
        <v>6</v>
      </c>
      <c r="J991">
        <v>0</v>
      </c>
    </row>
    <row r="992" spans="1:10" x14ac:dyDescent="0.25">
      <c r="A992" t="str">
        <f t="shared" si="15"/>
        <v>LisseTotaalInkomensafh.huurbeleid meer dan 43786 euroHuurOverige verhuurderN.v.t.</v>
      </c>
      <c r="B992">
        <v>2015</v>
      </c>
      <c r="C992" t="s">
        <v>15</v>
      </c>
      <c r="D992" t="s">
        <v>17</v>
      </c>
      <c r="E992" t="s">
        <v>0</v>
      </c>
      <c r="F992" t="s">
        <v>10</v>
      </c>
      <c r="G992" t="s">
        <v>3</v>
      </c>
      <c r="H992" t="s">
        <v>7</v>
      </c>
      <c r="I992" t="s">
        <v>1</v>
      </c>
      <c r="J992">
        <v>100</v>
      </c>
    </row>
    <row r="993" spans="1:10" x14ac:dyDescent="0.25">
      <c r="A993" t="str">
        <f t="shared" si="15"/>
        <v>LisseWijk 01 De LoostersTotaalTotaalN.v.t.N.v.t.</v>
      </c>
      <c r="B993">
        <v>2015</v>
      </c>
      <c r="C993" t="s">
        <v>15</v>
      </c>
      <c r="D993" t="s">
        <v>17</v>
      </c>
      <c r="E993" t="s">
        <v>133</v>
      </c>
      <c r="F993" t="s">
        <v>0</v>
      </c>
      <c r="G993" t="s">
        <v>0</v>
      </c>
      <c r="H993" t="s">
        <v>1</v>
      </c>
      <c r="I993" t="s">
        <v>1</v>
      </c>
      <c r="J993">
        <v>200</v>
      </c>
    </row>
    <row r="994" spans="1:10" x14ac:dyDescent="0.25">
      <c r="A994" t="str">
        <f t="shared" si="15"/>
        <v>LisseWijk 01 De LoostersTotaalEigenaarN.v.t.N.v.t.</v>
      </c>
      <c r="B994">
        <v>2015</v>
      </c>
      <c r="C994" t="s">
        <v>15</v>
      </c>
      <c r="D994" t="s">
        <v>17</v>
      </c>
      <c r="E994" t="s">
        <v>133</v>
      </c>
      <c r="F994" t="s">
        <v>0</v>
      </c>
      <c r="G994" t="s">
        <v>2</v>
      </c>
      <c r="H994" t="s">
        <v>1</v>
      </c>
      <c r="I994" t="s">
        <v>1</v>
      </c>
      <c r="J994">
        <v>100</v>
      </c>
    </row>
    <row r="995" spans="1:10" x14ac:dyDescent="0.25">
      <c r="A995" t="str">
        <f t="shared" si="15"/>
        <v>LisseWijk 01 De LoostersTotaalHuurTotaalN.v.t.</v>
      </c>
      <c r="B995">
        <v>2015</v>
      </c>
      <c r="C995" t="s">
        <v>15</v>
      </c>
      <c r="D995" t="s">
        <v>17</v>
      </c>
      <c r="E995" t="s">
        <v>133</v>
      </c>
      <c r="F995" t="s">
        <v>0</v>
      </c>
      <c r="G995" t="s">
        <v>3</v>
      </c>
      <c r="H995" t="s">
        <v>0</v>
      </c>
      <c r="I995" t="s">
        <v>1</v>
      </c>
      <c r="J995">
        <v>100</v>
      </c>
    </row>
    <row r="996" spans="1:10" x14ac:dyDescent="0.25">
      <c r="A996" t="str">
        <f t="shared" si="15"/>
        <v>LisseWijk 01 De LoostersTotaalHuurOverige verhuurderN.v.t.</v>
      </c>
      <c r="B996">
        <v>2015</v>
      </c>
      <c r="C996" t="s">
        <v>15</v>
      </c>
      <c r="D996" t="s">
        <v>17</v>
      </c>
      <c r="E996" t="s">
        <v>133</v>
      </c>
      <c r="F996" t="s">
        <v>0</v>
      </c>
      <c r="G996" t="s">
        <v>3</v>
      </c>
      <c r="H996" t="s">
        <v>7</v>
      </c>
      <c r="I996" t="s">
        <v>1</v>
      </c>
      <c r="J996">
        <v>100</v>
      </c>
    </row>
    <row r="997" spans="1:10" x14ac:dyDescent="0.25">
      <c r="A997" t="str">
        <f t="shared" si="15"/>
        <v>LisseWijk 01 De LoostersInkomensafh.huurbeleid tot 34229 euroTotaalN.v.t.N.v.t.</v>
      </c>
      <c r="B997">
        <v>2015</v>
      </c>
      <c r="C997" t="s">
        <v>15</v>
      </c>
      <c r="D997" t="s">
        <v>17</v>
      </c>
      <c r="E997" t="s">
        <v>133</v>
      </c>
      <c r="F997" t="s">
        <v>8</v>
      </c>
      <c r="G997" t="s">
        <v>0</v>
      </c>
      <c r="H997" t="s">
        <v>1</v>
      </c>
      <c r="I997" t="s">
        <v>1</v>
      </c>
      <c r="J997">
        <v>100</v>
      </c>
    </row>
    <row r="998" spans="1:10" x14ac:dyDescent="0.25">
      <c r="A998" t="str">
        <f t="shared" si="15"/>
        <v>LisseWijk 01 De LoostersInkomensafh.huurbeleid tot 34229 euroEigenaarN.v.t.N.v.t.</v>
      </c>
      <c r="B998">
        <v>2015</v>
      </c>
      <c r="C998" t="s">
        <v>15</v>
      </c>
      <c r="D998" t="s">
        <v>17</v>
      </c>
      <c r="E998" t="s">
        <v>133</v>
      </c>
      <c r="F998" t="s">
        <v>8</v>
      </c>
      <c r="G998" t="s">
        <v>2</v>
      </c>
      <c r="H998" t="s">
        <v>1</v>
      </c>
      <c r="I998" t="s">
        <v>1</v>
      </c>
      <c r="J998">
        <v>0</v>
      </c>
    </row>
    <row r="999" spans="1:10" x14ac:dyDescent="0.25">
      <c r="A999" t="str">
        <f t="shared" si="15"/>
        <v>LisseWijk 01 De LoostersInkomensafh.huurbeleid tot 34229 euroHuurTotaalN.v.t.</v>
      </c>
      <c r="B999">
        <v>2015</v>
      </c>
      <c r="C999" t="s">
        <v>15</v>
      </c>
      <c r="D999" t="s">
        <v>17</v>
      </c>
      <c r="E999" t="s">
        <v>133</v>
      </c>
      <c r="F999" t="s">
        <v>8</v>
      </c>
      <c r="G999" t="s">
        <v>3</v>
      </c>
      <c r="H999" t="s">
        <v>0</v>
      </c>
      <c r="I999" t="s">
        <v>1</v>
      </c>
      <c r="J999">
        <v>100</v>
      </c>
    </row>
    <row r="1000" spans="1:10" x14ac:dyDescent="0.25">
      <c r="A1000" t="str">
        <f t="shared" si="15"/>
        <v>LisseWijk 01 De LoostersInkomensafh.huurbeleid tot 34229 euroHuurOverige verhuurderN.v.t.</v>
      </c>
      <c r="B1000">
        <v>2015</v>
      </c>
      <c r="C1000" t="s">
        <v>15</v>
      </c>
      <c r="D1000" t="s">
        <v>17</v>
      </c>
      <c r="E1000" t="s">
        <v>133</v>
      </c>
      <c r="F1000" t="s">
        <v>8</v>
      </c>
      <c r="G1000" t="s">
        <v>3</v>
      </c>
      <c r="H1000" t="s">
        <v>7</v>
      </c>
      <c r="I1000" t="s">
        <v>1</v>
      </c>
      <c r="J1000">
        <v>100</v>
      </c>
    </row>
    <row r="1001" spans="1:10" x14ac:dyDescent="0.25">
      <c r="A1001" t="str">
        <f t="shared" si="15"/>
        <v>LisseWijk 01 De LoostersInkomensafh.huurbeleid 34229 t/m 43786 euroTotaalN.v.t.N.v.t.</v>
      </c>
      <c r="B1001">
        <v>2015</v>
      </c>
      <c r="C1001" t="s">
        <v>15</v>
      </c>
      <c r="D1001" t="s">
        <v>17</v>
      </c>
      <c r="E1001" t="s">
        <v>133</v>
      </c>
      <c r="F1001" t="s">
        <v>9</v>
      </c>
      <c r="G1001" t="s">
        <v>0</v>
      </c>
      <c r="H1001" t="s">
        <v>1</v>
      </c>
      <c r="I1001" t="s">
        <v>1</v>
      </c>
      <c r="J1001">
        <v>0</v>
      </c>
    </row>
    <row r="1002" spans="1:10" x14ac:dyDescent="0.25">
      <c r="A1002" t="str">
        <f t="shared" si="15"/>
        <v>LisseWijk 01 De LoostersInkomensafh.huurbeleid 34229 t/m 43786 euroEigenaarN.v.t.N.v.t.</v>
      </c>
      <c r="B1002">
        <v>2015</v>
      </c>
      <c r="C1002" t="s">
        <v>15</v>
      </c>
      <c r="D1002" t="s">
        <v>17</v>
      </c>
      <c r="E1002" t="s">
        <v>133</v>
      </c>
      <c r="F1002" t="s">
        <v>9</v>
      </c>
      <c r="G1002" t="s">
        <v>2</v>
      </c>
      <c r="H1002" t="s">
        <v>1</v>
      </c>
      <c r="I1002" t="s">
        <v>1</v>
      </c>
      <c r="J1002">
        <v>0</v>
      </c>
    </row>
    <row r="1003" spans="1:10" x14ac:dyDescent="0.25">
      <c r="A1003" t="str">
        <f t="shared" si="15"/>
        <v>LisseWijk 01 De LoostersInkomensafh.huurbeleid 34229 t/m 43786 euroHuurTotaalN.v.t.</v>
      </c>
      <c r="B1003">
        <v>2015</v>
      </c>
      <c r="C1003" t="s">
        <v>15</v>
      </c>
      <c r="D1003" t="s">
        <v>17</v>
      </c>
      <c r="E1003" t="s">
        <v>133</v>
      </c>
      <c r="F1003" t="s">
        <v>9</v>
      </c>
      <c r="G1003" t="s">
        <v>3</v>
      </c>
      <c r="H1003" t="s">
        <v>0</v>
      </c>
      <c r="I1003" t="s">
        <v>1</v>
      </c>
      <c r="J1003">
        <v>0</v>
      </c>
    </row>
    <row r="1004" spans="1:10" x14ac:dyDescent="0.25">
      <c r="A1004" t="str">
        <f t="shared" si="15"/>
        <v>LisseWijk 01 De LoostersInkomensafh.huurbeleid 34229 t/m 43786 euroHuurOverige verhuurderN.v.t.</v>
      </c>
      <c r="B1004">
        <v>2015</v>
      </c>
      <c r="C1004" t="s">
        <v>15</v>
      </c>
      <c r="D1004" t="s">
        <v>17</v>
      </c>
      <c r="E1004" t="s">
        <v>133</v>
      </c>
      <c r="F1004" t="s">
        <v>9</v>
      </c>
      <c r="G1004" t="s">
        <v>3</v>
      </c>
      <c r="H1004" t="s">
        <v>7</v>
      </c>
      <c r="I1004" t="s">
        <v>1</v>
      </c>
      <c r="J1004">
        <v>0</v>
      </c>
    </row>
    <row r="1005" spans="1:10" x14ac:dyDescent="0.25">
      <c r="A1005" t="str">
        <f t="shared" si="15"/>
        <v>LisseWijk 01 De LoostersInkomensafh.huurbeleid meer dan 43786 euroTotaalN.v.t.N.v.t.</v>
      </c>
      <c r="B1005">
        <v>2015</v>
      </c>
      <c r="C1005" t="s">
        <v>15</v>
      </c>
      <c r="D1005" t="s">
        <v>17</v>
      </c>
      <c r="E1005" t="s">
        <v>133</v>
      </c>
      <c r="F1005" t="s">
        <v>10</v>
      </c>
      <c r="G1005" t="s">
        <v>0</v>
      </c>
      <c r="H1005" t="s">
        <v>1</v>
      </c>
      <c r="I1005" t="s">
        <v>1</v>
      </c>
      <c r="J1005">
        <v>100</v>
      </c>
    </row>
    <row r="1006" spans="1:10" x14ac:dyDescent="0.25">
      <c r="A1006" t="str">
        <f t="shared" si="15"/>
        <v>LisseWijk 01 De LoostersInkomensafh.huurbeleid meer dan 43786 euroEigenaarN.v.t.N.v.t.</v>
      </c>
      <c r="B1006">
        <v>2015</v>
      </c>
      <c r="C1006" t="s">
        <v>15</v>
      </c>
      <c r="D1006" t="s">
        <v>17</v>
      </c>
      <c r="E1006" t="s">
        <v>133</v>
      </c>
      <c r="F1006" t="s">
        <v>10</v>
      </c>
      <c r="G1006" t="s">
        <v>2</v>
      </c>
      <c r="H1006" t="s">
        <v>1</v>
      </c>
      <c r="I1006" t="s">
        <v>1</v>
      </c>
      <c r="J1006">
        <v>100</v>
      </c>
    </row>
    <row r="1007" spans="1:10" x14ac:dyDescent="0.25">
      <c r="A1007" t="str">
        <f t="shared" si="15"/>
        <v>LisseWijk 01 De LoostersInkomensafh.huurbeleid meer dan 43786 euroHuurTotaalN.v.t.</v>
      </c>
      <c r="B1007">
        <v>2015</v>
      </c>
      <c r="C1007" t="s">
        <v>15</v>
      </c>
      <c r="D1007" t="s">
        <v>17</v>
      </c>
      <c r="E1007" t="s">
        <v>133</v>
      </c>
      <c r="F1007" t="s">
        <v>10</v>
      </c>
      <c r="G1007" t="s">
        <v>3</v>
      </c>
      <c r="H1007" t="s">
        <v>0</v>
      </c>
      <c r="I1007" t="s">
        <v>1</v>
      </c>
      <c r="J1007">
        <v>0</v>
      </c>
    </row>
    <row r="1008" spans="1:10" x14ac:dyDescent="0.25">
      <c r="A1008" t="str">
        <f t="shared" si="15"/>
        <v>LisseWijk 01 De LoostersInkomensafh.huurbeleid meer dan 43786 euroHuurOverige verhuurderN.v.t.</v>
      </c>
      <c r="B1008">
        <v>2015</v>
      </c>
      <c r="C1008" t="s">
        <v>15</v>
      </c>
      <c r="D1008" t="s">
        <v>17</v>
      </c>
      <c r="E1008" t="s">
        <v>133</v>
      </c>
      <c r="F1008" t="s">
        <v>10</v>
      </c>
      <c r="G1008" t="s">
        <v>3</v>
      </c>
      <c r="H1008" t="s">
        <v>7</v>
      </c>
      <c r="I1008" t="s">
        <v>1</v>
      </c>
      <c r="J1008">
        <v>0</v>
      </c>
    </row>
    <row r="1009" spans="1:10" x14ac:dyDescent="0.25">
      <c r="A1009" t="str">
        <f t="shared" si="15"/>
        <v>LisseWijk 02 HalfwegTotaalTotaalN.v.t.N.v.t.</v>
      </c>
      <c r="B1009">
        <v>2015</v>
      </c>
      <c r="C1009" t="s">
        <v>15</v>
      </c>
      <c r="D1009" t="s">
        <v>17</v>
      </c>
      <c r="E1009" t="s">
        <v>134</v>
      </c>
      <c r="F1009" t="s">
        <v>0</v>
      </c>
      <c r="G1009" t="s">
        <v>0</v>
      </c>
      <c r="H1009" t="s">
        <v>1</v>
      </c>
      <c r="I1009" t="s">
        <v>1</v>
      </c>
      <c r="J1009">
        <v>0</v>
      </c>
    </row>
    <row r="1010" spans="1:10" x14ac:dyDescent="0.25">
      <c r="A1010" t="str">
        <f t="shared" si="15"/>
        <v>LisseWijk 02 HalfwegTotaalEigenaarN.v.t.N.v.t.</v>
      </c>
      <c r="B1010">
        <v>2015</v>
      </c>
      <c r="C1010" t="s">
        <v>15</v>
      </c>
      <c r="D1010" t="s">
        <v>17</v>
      </c>
      <c r="E1010" t="s">
        <v>134</v>
      </c>
      <c r="F1010" t="s">
        <v>0</v>
      </c>
      <c r="G1010" t="s">
        <v>2</v>
      </c>
      <c r="H1010" t="s">
        <v>1</v>
      </c>
      <c r="I1010" t="s">
        <v>1</v>
      </c>
      <c r="J1010">
        <v>0</v>
      </c>
    </row>
    <row r="1011" spans="1:10" x14ac:dyDescent="0.25">
      <c r="A1011" t="str">
        <f t="shared" si="15"/>
        <v>LisseWijk 02 HalfwegTotaalHuurTotaalN.v.t.</v>
      </c>
      <c r="B1011">
        <v>2015</v>
      </c>
      <c r="C1011" t="s">
        <v>15</v>
      </c>
      <c r="D1011" t="s">
        <v>17</v>
      </c>
      <c r="E1011" t="s">
        <v>134</v>
      </c>
      <c r="F1011" t="s">
        <v>0</v>
      </c>
      <c r="G1011" t="s">
        <v>3</v>
      </c>
      <c r="H1011" t="s">
        <v>0</v>
      </c>
      <c r="I1011" t="s">
        <v>1</v>
      </c>
      <c r="J1011">
        <v>0</v>
      </c>
    </row>
    <row r="1012" spans="1:10" x14ac:dyDescent="0.25">
      <c r="A1012" t="str">
        <f t="shared" si="15"/>
        <v>LisseWijk 02 HalfwegTotaalHuurOverige verhuurderN.v.t.</v>
      </c>
      <c r="B1012">
        <v>2015</v>
      </c>
      <c r="C1012" t="s">
        <v>15</v>
      </c>
      <c r="D1012" t="s">
        <v>17</v>
      </c>
      <c r="E1012" t="s">
        <v>134</v>
      </c>
      <c r="F1012" t="s">
        <v>0</v>
      </c>
      <c r="G1012" t="s">
        <v>3</v>
      </c>
      <c r="H1012" t="s">
        <v>7</v>
      </c>
      <c r="I1012" t="s">
        <v>1</v>
      </c>
      <c r="J1012">
        <v>0</v>
      </c>
    </row>
    <row r="1013" spans="1:10" x14ac:dyDescent="0.25">
      <c r="A1013" t="str">
        <f t="shared" si="15"/>
        <v>LisseWijk 02 HalfwegInkomensafh.huurbeleid tot 34229 euroTotaalN.v.t.N.v.t.</v>
      </c>
      <c r="B1013">
        <v>2015</v>
      </c>
      <c r="C1013" t="s">
        <v>15</v>
      </c>
      <c r="D1013" t="s">
        <v>17</v>
      </c>
      <c r="E1013" t="s">
        <v>134</v>
      </c>
      <c r="F1013" t="s">
        <v>8</v>
      </c>
      <c r="G1013" t="s">
        <v>0</v>
      </c>
      <c r="H1013" t="s">
        <v>1</v>
      </c>
      <c r="I1013" t="s">
        <v>1</v>
      </c>
      <c r="J1013">
        <v>0</v>
      </c>
    </row>
    <row r="1014" spans="1:10" x14ac:dyDescent="0.25">
      <c r="A1014" t="str">
        <f t="shared" si="15"/>
        <v>LisseWijk 02 HalfwegInkomensafh.huurbeleid tot 34229 euroEigenaarN.v.t.N.v.t.</v>
      </c>
      <c r="B1014">
        <v>2015</v>
      </c>
      <c r="C1014" t="s">
        <v>15</v>
      </c>
      <c r="D1014" t="s">
        <v>17</v>
      </c>
      <c r="E1014" t="s">
        <v>134</v>
      </c>
      <c r="F1014" t="s">
        <v>8</v>
      </c>
      <c r="G1014" t="s">
        <v>2</v>
      </c>
      <c r="H1014" t="s">
        <v>1</v>
      </c>
      <c r="I1014" t="s">
        <v>1</v>
      </c>
      <c r="J1014">
        <v>0</v>
      </c>
    </row>
    <row r="1015" spans="1:10" x14ac:dyDescent="0.25">
      <c r="A1015" t="str">
        <f t="shared" si="15"/>
        <v>LisseWijk 02 HalfwegInkomensafh.huurbeleid tot 34229 euroHuurTotaalN.v.t.</v>
      </c>
      <c r="B1015">
        <v>2015</v>
      </c>
      <c r="C1015" t="s">
        <v>15</v>
      </c>
      <c r="D1015" t="s">
        <v>17</v>
      </c>
      <c r="E1015" t="s">
        <v>134</v>
      </c>
      <c r="F1015" t="s">
        <v>8</v>
      </c>
      <c r="G1015" t="s">
        <v>3</v>
      </c>
      <c r="H1015" t="s">
        <v>0</v>
      </c>
      <c r="I1015" t="s">
        <v>1</v>
      </c>
      <c r="J1015">
        <v>0</v>
      </c>
    </row>
    <row r="1016" spans="1:10" x14ac:dyDescent="0.25">
      <c r="A1016" t="str">
        <f t="shared" si="15"/>
        <v>LisseWijk 02 HalfwegInkomensafh.huurbeleid tot 34229 euroHuurOverige verhuurderN.v.t.</v>
      </c>
      <c r="B1016">
        <v>2015</v>
      </c>
      <c r="C1016" t="s">
        <v>15</v>
      </c>
      <c r="D1016" t="s">
        <v>17</v>
      </c>
      <c r="E1016" t="s">
        <v>134</v>
      </c>
      <c r="F1016" t="s">
        <v>8</v>
      </c>
      <c r="G1016" t="s">
        <v>3</v>
      </c>
      <c r="H1016" t="s">
        <v>7</v>
      </c>
      <c r="I1016" t="s">
        <v>1</v>
      </c>
      <c r="J1016">
        <v>0</v>
      </c>
    </row>
    <row r="1017" spans="1:10" x14ac:dyDescent="0.25">
      <c r="A1017" t="str">
        <f t="shared" si="15"/>
        <v>LisseWijk 02 HalfwegInkomensafh.huurbeleid 34229 t/m 43786 euroTotaalN.v.t.N.v.t.</v>
      </c>
      <c r="B1017">
        <v>2015</v>
      </c>
      <c r="C1017" t="s">
        <v>15</v>
      </c>
      <c r="D1017" t="s">
        <v>17</v>
      </c>
      <c r="E1017" t="s">
        <v>134</v>
      </c>
      <c r="F1017" t="s">
        <v>9</v>
      </c>
      <c r="G1017" t="s">
        <v>0</v>
      </c>
      <c r="H1017" t="s">
        <v>1</v>
      </c>
      <c r="I1017" t="s">
        <v>1</v>
      </c>
      <c r="J1017">
        <v>0</v>
      </c>
    </row>
    <row r="1018" spans="1:10" x14ac:dyDescent="0.25">
      <c r="A1018" t="str">
        <f t="shared" si="15"/>
        <v>LisseWijk 02 HalfwegInkomensafh.huurbeleid 34229 t/m 43786 euroEigenaarN.v.t.N.v.t.</v>
      </c>
      <c r="B1018">
        <v>2015</v>
      </c>
      <c r="C1018" t="s">
        <v>15</v>
      </c>
      <c r="D1018" t="s">
        <v>17</v>
      </c>
      <c r="E1018" t="s">
        <v>134</v>
      </c>
      <c r="F1018" t="s">
        <v>9</v>
      </c>
      <c r="G1018" t="s">
        <v>2</v>
      </c>
      <c r="H1018" t="s">
        <v>1</v>
      </c>
      <c r="I1018" t="s">
        <v>1</v>
      </c>
      <c r="J1018">
        <v>0</v>
      </c>
    </row>
    <row r="1019" spans="1:10" x14ac:dyDescent="0.25">
      <c r="A1019" t="str">
        <f t="shared" si="15"/>
        <v>LisseWijk 02 HalfwegInkomensafh.huurbeleid 34229 t/m 43786 euroHuurTotaalN.v.t.</v>
      </c>
      <c r="B1019">
        <v>2015</v>
      </c>
      <c r="C1019" t="s">
        <v>15</v>
      </c>
      <c r="D1019" t="s">
        <v>17</v>
      </c>
      <c r="E1019" t="s">
        <v>134</v>
      </c>
      <c r="F1019" t="s">
        <v>9</v>
      </c>
      <c r="G1019" t="s">
        <v>3</v>
      </c>
      <c r="H1019" t="s">
        <v>0</v>
      </c>
      <c r="I1019" t="s">
        <v>1</v>
      </c>
      <c r="J1019">
        <v>0</v>
      </c>
    </row>
    <row r="1020" spans="1:10" x14ac:dyDescent="0.25">
      <c r="A1020" t="str">
        <f t="shared" si="15"/>
        <v>LisseWijk 02 HalfwegInkomensafh.huurbeleid 34229 t/m 43786 euroHuurOverige verhuurderN.v.t.</v>
      </c>
      <c r="B1020">
        <v>2015</v>
      </c>
      <c r="C1020" t="s">
        <v>15</v>
      </c>
      <c r="D1020" t="s">
        <v>17</v>
      </c>
      <c r="E1020" t="s">
        <v>134</v>
      </c>
      <c r="F1020" t="s">
        <v>9</v>
      </c>
      <c r="G1020" t="s">
        <v>3</v>
      </c>
      <c r="H1020" t="s">
        <v>7</v>
      </c>
      <c r="I1020" t="s">
        <v>1</v>
      </c>
      <c r="J1020">
        <v>0</v>
      </c>
    </row>
    <row r="1021" spans="1:10" x14ac:dyDescent="0.25">
      <c r="A1021" t="str">
        <f t="shared" si="15"/>
        <v>LisseWijk 02 HalfwegInkomensafh.huurbeleid meer dan 43786 euroTotaalN.v.t.N.v.t.</v>
      </c>
      <c r="B1021">
        <v>2015</v>
      </c>
      <c r="C1021" t="s">
        <v>15</v>
      </c>
      <c r="D1021" t="s">
        <v>17</v>
      </c>
      <c r="E1021" t="s">
        <v>134</v>
      </c>
      <c r="F1021" t="s">
        <v>10</v>
      </c>
      <c r="G1021" t="s">
        <v>0</v>
      </c>
      <c r="H1021" t="s">
        <v>1</v>
      </c>
      <c r="I1021" t="s">
        <v>1</v>
      </c>
      <c r="J1021">
        <v>0</v>
      </c>
    </row>
    <row r="1022" spans="1:10" x14ac:dyDescent="0.25">
      <c r="A1022" t="str">
        <f t="shared" si="15"/>
        <v>LisseWijk 02 HalfwegInkomensafh.huurbeleid meer dan 43786 euroEigenaarN.v.t.N.v.t.</v>
      </c>
      <c r="B1022">
        <v>2015</v>
      </c>
      <c r="C1022" t="s">
        <v>15</v>
      </c>
      <c r="D1022" t="s">
        <v>17</v>
      </c>
      <c r="E1022" t="s">
        <v>134</v>
      </c>
      <c r="F1022" t="s">
        <v>10</v>
      </c>
      <c r="G1022" t="s">
        <v>2</v>
      </c>
      <c r="H1022" t="s">
        <v>1</v>
      </c>
      <c r="I1022" t="s">
        <v>1</v>
      </c>
      <c r="J1022">
        <v>0</v>
      </c>
    </row>
    <row r="1023" spans="1:10" x14ac:dyDescent="0.25">
      <c r="A1023" t="str">
        <f t="shared" si="15"/>
        <v>LisseWijk 02 HalfwegInkomensafh.huurbeleid meer dan 43786 euroHuurTotaalN.v.t.</v>
      </c>
      <c r="B1023">
        <v>2015</v>
      </c>
      <c r="C1023" t="s">
        <v>15</v>
      </c>
      <c r="D1023" t="s">
        <v>17</v>
      </c>
      <c r="E1023" t="s">
        <v>134</v>
      </c>
      <c r="F1023" t="s">
        <v>10</v>
      </c>
      <c r="G1023" t="s">
        <v>3</v>
      </c>
      <c r="H1023" t="s">
        <v>0</v>
      </c>
      <c r="I1023" t="s">
        <v>1</v>
      </c>
      <c r="J1023">
        <v>0</v>
      </c>
    </row>
    <row r="1024" spans="1:10" x14ac:dyDescent="0.25">
      <c r="A1024" t="str">
        <f t="shared" si="15"/>
        <v>LisseWijk 02 HalfwegInkomensafh.huurbeleid meer dan 43786 euroHuurOverige verhuurderN.v.t.</v>
      </c>
      <c r="B1024">
        <v>2015</v>
      </c>
      <c r="C1024" t="s">
        <v>15</v>
      </c>
      <c r="D1024" t="s">
        <v>17</v>
      </c>
      <c r="E1024" t="s">
        <v>134</v>
      </c>
      <c r="F1024" t="s">
        <v>10</v>
      </c>
      <c r="G1024" t="s">
        <v>3</v>
      </c>
      <c r="H1024" t="s">
        <v>7</v>
      </c>
      <c r="I1024" t="s">
        <v>1</v>
      </c>
      <c r="J1024">
        <v>0</v>
      </c>
    </row>
    <row r="1025" spans="1:10" x14ac:dyDescent="0.25">
      <c r="A1025" t="str">
        <f t="shared" si="15"/>
        <v>LisseWijk 03 Meer en DuinTotaalTotaalN.v.t.N.v.t.</v>
      </c>
      <c r="B1025">
        <v>2015</v>
      </c>
      <c r="C1025" t="s">
        <v>15</v>
      </c>
      <c r="D1025" t="s">
        <v>17</v>
      </c>
      <c r="E1025" t="s">
        <v>135</v>
      </c>
      <c r="F1025" t="s">
        <v>0</v>
      </c>
      <c r="G1025" t="s">
        <v>0</v>
      </c>
      <c r="H1025" t="s">
        <v>1</v>
      </c>
      <c r="I1025" t="s">
        <v>1</v>
      </c>
      <c r="J1025">
        <v>0</v>
      </c>
    </row>
    <row r="1026" spans="1:10" x14ac:dyDescent="0.25">
      <c r="A1026" t="str">
        <f t="shared" si="15"/>
        <v>LisseWijk 03 Meer en DuinTotaalEigenaarN.v.t.N.v.t.</v>
      </c>
      <c r="B1026">
        <v>2015</v>
      </c>
      <c r="C1026" t="s">
        <v>15</v>
      </c>
      <c r="D1026" t="s">
        <v>17</v>
      </c>
      <c r="E1026" t="s">
        <v>135</v>
      </c>
      <c r="F1026" t="s">
        <v>0</v>
      </c>
      <c r="G1026" t="s">
        <v>2</v>
      </c>
      <c r="H1026" t="s">
        <v>1</v>
      </c>
      <c r="I1026" t="s">
        <v>1</v>
      </c>
      <c r="J1026">
        <v>0</v>
      </c>
    </row>
    <row r="1027" spans="1:10" x14ac:dyDescent="0.25">
      <c r="A1027" t="str">
        <f t="shared" ref="A1027:A1090" si="16">CONCATENATE(D1027,E1027,F1027,G1027,H1027,I1027)</f>
        <v>LisseWijk 03 Meer en DuinTotaalHuurTotaalN.v.t.</v>
      </c>
      <c r="B1027">
        <v>2015</v>
      </c>
      <c r="C1027" t="s">
        <v>15</v>
      </c>
      <c r="D1027" t="s">
        <v>17</v>
      </c>
      <c r="E1027" t="s">
        <v>135</v>
      </c>
      <c r="F1027" t="s">
        <v>0</v>
      </c>
      <c r="G1027" t="s">
        <v>3</v>
      </c>
      <c r="H1027" t="s">
        <v>0</v>
      </c>
      <c r="I1027" t="s">
        <v>1</v>
      </c>
      <c r="J1027">
        <v>0</v>
      </c>
    </row>
    <row r="1028" spans="1:10" x14ac:dyDescent="0.25">
      <c r="A1028" t="str">
        <f t="shared" si="16"/>
        <v>LisseWijk 03 Meer en DuinTotaalHuurOverige verhuurderN.v.t.</v>
      </c>
      <c r="B1028">
        <v>2015</v>
      </c>
      <c r="C1028" t="s">
        <v>15</v>
      </c>
      <c r="D1028" t="s">
        <v>17</v>
      </c>
      <c r="E1028" t="s">
        <v>135</v>
      </c>
      <c r="F1028" t="s">
        <v>0</v>
      </c>
      <c r="G1028" t="s">
        <v>3</v>
      </c>
      <c r="H1028" t="s">
        <v>7</v>
      </c>
      <c r="I1028" t="s">
        <v>1</v>
      </c>
      <c r="J1028">
        <v>0</v>
      </c>
    </row>
    <row r="1029" spans="1:10" x14ac:dyDescent="0.25">
      <c r="A1029" t="str">
        <f t="shared" si="16"/>
        <v>LisseWijk 03 Meer en DuinInkomensafh.huurbeleid tot 34229 euroTotaalN.v.t.N.v.t.</v>
      </c>
      <c r="B1029">
        <v>2015</v>
      </c>
      <c r="C1029" t="s">
        <v>15</v>
      </c>
      <c r="D1029" t="s">
        <v>17</v>
      </c>
      <c r="E1029" t="s">
        <v>135</v>
      </c>
      <c r="F1029" t="s">
        <v>8</v>
      </c>
      <c r="G1029" t="s">
        <v>0</v>
      </c>
      <c r="H1029" t="s">
        <v>1</v>
      </c>
      <c r="I1029" t="s">
        <v>1</v>
      </c>
      <c r="J1029">
        <v>0</v>
      </c>
    </row>
    <row r="1030" spans="1:10" x14ac:dyDescent="0.25">
      <c r="A1030" t="str">
        <f t="shared" si="16"/>
        <v>LisseWijk 03 Meer en DuinInkomensafh.huurbeleid tot 34229 euroEigenaarN.v.t.N.v.t.</v>
      </c>
      <c r="B1030">
        <v>2015</v>
      </c>
      <c r="C1030" t="s">
        <v>15</v>
      </c>
      <c r="D1030" t="s">
        <v>17</v>
      </c>
      <c r="E1030" t="s">
        <v>135</v>
      </c>
      <c r="F1030" t="s">
        <v>8</v>
      </c>
      <c r="G1030" t="s">
        <v>2</v>
      </c>
      <c r="H1030" t="s">
        <v>1</v>
      </c>
      <c r="I1030" t="s">
        <v>1</v>
      </c>
      <c r="J1030">
        <v>0</v>
      </c>
    </row>
    <row r="1031" spans="1:10" x14ac:dyDescent="0.25">
      <c r="A1031" t="str">
        <f t="shared" si="16"/>
        <v>LisseWijk 03 Meer en DuinInkomensafh.huurbeleid tot 34229 euroHuurTotaalN.v.t.</v>
      </c>
      <c r="B1031">
        <v>2015</v>
      </c>
      <c r="C1031" t="s">
        <v>15</v>
      </c>
      <c r="D1031" t="s">
        <v>17</v>
      </c>
      <c r="E1031" t="s">
        <v>135</v>
      </c>
      <c r="F1031" t="s">
        <v>8</v>
      </c>
      <c r="G1031" t="s">
        <v>3</v>
      </c>
      <c r="H1031" t="s">
        <v>0</v>
      </c>
      <c r="I1031" t="s">
        <v>1</v>
      </c>
      <c r="J1031">
        <v>0</v>
      </c>
    </row>
    <row r="1032" spans="1:10" x14ac:dyDescent="0.25">
      <c r="A1032" t="str">
        <f t="shared" si="16"/>
        <v>LisseWijk 03 Meer en DuinInkomensafh.huurbeleid tot 34229 euroHuurOverige verhuurderN.v.t.</v>
      </c>
      <c r="B1032">
        <v>2015</v>
      </c>
      <c r="C1032" t="s">
        <v>15</v>
      </c>
      <c r="D1032" t="s">
        <v>17</v>
      </c>
      <c r="E1032" t="s">
        <v>135</v>
      </c>
      <c r="F1032" t="s">
        <v>8</v>
      </c>
      <c r="G1032" t="s">
        <v>3</v>
      </c>
      <c r="H1032" t="s">
        <v>7</v>
      </c>
      <c r="I1032" t="s">
        <v>1</v>
      </c>
      <c r="J1032">
        <v>0</v>
      </c>
    </row>
    <row r="1033" spans="1:10" x14ac:dyDescent="0.25">
      <c r="A1033" t="str">
        <f t="shared" si="16"/>
        <v>LisseWijk 03 Meer en DuinInkomensafh.huurbeleid 34229 t/m 43786 euroTotaalN.v.t.N.v.t.</v>
      </c>
      <c r="B1033">
        <v>2015</v>
      </c>
      <c r="C1033" t="s">
        <v>15</v>
      </c>
      <c r="D1033" t="s">
        <v>17</v>
      </c>
      <c r="E1033" t="s">
        <v>135</v>
      </c>
      <c r="F1033" t="s">
        <v>9</v>
      </c>
      <c r="G1033" t="s">
        <v>0</v>
      </c>
      <c r="H1033" t="s">
        <v>1</v>
      </c>
      <c r="I1033" t="s">
        <v>1</v>
      </c>
      <c r="J1033">
        <v>0</v>
      </c>
    </row>
    <row r="1034" spans="1:10" x14ac:dyDescent="0.25">
      <c r="A1034" t="str">
        <f t="shared" si="16"/>
        <v>LisseWijk 03 Meer en DuinInkomensafh.huurbeleid 34229 t/m 43786 euroEigenaarN.v.t.N.v.t.</v>
      </c>
      <c r="B1034">
        <v>2015</v>
      </c>
      <c r="C1034" t="s">
        <v>15</v>
      </c>
      <c r="D1034" t="s">
        <v>17</v>
      </c>
      <c r="E1034" t="s">
        <v>135</v>
      </c>
      <c r="F1034" t="s">
        <v>9</v>
      </c>
      <c r="G1034" t="s">
        <v>2</v>
      </c>
      <c r="H1034" t="s">
        <v>1</v>
      </c>
      <c r="I1034" t="s">
        <v>1</v>
      </c>
      <c r="J1034">
        <v>0</v>
      </c>
    </row>
    <row r="1035" spans="1:10" x14ac:dyDescent="0.25">
      <c r="A1035" t="str">
        <f t="shared" si="16"/>
        <v>LisseWijk 03 Meer en DuinInkomensafh.huurbeleid 34229 t/m 43786 euroHuurTotaalN.v.t.</v>
      </c>
      <c r="B1035">
        <v>2015</v>
      </c>
      <c r="C1035" t="s">
        <v>15</v>
      </c>
      <c r="D1035" t="s">
        <v>17</v>
      </c>
      <c r="E1035" t="s">
        <v>135</v>
      </c>
      <c r="F1035" t="s">
        <v>9</v>
      </c>
      <c r="G1035" t="s">
        <v>3</v>
      </c>
      <c r="H1035" t="s">
        <v>0</v>
      </c>
      <c r="I1035" t="s">
        <v>1</v>
      </c>
      <c r="J1035">
        <v>0</v>
      </c>
    </row>
    <row r="1036" spans="1:10" x14ac:dyDescent="0.25">
      <c r="A1036" t="str">
        <f t="shared" si="16"/>
        <v>LisseWijk 03 Meer en DuinInkomensafh.huurbeleid 34229 t/m 43786 euroHuurOverige verhuurderN.v.t.</v>
      </c>
      <c r="B1036">
        <v>2015</v>
      </c>
      <c r="C1036" t="s">
        <v>15</v>
      </c>
      <c r="D1036" t="s">
        <v>17</v>
      </c>
      <c r="E1036" t="s">
        <v>135</v>
      </c>
      <c r="F1036" t="s">
        <v>9</v>
      </c>
      <c r="G1036" t="s">
        <v>3</v>
      </c>
      <c r="H1036" t="s">
        <v>7</v>
      </c>
      <c r="I1036" t="s">
        <v>1</v>
      </c>
      <c r="J1036">
        <v>0</v>
      </c>
    </row>
    <row r="1037" spans="1:10" x14ac:dyDescent="0.25">
      <c r="A1037" t="str">
        <f t="shared" si="16"/>
        <v>LisseWijk 03 Meer en DuinInkomensafh.huurbeleid meer dan 43786 euroTotaalN.v.t.N.v.t.</v>
      </c>
      <c r="B1037">
        <v>2015</v>
      </c>
      <c r="C1037" t="s">
        <v>15</v>
      </c>
      <c r="D1037" t="s">
        <v>17</v>
      </c>
      <c r="E1037" t="s">
        <v>135</v>
      </c>
      <c r="F1037" t="s">
        <v>10</v>
      </c>
      <c r="G1037" t="s">
        <v>0</v>
      </c>
      <c r="H1037" t="s">
        <v>1</v>
      </c>
      <c r="I1037" t="s">
        <v>1</v>
      </c>
      <c r="J1037">
        <v>0</v>
      </c>
    </row>
    <row r="1038" spans="1:10" x14ac:dyDescent="0.25">
      <c r="A1038" t="str">
        <f t="shared" si="16"/>
        <v>LisseWijk 03 Meer en DuinInkomensafh.huurbeleid meer dan 43786 euroEigenaarN.v.t.N.v.t.</v>
      </c>
      <c r="B1038">
        <v>2015</v>
      </c>
      <c r="C1038" t="s">
        <v>15</v>
      </c>
      <c r="D1038" t="s">
        <v>17</v>
      </c>
      <c r="E1038" t="s">
        <v>135</v>
      </c>
      <c r="F1038" t="s">
        <v>10</v>
      </c>
      <c r="G1038" t="s">
        <v>2</v>
      </c>
      <c r="H1038" t="s">
        <v>1</v>
      </c>
      <c r="I1038" t="s">
        <v>1</v>
      </c>
      <c r="J1038">
        <v>0</v>
      </c>
    </row>
    <row r="1039" spans="1:10" x14ac:dyDescent="0.25">
      <c r="A1039" t="str">
        <f t="shared" si="16"/>
        <v>LisseWijk 04 De BlinkerdTotaalTotaalN.v.t.N.v.t.</v>
      </c>
      <c r="B1039">
        <v>2015</v>
      </c>
      <c r="C1039" t="s">
        <v>15</v>
      </c>
      <c r="D1039" t="s">
        <v>17</v>
      </c>
      <c r="E1039" t="s">
        <v>136</v>
      </c>
      <c r="F1039" t="s">
        <v>0</v>
      </c>
      <c r="G1039" t="s">
        <v>0</v>
      </c>
      <c r="H1039" t="s">
        <v>1</v>
      </c>
      <c r="I1039" t="s">
        <v>1</v>
      </c>
      <c r="J1039">
        <v>700</v>
      </c>
    </row>
    <row r="1040" spans="1:10" x14ac:dyDescent="0.25">
      <c r="A1040" t="str">
        <f t="shared" si="16"/>
        <v>LisseWijk 04 De BlinkerdTotaalEigenaarN.v.t.N.v.t.</v>
      </c>
      <c r="B1040">
        <v>2015</v>
      </c>
      <c r="C1040" t="s">
        <v>15</v>
      </c>
      <c r="D1040" t="s">
        <v>17</v>
      </c>
      <c r="E1040" t="s">
        <v>136</v>
      </c>
      <c r="F1040" t="s">
        <v>0</v>
      </c>
      <c r="G1040" t="s">
        <v>2</v>
      </c>
      <c r="H1040" t="s">
        <v>1</v>
      </c>
      <c r="I1040" t="s">
        <v>1</v>
      </c>
      <c r="J1040">
        <v>500</v>
      </c>
    </row>
    <row r="1041" spans="1:10" x14ac:dyDescent="0.25">
      <c r="A1041" t="str">
        <f t="shared" si="16"/>
        <v>LisseWijk 04 De BlinkerdTotaalHuurTotaalN.v.t.</v>
      </c>
      <c r="B1041">
        <v>2015</v>
      </c>
      <c r="C1041" t="s">
        <v>15</v>
      </c>
      <c r="D1041" t="s">
        <v>17</v>
      </c>
      <c r="E1041" t="s">
        <v>136</v>
      </c>
      <c r="F1041" t="s">
        <v>0</v>
      </c>
      <c r="G1041" t="s">
        <v>3</v>
      </c>
      <c r="H1041" t="s">
        <v>0</v>
      </c>
      <c r="I1041" t="s">
        <v>1</v>
      </c>
      <c r="J1041">
        <v>200</v>
      </c>
    </row>
    <row r="1042" spans="1:10" x14ac:dyDescent="0.25">
      <c r="A1042" t="str">
        <f t="shared" si="16"/>
        <v>LisseWijk 04 De BlinkerdTotaalHuurCorporatieTotaal</v>
      </c>
      <c r="B1042">
        <v>2015</v>
      </c>
      <c r="C1042" t="s">
        <v>15</v>
      </c>
      <c r="D1042" t="s">
        <v>17</v>
      </c>
      <c r="E1042" t="s">
        <v>136</v>
      </c>
      <c r="F1042" t="s">
        <v>0</v>
      </c>
      <c r="G1042" t="s">
        <v>3</v>
      </c>
      <c r="H1042" t="s">
        <v>4</v>
      </c>
      <c r="I1042" t="s">
        <v>0</v>
      </c>
      <c r="J1042">
        <v>100</v>
      </c>
    </row>
    <row r="1043" spans="1:10" x14ac:dyDescent="0.25">
      <c r="A1043" t="str">
        <f t="shared" si="16"/>
        <v>LisseWijk 04 De BlinkerdTotaalHuurCorporatieOnder liberalisatiegrens</v>
      </c>
      <c r="B1043">
        <v>2015</v>
      </c>
      <c r="C1043" t="s">
        <v>15</v>
      </c>
      <c r="D1043" t="s">
        <v>17</v>
      </c>
      <c r="E1043" t="s">
        <v>136</v>
      </c>
      <c r="F1043" t="s">
        <v>0</v>
      </c>
      <c r="G1043" t="s">
        <v>3</v>
      </c>
      <c r="H1043" t="s">
        <v>4</v>
      </c>
      <c r="I1043" t="s">
        <v>5</v>
      </c>
      <c r="J1043">
        <v>100</v>
      </c>
    </row>
    <row r="1044" spans="1:10" x14ac:dyDescent="0.25">
      <c r="A1044" t="str">
        <f t="shared" si="16"/>
        <v>LisseWijk 04 De BlinkerdTotaalHuurCorporatieOverig</v>
      </c>
      <c r="B1044">
        <v>2015</v>
      </c>
      <c r="C1044" t="s">
        <v>15</v>
      </c>
      <c r="D1044" t="s">
        <v>17</v>
      </c>
      <c r="E1044" t="s">
        <v>136</v>
      </c>
      <c r="F1044" t="s">
        <v>0</v>
      </c>
      <c r="G1044" t="s">
        <v>3</v>
      </c>
      <c r="H1044" t="s">
        <v>4</v>
      </c>
      <c r="I1044" t="s">
        <v>6</v>
      </c>
      <c r="J1044">
        <v>0</v>
      </c>
    </row>
    <row r="1045" spans="1:10" x14ac:dyDescent="0.25">
      <c r="A1045" t="str">
        <f t="shared" si="16"/>
        <v>LisseWijk 04 De BlinkerdTotaalHuurOverige verhuurderN.v.t.</v>
      </c>
      <c r="B1045">
        <v>2015</v>
      </c>
      <c r="C1045" t="s">
        <v>15</v>
      </c>
      <c r="D1045" t="s">
        <v>17</v>
      </c>
      <c r="E1045" t="s">
        <v>136</v>
      </c>
      <c r="F1045" t="s">
        <v>0</v>
      </c>
      <c r="G1045" t="s">
        <v>3</v>
      </c>
      <c r="H1045" t="s">
        <v>7</v>
      </c>
      <c r="I1045" t="s">
        <v>1</v>
      </c>
      <c r="J1045">
        <v>100</v>
      </c>
    </row>
    <row r="1046" spans="1:10" x14ac:dyDescent="0.25">
      <c r="A1046" t="str">
        <f t="shared" si="16"/>
        <v>LisseWijk 04 De BlinkerdInkomensafh.huurbeleid tot 34229 euroTotaalN.v.t.N.v.t.</v>
      </c>
      <c r="B1046">
        <v>2015</v>
      </c>
      <c r="C1046" t="s">
        <v>15</v>
      </c>
      <c r="D1046" t="s">
        <v>17</v>
      </c>
      <c r="E1046" t="s">
        <v>136</v>
      </c>
      <c r="F1046" t="s">
        <v>8</v>
      </c>
      <c r="G1046" t="s">
        <v>0</v>
      </c>
      <c r="H1046" t="s">
        <v>1</v>
      </c>
      <c r="I1046" t="s">
        <v>1</v>
      </c>
      <c r="J1046">
        <v>200</v>
      </c>
    </row>
    <row r="1047" spans="1:10" x14ac:dyDescent="0.25">
      <c r="A1047" t="str">
        <f t="shared" si="16"/>
        <v>LisseWijk 04 De BlinkerdInkomensafh.huurbeleid tot 34229 euroEigenaarN.v.t.N.v.t.</v>
      </c>
      <c r="B1047">
        <v>2015</v>
      </c>
      <c r="C1047" t="s">
        <v>15</v>
      </c>
      <c r="D1047" t="s">
        <v>17</v>
      </c>
      <c r="E1047" t="s">
        <v>136</v>
      </c>
      <c r="F1047" t="s">
        <v>8</v>
      </c>
      <c r="G1047" t="s">
        <v>2</v>
      </c>
      <c r="H1047" t="s">
        <v>1</v>
      </c>
      <c r="I1047" t="s">
        <v>1</v>
      </c>
      <c r="J1047">
        <v>100</v>
      </c>
    </row>
    <row r="1048" spans="1:10" x14ac:dyDescent="0.25">
      <c r="A1048" t="str">
        <f t="shared" si="16"/>
        <v>LisseWijk 04 De BlinkerdInkomensafh.huurbeleid tot 34229 euroHuurTotaalN.v.t.</v>
      </c>
      <c r="B1048">
        <v>2015</v>
      </c>
      <c r="C1048" t="s">
        <v>15</v>
      </c>
      <c r="D1048" t="s">
        <v>17</v>
      </c>
      <c r="E1048" t="s">
        <v>136</v>
      </c>
      <c r="F1048" t="s">
        <v>8</v>
      </c>
      <c r="G1048" t="s">
        <v>3</v>
      </c>
      <c r="H1048" t="s">
        <v>0</v>
      </c>
      <c r="I1048" t="s">
        <v>1</v>
      </c>
      <c r="J1048">
        <v>100</v>
      </c>
    </row>
    <row r="1049" spans="1:10" x14ac:dyDescent="0.25">
      <c r="A1049" t="str">
        <f t="shared" si="16"/>
        <v>LisseWijk 04 De BlinkerdInkomensafh.huurbeleid tot 34229 euroHuurCorporatieTotaal</v>
      </c>
      <c r="B1049">
        <v>2015</v>
      </c>
      <c r="C1049" t="s">
        <v>15</v>
      </c>
      <c r="D1049" t="s">
        <v>17</v>
      </c>
      <c r="E1049" t="s">
        <v>136</v>
      </c>
      <c r="F1049" t="s">
        <v>8</v>
      </c>
      <c r="G1049" t="s">
        <v>3</v>
      </c>
      <c r="H1049" t="s">
        <v>4</v>
      </c>
      <c r="I1049" t="s">
        <v>0</v>
      </c>
      <c r="J1049">
        <v>0</v>
      </c>
    </row>
    <row r="1050" spans="1:10" x14ac:dyDescent="0.25">
      <c r="A1050" t="str">
        <f t="shared" si="16"/>
        <v>LisseWijk 04 De BlinkerdInkomensafh.huurbeleid tot 34229 euroHuurCorporatieOnder liberalisatiegrens</v>
      </c>
      <c r="B1050">
        <v>2015</v>
      </c>
      <c r="C1050" t="s">
        <v>15</v>
      </c>
      <c r="D1050" t="s">
        <v>17</v>
      </c>
      <c r="E1050" t="s">
        <v>136</v>
      </c>
      <c r="F1050" t="s">
        <v>8</v>
      </c>
      <c r="G1050" t="s">
        <v>3</v>
      </c>
      <c r="H1050" t="s">
        <v>4</v>
      </c>
      <c r="I1050" t="s">
        <v>5</v>
      </c>
      <c r="J1050">
        <v>0</v>
      </c>
    </row>
    <row r="1051" spans="1:10" x14ac:dyDescent="0.25">
      <c r="A1051" t="str">
        <f t="shared" si="16"/>
        <v>LisseWijk 04 De BlinkerdInkomensafh.huurbeleid tot 34229 euroHuurCorporatieOverig</v>
      </c>
      <c r="B1051">
        <v>2015</v>
      </c>
      <c r="C1051" t="s">
        <v>15</v>
      </c>
      <c r="D1051" t="s">
        <v>17</v>
      </c>
      <c r="E1051" t="s">
        <v>136</v>
      </c>
      <c r="F1051" t="s">
        <v>8</v>
      </c>
      <c r="G1051" t="s">
        <v>3</v>
      </c>
      <c r="H1051" t="s">
        <v>4</v>
      </c>
      <c r="I1051" t="s">
        <v>6</v>
      </c>
      <c r="J1051">
        <v>0</v>
      </c>
    </row>
    <row r="1052" spans="1:10" x14ac:dyDescent="0.25">
      <c r="A1052" t="str">
        <f t="shared" si="16"/>
        <v>LisseWijk 04 De BlinkerdInkomensafh.huurbeleid tot 34229 euroHuurOverige verhuurderN.v.t.</v>
      </c>
      <c r="B1052">
        <v>2015</v>
      </c>
      <c r="C1052" t="s">
        <v>15</v>
      </c>
      <c r="D1052" t="s">
        <v>17</v>
      </c>
      <c r="E1052" t="s">
        <v>136</v>
      </c>
      <c r="F1052" t="s">
        <v>8</v>
      </c>
      <c r="G1052" t="s">
        <v>3</v>
      </c>
      <c r="H1052" t="s">
        <v>7</v>
      </c>
      <c r="I1052" t="s">
        <v>1</v>
      </c>
      <c r="J1052">
        <v>0</v>
      </c>
    </row>
    <row r="1053" spans="1:10" x14ac:dyDescent="0.25">
      <c r="A1053" t="str">
        <f t="shared" si="16"/>
        <v>LisseWijk 04 De BlinkerdInkomensafh.huurbeleid 34229 t/m 43786 euroTotaalN.v.t.N.v.t.</v>
      </c>
      <c r="B1053">
        <v>2015</v>
      </c>
      <c r="C1053" t="s">
        <v>15</v>
      </c>
      <c r="D1053" t="s">
        <v>17</v>
      </c>
      <c r="E1053" t="s">
        <v>136</v>
      </c>
      <c r="F1053" t="s">
        <v>9</v>
      </c>
      <c r="G1053" t="s">
        <v>0</v>
      </c>
      <c r="H1053" t="s">
        <v>1</v>
      </c>
      <c r="I1053" t="s">
        <v>1</v>
      </c>
      <c r="J1053">
        <v>100</v>
      </c>
    </row>
    <row r="1054" spans="1:10" x14ac:dyDescent="0.25">
      <c r="A1054" t="str">
        <f t="shared" si="16"/>
        <v>LisseWijk 04 De BlinkerdInkomensafh.huurbeleid 34229 t/m 43786 euroEigenaarN.v.t.N.v.t.</v>
      </c>
      <c r="B1054">
        <v>2015</v>
      </c>
      <c r="C1054" t="s">
        <v>15</v>
      </c>
      <c r="D1054" t="s">
        <v>17</v>
      </c>
      <c r="E1054" t="s">
        <v>136</v>
      </c>
      <c r="F1054" t="s">
        <v>9</v>
      </c>
      <c r="G1054" t="s">
        <v>2</v>
      </c>
      <c r="H1054" t="s">
        <v>1</v>
      </c>
      <c r="I1054" t="s">
        <v>1</v>
      </c>
      <c r="J1054">
        <v>100</v>
      </c>
    </row>
    <row r="1055" spans="1:10" x14ac:dyDescent="0.25">
      <c r="A1055" t="str">
        <f t="shared" si="16"/>
        <v>LisseWijk 04 De BlinkerdInkomensafh.huurbeleid 34229 t/m 43786 euroHuurTotaalN.v.t.</v>
      </c>
      <c r="B1055">
        <v>2015</v>
      </c>
      <c r="C1055" t="s">
        <v>15</v>
      </c>
      <c r="D1055" t="s">
        <v>17</v>
      </c>
      <c r="E1055" t="s">
        <v>136</v>
      </c>
      <c r="F1055" t="s">
        <v>9</v>
      </c>
      <c r="G1055" t="s">
        <v>3</v>
      </c>
      <c r="H1055" t="s">
        <v>0</v>
      </c>
      <c r="I1055" t="s">
        <v>1</v>
      </c>
      <c r="J1055">
        <v>0</v>
      </c>
    </row>
    <row r="1056" spans="1:10" x14ac:dyDescent="0.25">
      <c r="A1056" t="str">
        <f t="shared" si="16"/>
        <v>LisseWijk 04 De BlinkerdInkomensafh.huurbeleid 34229 t/m 43786 euroHuurCorporatieTotaal</v>
      </c>
      <c r="B1056">
        <v>2015</v>
      </c>
      <c r="C1056" t="s">
        <v>15</v>
      </c>
      <c r="D1056" t="s">
        <v>17</v>
      </c>
      <c r="E1056" t="s">
        <v>136</v>
      </c>
      <c r="F1056" t="s">
        <v>9</v>
      </c>
      <c r="G1056" t="s">
        <v>3</v>
      </c>
      <c r="H1056" t="s">
        <v>4</v>
      </c>
      <c r="I1056" t="s">
        <v>0</v>
      </c>
      <c r="J1056">
        <v>0</v>
      </c>
    </row>
    <row r="1057" spans="1:10" x14ac:dyDescent="0.25">
      <c r="A1057" t="str">
        <f t="shared" si="16"/>
        <v>LisseWijk 04 De BlinkerdInkomensafh.huurbeleid 34229 t/m 43786 euroHuurCorporatieOnder liberalisatiegrens</v>
      </c>
      <c r="B1057">
        <v>2015</v>
      </c>
      <c r="C1057" t="s">
        <v>15</v>
      </c>
      <c r="D1057" t="s">
        <v>17</v>
      </c>
      <c r="E1057" t="s">
        <v>136</v>
      </c>
      <c r="F1057" t="s">
        <v>9</v>
      </c>
      <c r="G1057" t="s">
        <v>3</v>
      </c>
      <c r="H1057" t="s">
        <v>4</v>
      </c>
      <c r="I1057" t="s">
        <v>5</v>
      </c>
      <c r="J1057">
        <v>0</v>
      </c>
    </row>
    <row r="1058" spans="1:10" x14ac:dyDescent="0.25">
      <c r="A1058" t="str">
        <f t="shared" si="16"/>
        <v>LisseWijk 04 De BlinkerdInkomensafh.huurbeleid 34229 t/m 43786 euroHuurCorporatieOverig</v>
      </c>
      <c r="B1058">
        <v>2015</v>
      </c>
      <c r="C1058" t="s">
        <v>15</v>
      </c>
      <c r="D1058" t="s">
        <v>17</v>
      </c>
      <c r="E1058" t="s">
        <v>136</v>
      </c>
      <c r="F1058" t="s">
        <v>9</v>
      </c>
      <c r="G1058" t="s">
        <v>3</v>
      </c>
      <c r="H1058" t="s">
        <v>4</v>
      </c>
      <c r="I1058" t="s">
        <v>6</v>
      </c>
      <c r="J1058">
        <v>0</v>
      </c>
    </row>
    <row r="1059" spans="1:10" x14ac:dyDescent="0.25">
      <c r="A1059" t="str">
        <f t="shared" si="16"/>
        <v>LisseWijk 04 De BlinkerdInkomensafh.huurbeleid 34229 t/m 43786 euroHuurOverige verhuurderN.v.t.</v>
      </c>
      <c r="B1059">
        <v>2015</v>
      </c>
      <c r="C1059" t="s">
        <v>15</v>
      </c>
      <c r="D1059" t="s">
        <v>17</v>
      </c>
      <c r="E1059" t="s">
        <v>136</v>
      </c>
      <c r="F1059" t="s">
        <v>9</v>
      </c>
      <c r="G1059" t="s">
        <v>3</v>
      </c>
      <c r="H1059" t="s">
        <v>7</v>
      </c>
      <c r="I1059" t="s">
        <v>1</v>
      </c>
      <c r="J1059">
        <v>0</v>
      </c>
    </row>
    <row r="1060" spans="1:10" x14ac:dyDescent="0.25">
      <c r="A1060" t="str">
        <f t="shared" si="16"/>
        <v>LisseWijk 04 De BlinkerdInkomensafh.huurbeleid meer dan 43786 euroTotaalN.v.t.N.v.t.</v>
      </c>
      <c r="B1060">
        <v>2015</v>
      </c>
      <c r="C1060" t="s">
        <v>15</v>
      </c>
      <c r="D1060" t="s">
        <v>17</v>
      </c>
      <c r="E1060" t="s">
        <v>136</v>
      </c>
      <c r="F1060" t="s">
        <v>10</v>
      </c>
      <c r="G1060" t="s">
        <v>0</v>
      </c>
      <c r="H1060" t="s">
        <v>1</v>
      </c>
      <c r="I1060" t="s">
        <v>1</v>
      </c>
      <c r="J1060">
        <v>400</v>
      </c>
    </row>
    <row r="1061" spans="1:10" x14ac:dyDescent="0.25">
      <c r="A1061" t="str">
        <f t="shared" si="16"/>
        <v>LisseWijk 04 De BlinkerdInkomensafh.huurbeleid meer dan 43786 euroEigenaarN.v.t.N.v.t.</v>
      </c>
      <c r="B1061">
        <v>2015</v>
      </c>
      <c r="C1061" t="s">
        <v>15</v>
      </c>
      <c r="D1061" t="s">
        <v>17</v>
      </c>
      <c r="E1061" t="s">
        <v>136</v>
      </c>
      <c r="F1061" t="s">
        <v>10</v>
      </c>
      <c r="G1061" t="s">
        <v>2</v>
      </c>
      <c r="H1061" t="s">
        <v>1</v>
      </c>
      <c r="I1061" t="s">
        <v>1</v>
      </c>
      <c r="J1061">
        <v>300</v>
      </c>
    </row>
    <row r="1062" spans="1:10" x14ac:dyDescent="0.25">
      <c r="A1062" t="str">
        <f t="shared" si="16"/>
        <v>LisseWijk 04 De BlinkerdInkomensafh.huurbeleid meer dan 43786 euroHuurTotaalN.v.t.</v>
      </c>
      <c r="B1062">
        <v>2015</v>
      </c>
      <c r="C1062" t="s">
        <v>15</v>
      </c>
      <c r="D1062" t="s">
        <v>17</v>
      </c>
      <c r="E1062" t="s">
        <v>136</v>
      </c>
      <c r="F1062" t="s">
        <v>10</v>
      </c>
      <c r="G1062" t="s">
        <v>3</v>
      </c>
      <c r="H1062" t="s">
        <v>0</v>
      </c>
      <c r="I1062" t="s">
        <v>1</v>
      </c>
      <c r="J1062">
        <v>100</v>
      </c>
    </row>
    <row r="1063" spans="1:10" x14ac:dyDescent="0.25">
      <c r="A1063" t="str">
        <f t="shared" si="16"/>
        <v>LisseWijk 04 De BlinkerdInkomensafh.huurbeleid meer dan 43786 euroHuurCorporatieTotaal</v>
      </c>
      <c r="B1063">
        <v>2015</v>
      </c>
      <c r="C1063" t="s">
        <v>15</v>
      </c>
      <c r="D1063" t="s">
        <v>17</v>
      </c>
      <c r="E1063" t="s">
        <v>136</v>
      </c>
      <c r="F1063" t="s">
        <v>10</v>
      </c>
      <c r="G1063" t="s">
        <v>3</v>
      </c>
      <c r="H1063" t="s">
        <v>4</v>
      </c>
      <c r="I1063" t="s">
        <v>0</v>
      </c>
      <c r="J1063">
        <v>0</v>
      </c>
    </row>
    <row r="1064" spans="1:10" x14ac:dyDescent="0.25">
      <c r="A1064" t="str">
        <f t="shared" si="16"/>
        <v>LisseWijk 04 De BlinkerdInkomensafh.huurbeleid meer dan 43786 euroHuurCorporatieOnder liberalisatiegrens</v>
      </c>
      <c r="B1064">
        <v>2015</v>
      </c>
      <c r="C1064" t="s">
        <v>15</v>
      </c>
      <c r="D1064" t="s">
        <v>17</v>
      </c>
      <c r="E1064" t="s">
        <v>136</v>
      </c>
      <c r="F1064" t="s">
        <v>10</v>
      </c>
      <c r="G1064" t="s">
        <v>3</v>
      </c>
      <c r="H1064" t="s">
        <v>4</v>
      </c>
      <c r="I1064" t="s">
        <v>5</v>
      </c>
      <c r="J1064">
        <v>0</v>
      </c>
    </row>
    <row r="1065" spans="1:10" x14ac:dyDescent="0.25">
      <c r="A1065" t="str">
        <f t="shared" si="16"/>
        <v>LisseWijk 04 De BlinkerdInkomensafh.huurbeleid meer dan 43786 euroHuurCorporatieOverig</v>
      </c>
      <c r="B1065">
        <v>2015</v>
      </c>
      <c r="C1065" t="s">
        <v>15</v>
      </c>
      <c r="D1065" t="s">
        <v>17</v>
      </c>
      <c r="E1065" t="s">
        <v>136</v>
      </c>
      <c r="F1065" t="s">
        <v>10</v>
      </c>
      <c r="G1065" t="s">
        <v>3</v>
      </c>
      <c r="H1065" t="s">
        <v>4</v>
      </c>
      <c r="I1065" t="s">
        <v>6</v>
      </c>
      <c r="J1065">
        <v>0</v>
      </c>
    </row>
    <row r="1066" spans="1:10" x14ac:dyDescent="0.25">
      <c r="A1066" t="str">
        <f t="shared" si="16"/>
        <v>LisseWijk 04 De BlinkerdInkomensafh.huurbeleid meer dan 43786 euroHuurOverige verhuurderN.v.t.</v>
      </c>
      <c r="B1066">
        <v>2015</v>
      </c>
      <c r="C1066" t="s">
        <v>15</v>
      </c>
      <c r="D1066" t="s">
        <v>17</v>
      </c>
      <c r="E1066" t="s">
        <v>136</v>
      </c>
      <c r="F1066" t="s">
        <v>10</v>
      </c>
      <c r="G1066" t="s">
        <v>3</v>
      </c>
      <c r="H1066" t="s">
        <v>7</v>
      </c>
      <c r="I1066" t="s">
        <v>1</v>
      </c>
      <c r="J1066">
        <v>0</v>
      </c>
    </row>
    <row r="1067" spans="1:10" x14ac:dyDescent="0.25">
      <c r="A1067" t="str">
        <f t="shared" si="16"/>
        <v>LisseWijk 05 MeerenburghTotaalTotaalN.v.t.N.v.t.</v>
      </c>
      <c r="B1067">
        <v>2015</v>
      </c>
      <c r="C1067" t="s">
        <v>15</v>
      </c>
      <c r="D1067" t="s">
        <v>17</v>
      </c>
      <c r="E1067" t="s">
        <v>137</v>
      </c>
      <c r="F1067" t="s">
        <v>0</v>
      </c>
      <c r="G1067" t="s">
        <v>0</v>
      </c>
      <c r="H1067" t="s">
        <v>1</v>
      </c>
      <c r="I1067" t="s">
        <v>1</v>
      </c>
      <c r="J1067">
        <v>700</v>
      </c>
    </row>
    <row r="1068" spans="1:10" x14ac:dyDescent="0.25">
      <c r="A1068" t="str">
        <f t="shared" si="16"/>
        <v>LisseWijk 05 MeerenburghTotaalEigenaarN.v.t.N.v.t.</v>
      </c>
      <c r="B1068">
        <v>2015</v>
      </c>
      <c r="C1068" t="s">
        <v>15</v>
      </c>
      <c r="D1068" t="s">
        <v>17</v>
      </c>
      <c r="E1068" t="s">
        <v>137</v>
      </c>
      <c r="F1068" t="s">
        <v>0</v>
      </c>
      <c r="G1068" t="s">
        <v>2</v>
      </c>
      <c r="H1068" t="s">
        <v>1</v>
      </c>
      <c r="I1068" t="s">
        <v>1</v>
      </c>
      <c r="J1068">
        <v>400</v>
      </c>
    </row>
    <row r="1069" spans="1:10" x14ac:dyDescent="0.25">
      <c r="A1069" t="str">
        <f t="shared" si="16"/>
        <v>LisseWijk 05 MeerenburghTotaalHuurTotaalN.v.t.</v>
      </c>
      <c r="B1069">
        <v>2015</v>
      </c>
      <c r="C1069" t="s">
        <v>15</v>
      </c>
      <c r="D1069" t="s">
        <v>17</v>
      </c>
      <c r="E1069" t="s">
        <v>137</v>
      </c>
      <c r="F1069" t="s">
        <v>0</v>
      </c>
      <c r="G1069" t="s">
        <v>3</v>
      </c>
      <c r="H1069" t="s">
        <v>0</v>
      </c>
      <c r="I1069" t="s">
        <v>1</v>
      </c>
      <c r="J1069">
        <v>300</v>
      </c>
    </row>
    <row r="1070" spans="1:10" x14ac:dyDescent="0.25">
      <c r="A1070" t="str">
        <f t="shared" si="16"/>
        <v>LisseWijk 05 MeerenburghTotaalHuurCorporatieTotaal</v>
      </c>
      <c r="B1070">
        <v>2015</v>
      </c>
      <c r="C1070" t="s">
        <v>15</v>
      </c>
      <c r="D1070" t="s">
        <v>17</v>
      </c>
      <c r="E1070" t="s">
        <v>137</v>
      </c>
      <c r="F1070" t="s">
        <v>0</v>
      </c>
      <c r="G1070" t="s">
        <v>3</v>
      </c>
      <c r="H1070" t="s">
        <v>4</v>
      </c>
      <c r="I1070" t="s">
        <v>0</v>
      </c>
      <c r="J1070">
        <v>300</v>
      </c>
    </row>
    <row r="1071" spans="1:10" x14ac:dyDescent="0.25">
      <c r="A1071" t="str">
        <f t="shared" si="16"/>
        <v>LisseWijk 05 MeerenburghTotaalHuurCorporatieOnder liberalisatiegrens</v>
      </c>
      <c r="B1071">
        <v>2015</v>
      </c>
      <c r="C1071" t="s">
        <v>15</v>
      </c>
      <c r="D1071" t="s">
        <v>17</v>
      </c>
      <c r="E1071" t="s">
        <v>137</v>
      </c>
      <c r="F1071" t="s">
        <v>0</v>
      </c>
      <c r="G1071" t="s">
        <v>3</v>
      </c>
      <c r="H1071" t="s">
        <v>4</v>
      </c>
      <c r="I1071" t="s">
        <v>5</v>
      </c>
      <c r="J1071">
        <v>300</v>
      </c>
    </row>
    <row r="1072" spans="1:10" x14ac:dyDescent="0.25">
      <c r="A1072" t="str">
        <f t="shared" si="16"/>
        <v>LisseWijk 05 MeerenburghTotaalHuurOverige verhuurderN.v.t.</v>
      </c>
      <c r="B1072">
        <v>2015</v>
      </c>
      <c r="C1072" t="s">
        <v>15</v>
      </c>
      <c r="D1072" t="s">
        <v>17</v>
      </c>
      <c r="E1072" t="s">
        <v>137</v>
      </c>
      <c r="F1072" t="s">
        <v>0</v>
      </c>
      <c r="G1072" t="s">
        <v>3</v>
      </c>
      <c r="H1072" t="s">
        <v>7</v>
      </c>
      <c r="I1072" t="s">
        <v>1</v>
      </c>
      <c r="J1072">
        <v>0</v>
      </c>
    </row>
    <row r="1073" spans="1:10" x14ac:dyDescent="0.25">
      <c r="A1073" t="str">
        <f t="shared" si="16"/>
        <v>LisseWijk 05 MeerenburghInkomensafh.huurbeleid tot 34229 euroTotaalN.v.t.N.v.t.</v>
      </c>
      <c r="B1073">
        <v>2015</v>
      </c>
      <c r="C1073" t="s">
        <v>15</v>
      </c>
      <c r="D1073" t="s">
        <v>17</v>
      </c>
      <c r="E1073" t="s">
        <v>137</v>
      </c>
      <c r="F1073" t="s">
        <v>8</v>
      </c>
      <c r="G1073" t="s">
        <v>0</v>
      </c>
      <c r="H1073" t="s">
        <v>1</v>
      </c>
      <c r="I1073" t="s">
        <v>1</v>
      </c>
      <c r="J1073">
        <v>200</v>
      </c>
    </row>
    <row r="1074" spans="1:10" x14ac:dyDescent="0.25">
      <c r="A1074" t="str">
        <f t="shared" si="16"/>
        <v>LisseWijk 05 MeerenburghInkomensafh.huurbeleid tot 34229 euroEigenaarN.v.t.N.v.t.</v>
      </c>
      <c r="B1074">
        <v>2015</v>
      </c>
      <c r="C1074" t="s">
        <v>15</v>
      </c>
      <c r="D1074" t="s">
        <v>17</v>
      </c>
      <c r="E1074" t="s">
        <v>137</v>
      </c>
      <c r="F1074" t="s">
        <v>8</v>
      </c>
      <c r="G1074" t="s">
        <v>2</v>
      </c>
      <c r="H1074" t="s">
        <v>1</v>
      </c>
      <c r="I1074" t="s">
        <v>1</v>
      </c>
      <c r="J1074">
        <v>100</v>
      </c>
    </row>
    <row r="1075" spans="1:10" x14ac:dyDescent="0.25">
      <c r="A1075" t="str">
        <f t="shared" si="16"/>
        <v>LisseWijk 05 MeerenburghInkomensafh.huurbeleid tot 34229 euroHuurTotaalN.v.t.</v>
      </c>
      <c r="B1075">
        <v>2015</v>
      </c>
      <c r="C1075" t="s">
        <v>15</v>
      </c>
      <c r="D1075" t="s">
        <v>17</v>
      </c>
      <c r="E1075" t="s">
        <v>137</v>
      </c>
      <c r="F1075" t="s">
        <v>8</v>
      </c>
      <c r="G1075" t="s">
        <v>3</v>
      </c>
      <c r="H1075" t="s">
        <v>0</v>
      </c>
      <c r="I1075" t="s">
        <v>1</v>
      </c>
      <c r="J1075">
        <v>200</v>
      </c>
    </row>
    <row r="1076" spans="1:10" x14ac:dyDescent="0.25">
      <c r="A1076" t="str">
        <f t="shared" si="16"/>
        <v>LisseWijk 05 MeerenburghInkomensafh.huurbeleid tot 34229 euroHuurCorporatieTotaal</v>
      </c>
      <c r="B1076">
        <v>2015</v>
      </c>
      <c r="C1076" t="s">
        <v>15</v>
      </c>
      <c r="D1076" t="s">
        <v>17</v>
      </c>
      <c r="E1076" t="s">
        <v>137</v>
      </c>
      <c r="F1076" t="s">
        <v>8</v>
      </c>
      <c r="G1076" t="s">
        <v>3</v>
      </c>
      <c r="H1076" t="s">
        <v>4</v>
      </c>
      <c r="I1076" t="s">
        <v>0</v>
      </c>
      <c r="J1076">
        <v>200</v>
      </c>
    </row>
    <row r="1077" spans="1:10" x14ac:dyDescent="0.25">
      <c r="A1077" t="str">
        <f t="shared" si="16"/>
        <v>LisseWijk 05 MeerenburghInkomensafh.huurbeleid tot 34229 euroHuurCorporatieOnder liberalisatiegrens</v>
      </c>
      <c r="B1077">
        <v>2015</v>
      </c>
      <c r="C1077" t="s">
        <v>15</v>
      </c>
      <c r="D1077" t="s">
        <v>17</v>
      </c>
      <c r="E1077" t="s">
        <v>137</v>
      </c>
      <c r="F1077" t="s">
        <v>8</v>
      </c>
      <c r="G1077" t="s">
        <v>3</v>
      </c>
      <c r="H1077" t="s">
        <v>4</v>
      </c>
      <c r="I1077" t="s">
        <v>5</v>
      </c>
      <c r="J1077">
        <v>200</v>
      </c>
    </row>
    <row r="1078" spans="1:10" x14ac:dyDescent="0.25">
      <c r="A1078" t="str">
        <f t="shared" si="16"/>
        <v>LisseWijk 05 MeerenburghInkomensafh.huurbeleid tot 34229 euroHuurOverige verhuurderN.v.t.</v>
      </c>
      <c r="B1078">
        <v>2015</v>
      </c>
      <c r="C1078" t="s">
        <v>15</v>
      </c>
      <c r="D1078" t="s">
        <v>17</v>
      </c>
      <c r="E1078" t="s">
        <v>137</v>
      </c>
      <c r="F1078" t="s">
        <v>8</v>
      </c>
      <c r="G1078" t="s">
        <v>3</v>
      </c>
      <c r="H1078" t="s">
        <v>7</v>
      </c>
      <c r="I1078" t="s">
        <v>1</v>
      </c>
      <c r="J1078">
        <v>0</v>
      </c>
    </row>
    <row r="1079" spans="1:10" x14ac:dyDescent="0.25">
      <c r="A1079" t="str">
        <f t="shared" si="16"/>
        <v>LisseWijk 05 MeerenburghInkomensafh.huurbeleid 34229 t/m 43786 euroTotaalN.v.t.N.v.t.</v>
      </c>
      <c r="B1079">
        <v>2015</v>
      </c>
      <c r="C1079" t="s">
        <v>15</v>
      </c>
      <c r="D1079" t="s">
        <v>17</v>
      </c>
      <c r="E1079" t="s">
        <v>137</v>
      </c>
      <c r="F1079" t="s">
        <v>9</v>
      </c>
      <c r="G1079" t="s">
        <v>0</v>
      </c>
      <c r="H1079" t="s">
        <v>1</v>
      </c>
      <c r="I1079" t="s">
        <v>1</v>
      </c>
      <c r="J1079">
        <v>100</v>
      </c>
    </row>
    <row r="1080" spans="1:10" x14ac:dyDescent="0.25">
      <c r="A1080" t="str">
        <f t="shared" si="16"/>
        <v>LisseWijk 05 MeerenburghInkomensafh.huurbeleid 34229 t/m 43786 euroEigenaarN.v.t.N.v.t.</v>
      </c>
      <c r="B1080">
        <v>2015</v>
      </c>
      <c r="C1080" t="s">
        <v>15</v>
      </c>
      <c r="D1080" t="s">
        <v>17</v>
      </c>
      <c r="E1080" t="s">
        <v>137</v>
      </c>
      <c r="F1080" t="s">
        <v>9</v>
      </c>
      <c r="G1080" t="s">
        <v>2</v>
      </c>
      <c r="H1080" t="s">
        <v>1</v>
      </c>
      <c r="I1080" t="s">
        <v>1</v>
      </c>
      <c r="J1080">
        <v>100</v>
      </c>
    </row>
    <row r="1081" spans="1:10" x14ac:dyDescent="0.25">
      <c r="A1081" t="str">
        <f t="shared" si="16"/>
        <v>LisseWijk 05 MeerenburghInkomensafh.huurbeleid 34229 t/m 43786 euroHuurTotaalN.v.t.</v>
      </c>
      <c r="B1081">
        <v>2015</v>
      </c>
      <c r="C1081" t="s">
        <v>15</v>
      </c>
      <c r="D1081" t="s">
        <v>17</v>
      </c>
      <c r="E1081" t="s">
        <v>137</v>
      </c>
      <c r="F1081" t="s">
        <v>9</v>
      </c>
      <c r="G1081" t="s">
        <v>3</v>
      </c>
      <c r="H1081" t="s">
        <v>0</v>
      </c>
      <c r="I1081" t="s">
        <v>1</v>
      </c>
      <c r="J1081">
        <v>0</v>
      </c>
    </row>
    <row r="1082" spans="1:10" x14ac:dyDescent="0.25">
      <c r="A1082" t="str">
        <f t="shared" si="16"/>
        <v>LisseWijk 05 MeerenburghInkomensafh.huurbeleid 34229 t/m 43786 euroHuurCorporatieTotaal</v>
      </c>
      <c r="B1082">
        <v>2015</v>
      </c>
      <c r="C1082" t="s">
        <v>15</v>
      </c>
      <c r="D1082" t="s">
        <v>17</v>
      </c>
      <c r="E1082" t="s">
        <v>137</v>
      </c>
      <c r="F1082" t="s">
        <v>9</v>
      </c>
      <c r="G1082" t="s">
        <v>3</v>
      </c>
      <c r="H1082" t="s">
        <v>4</v>
      </c>
      <c r="I1082" t="s">
        <v>0</v>
      </c>
      <c r="J1082">
        <v>0</v>
      </c>
    </row>
    <row r="1083" spans="1:10" x14ac:dyDescent="0.25">
      <c r="A1083" t="str">
        <f t="shared" si="16"/>
        <v>LisseWijk 05 MeerenburghInkomensafh.huurbeleid 34229 t/m 43786 euroHuurCorporatieOnder liberalisatiegrens</v>
      </c>
      <c r="B1083">
        <v>2015</v>
      </c>
      <c r="C1083" t="s">
        <v>15</v>
      </c>
      <c r="D1083" t="s">
        <v>17</v>
      </c>
      <c r="E1083" t="s">
        <v>137</v>
      </c>
      <c r="F1083" t="s">
        <v>9</v>
      </c>
      <c r="G1083" t="s">
        <v>3</v>
      </c>
      <c r="H1083" t="s">
        <v>4</v>
      </c>
      <c r="I1083" t="s">
        <v>5</v>
      </c>
      <c r="J1083">
        <v>0</v>
      </c>
    </row>
    <row r="1084" spans="1:10" x14ac:dyDescent="0.25">
      <c r="A1084" t="str">
        <f t="shared" si="16"/>
        <v>LisseWijk 05 MeerenburghInkomensafh.huurbeleid 34229 t/m 43786 euroHuurOverige verhuurderN.v.t.</v>
      </c>
      <c r="B1084">
        <v>2015</v>
      </c>
      <c r="C1084" t="s">
        <v>15</v>
      </c>
      <c r="D1084" t="s">
        <v>17</v>
      </c>
      <c r="E1084" t="s">
        <v>137</v>
      </c>
      <c r="F1084" t="s">
        <v>9</v>
      </c>
      <c r="G1084" t="s">
        <v>3</v>
      </c>
      <c r="H1084" t="s">
        <v>7</v>
      </c>
      <c r="I1084" t="s">
        <v>1</v>
      </c>
      <c r="J1084">
        <v>0</v>
      </c>
    </row>
    <row r="1085" spans="1:10" x14ac:dyDescent="0.25">
      <c r="A1085" t="str">
        <f t="shared" si="16"/>
        <v>LisseWijk 05 MeerenburghInkomensafh.huurbeleid meer dan 43786 euroTotaalN.v.t.N.v.t.</v>
      </c>
      <c r="B1085">
        <v>2015</v>
      </c>
      <c r="C1085" t="s">
        <v>15</v>
      </c>
      <c r="D1085" t="s">
        <v>17</v>
      </c>
      <c r="E1085" t="s">
        <v>137</v>
      </c>
      <c r="F1085" t="s">
        <v>10</v>
      </c>
      <c r="G1085" t="s">
        <v>0</v>
      </c>
      <c r="H1085" t="s">
        <v>1</v>
      </c>
      <c r="I1085" t="s">
        <v>1</v>
      </c>
      <c r="J1085">
        <v>300</v>
      </c>
    </row>
    <row r="1086" spans="1:10" x14ac:dyDescent="0.25">
      <c r="A1086" t="str">
        <f t="shared" si="16"/>
        <v>LisseWijk 05 MeerenburghInkomensafh.huurbeleid meer dan 43786 euroEigenaarN.v.t.N.v.t.</v>
      </c>
      <c r="B1086">
        <v>2015</v>
      </c>
      <c r="C1086" t="s">
        <v>15</v>
      </c>
      <c r="D1086" t="s">
        <v>17</v>
      </c>
      <c r="E1086" t="s">
        <v>137</v>
      </c>
      <c r="F1086" t="s">
        <v>10</v>
      </c>
      <c r="G1086" t="s">
        <v>2</v>
      </c>
      <c r="H1086" t="s">
        <v>1</v>
      </c>
      <c r="I1086" t="s">
        <v>1</v>
      </c>
      <c r="J1086">
        <v>200</v>
      </c>
    </row>
    <row r="1087" spans="1:10" x14ac:dyDescent="0.25">
      <c r="A1087" t="str">
        <f t="shared" si="16"/>
        <v>LisseWijk 05 MeerenburghInkomensafh.huurbeleid meer dan 43786 euroHuurTotaalN.v.t.</v>
      </c>
      <c r="B1087">
        <v>2015</v>
      </c>
      <c r="C1087" t="s">
        <v>15</v>
      </c>
      <c r="D1087" t="s">
        <v>17</v>
      </c>
      <c r="E1087" t="s">
        <v>137</v>
      </c>
      <c r="F1087" t="s">
        <v>10</v>
      </c>
      <c r="G1087" t="s">
        <v>3</v>
      </c>
      <c r="H1087" t="s">
        <v>0</v>
      </c>
      <c r="I1087" t="s">
        <v>1</v>
      </c>
      <c r="J1087">
        <v>100</v>
      </c>
    </row>
    <row r="1088" spans="1:10" x14ac:dyDescent="0.25">
      <c r="A1088" t="str">
        <f t="shared" si="16"/>
        <v>LisseWijk 05 MeerenburghInkomensafh.huurbeleid meer dan 43786 euroHuurCorporatieTotaal</v>
      </c>
      <c r="B1088">
        <v>2015</v>
      </c>
      <c r="C1088" t="s">
        <v>15</v>
      </c>
      <c r="D1088" t="s">
        <v>17</v>
      </c>
      <c r="E1088" t="s">
        <v>137</v>
      </c>
      <c r="F1088" t="s">
        <v>10</v>
      </c>
      <c r="G1088" t="s">
        <v>3</v>
      </c>
      <c r="H1088" t="s">
        <v>4</v>
      </c>
      <c r="I1088" t="s">
        <v>0</v>
      </c>
      <c r="J1088">
        <v>100</v>
      </c>
    </row>
    <row r="1089" spans="1:10" x14ac:dyDescent="0.25">
      <c r="A1089" t="str">
        <f t="shared" si="16"/>
        <v>LisseWijk 05 MeerenburghInkomensafh.huurbeleid meer dan 43786 euroHuurCorporatieOnder liberalisatiegrens</v>
      </c>
      <c r="B1089">
        <v>2015</v>
      </c>
      <c r="C1089" t="s">
        <v>15</v>
      </c>
      <c r="D1089" t="s">
        <v>17</v>
      </c>
      <c r="E1089" t="s">
        <v>137</v>
      </c>
      <c r="F1089" t="s">
        <v>10</v>
      </c>
      <c r="G1089" t="s">
        <v>3</v>
      </c>
      <c r="H1089" t="s">
        <v>4</v>
      </c>
      <c r="I1089" t="s">
        <v>5</v>
      </c>
      <c r="J1089">
        <v>100</v>
      </c>
    </row>
    <row r="1090" spans="1:10" x14ac:dyDescent="0.25">
      <c r="A1090" t="str">
        <f t="shared" si="16"/>
        <v>LisseWijk 05 MeerenburghInkomensafh.huurbeleid meer dan 43786 euroHuurOverige verhuurderN.v.t.</v>
      </c>
      <c r="B1090">
        <v>2015</v>
      </c>
      <c r="C1090" t="s">
        <v>15</v>
      </c>
      <c r="D1090" t="s">
        <v>17</v>
      </c>
      <c r="E1090" t="s">
        <v>137</v>
      </c>
      <c r="F1090" t="s">
        <v>10</v>
      </c>
      <c r="G1090" t="s">
        <v>3</v>
      </c>
      <c r="H1090" t="s">
        <v>7</v>
      </c>
      <c r="I1090" t="s">
        <v>1</v>
      </c>
      <c r="J1090">
        <v>0</v>
      </c>
    </row>
    <row r="1091" spans="1:10" x14ac:dyDescent="0.25">
      <c r="A1091" t="str">
        <f t="shared" ref="A1091:A1154" si="17">CONCATENATE(D1091,E1091,F1091,G1091,H1091,I1091)</f>
        <v>LisseWijk 06 OranjewijkTotaalTotaalN.v.t.N.v.t.</v>
      </c>
      <c r="B1091">
        <v>2015</v>
      </c>
      <c r="C1091" t="s">
        <v>15</v>
      </c>
      <c r="D1091" t="s">
        <v>17</v>
      </c>
      <c r="E1091" t="s">
        <v>138</v>
      </c>
      <c r="F1091" t="s">
        <v>0</v>
      </c>
      <c r="G1091" t="s">
        <v>0</v>
      </c>
      <c r="H1091" t="s">
        <v>1</v>
      </c>
      <c r="I1091" t="s">
        <v>1</v>
      </c>
      <c r="J1091">
        <v>900</v>
      </c>
    </row>
    <row r="1092" spans="1:10" x14ac:dyDescent="0.25">
      <c r="A1092" t="str">
        <f t="shared" si="17"/>
        <v>LisseWijk 06 OranjewijkTotaalEigenaarN.v.t.N.v.t.</v>
      </c>
      <c r="B1092">
        <v>2015</v>
      </c>
      <c r="C1092" t="s">
        <v>15</v>
      </c>
      <c r="D1092" t="s">
        <v>17</v>
      </c>
      <c r="E1092" t="s">
        <v>138</v>
      </c>
      <c r="F1092" t="s">
        <v>0</v>
      </c>
      <c r="G1092" t="s">
        <v>2</v>
      </c>
      <c r="H1092" t="s">
        <v>1</v>
      </c>
      <c r="I1092" t="s">
        <v>1</v>
      </c>
      <c r="J1092">
        <v>600</v>
      </c>
    </row>
    <row r="1093" spans="1:10" x14ac:dyDescent="0.25">
      <c r="A1093" t="str">
        <f t="shared" si="17"/>
        <v>LisseWijk 06 OranjewijkTotaalHuurTotaalN.v.t.</v>
      </c>
      <c r="B1093">
        <v>2015</v>
      </c>
      <c r="C1093" t="s">
        <v>15</v>
      </c>
      <c r="D1093" t="s">
        <v>17</v>
      </c>
      <c r="E1093" t="s">
        <v>138</v>
      </c>
      <c r="F1093" t="s">
        <v>0</v>
      </c>
      <c r="G1093" t="s">
        <v>3</v>
      </c>
      <c r="H1093" t="s">
        <v>0</v>
      </c>
      <c r="I1093" t="s">
        <v>1</v>
      </c>
      <c r="J1093">
        <v>300</v>
      </c>
    </row>
    <row r="1094" spans="1:10" x14ac:dyDescent="0.25">
      <c r="A1094" t="str">
        <f t="shared" si="17"/>
        <v>LisseWijk 06 OranjewijkTotaalHuurCorporatieTotaal</v>
      </c>
      <c r="B1094">
        <v>2015</v>
      </c>
      <c r="C1094" t="s">
        <v>15</v>
      </c>
      <c r="D1094" t="s">
        <v>17</v>
      </c>
      <c r="E1094" t="s">
        <v>138</v>
      </c>
      <c r="F1094" t="s">
        <v>0</v>
      </c>
      <c r="G1094" t="s">
        <v>3</v>
      </c>
      <c r="H1094" t="s">
        <v>4</v>
      </c>
      <c r="I1094" t="s">
        <v>0</v>
      </c>
      <c r="J1094">
        <v>300</v>
      </c>
    </row>
    <row r="1095" spans="1:10" x14ac:dyDescent="0.25">
      <c r="A1095" t="str">
        <f t="shared" si="17"/>
        <v>LisseWijk 06 OranjewijkTotaalHuurCorporatieOnder liberalisatiegrens</v>
      </c>
      <c r="B1095">
        <v>2015</v>
      </c>
      <c r="C1095" t="s">
        <v>15</v>
      </c>
      <c r="D1095" t="s">
        <v>17</v>
      </c>
      <c r="E1095" t="s">
        <v>138</v>
      </c>
      <c r="F1095" t="s">
        <v>0</v>
      </c>
      <c r="G1095" t="s">
        <v>3</v>
      </c>
      <c r="H1095" t="s">
        <v>4</v>
      </c>
      <c r="I1095" t="s">
        <v>5</v>
      </c>
      <c r="J1095">
        <v>200</v>
      </c>
    </row>
    <row r="1096" spans="1:10" x14ac:dyDescent="0.25">
      <c r="A1096" t="str">
        <f t="shared" si="17"/>
        <v>LisseWijk 06 OranjewijkTotaalHuurCorporatieOverig</v>
      </c>
      <c r="B1096">
        <v>2015</v>
      </c>
      <c r="C1096" t="s">
        <v>15</v>
      </c>
      <c r="D1096" t="s">
        <v>17</v>
      </c>
      <c r="E1096" t="s">
        <v>138</v>
      </c>
      <c r="F1096" t="s">
        <v>0</v>
      </c>
      <c r="G1096" t="s">
        <v>3</v>
      </c>
      <c r="H1096" t="s">
        <v>4</v>
      </c>
      <c r="I1096" t="s">
        <v>6</v>
      </c>
      <c r="J1096">
        <v>0</v>
      </c>
    </row>
    <row r="1097" spans="1:10" x14ac:dyDescent="0.25">
      <c r="A1097" t="str">
        <f t="shared" si="17"/>
        <v>LisseWijk 06 OranjewijkTotaalHuurOverige verhuurderN.v.t.</v>
      </c>
      <c r="B1097">
        <v>2015</v>
      </c>
      <c r="C1097" t="s">
        <v>15</v>
      </c>
      <c r="D1097" t="s">
        <v>17</v>
      </c>
      <c r="E1097" t="s">
        <v>138</v>
      </c>
      <c r="F1097" t="s">
        <v>0</v>
      </c>
      <c r="G1097" t="s">
        <v>3</v>
      </c>
      <c r="H1097" t="s">
        <v>7</v>
      </c>
      <c r="I1097" t="s">
        <v>1</v>
      </c>
      <c r="J1097">
        <v>0</v>
      </c>
    </row>
    <row r="1098" spans="1:10" x14ac:dyDescent="0.25">
      <c r="A1098" t="str">
        <f t="shared" si="17"/>
        <v>LisseWijk 06 OranjewijkInkomensafh.huurbeleid tot 34229 euroTotaalN.v.t.N.v.t.</v>
      </c>
      <c r="B1098">
        <v>2015</v>
      </c>
      <c r="C1098" t="s">
        <v>15</v>
      </c>
      <c r="D1098" t="s">
        <v>17</v>
      </c>
      <c r="E1098" t="s">
        <v>138</v>
      </c>
      <c r="F1098" t="s">
        <v>8</v>
      </c>
      <c r="G1098" t="s">
        <v>0</v>
      </c>
      <c r="H1098" t="s">
        <v>1</v>
      </c>
      <c r="I1098" t="s">
        <v>1</v>
      </c>
      <c r="J1098">
        <v>400</v>
      </c>
    </row>
    <row r="1099" spans="1:10" x14ac:dyDescent="0.25">
      <c r="A1099" t="str">
        <f t="shared" si="17"/>
        <v>LisseWijk 06 OranjewijkInkomensafh.huurbeleid tot 34229 euroEigenaarN.v.t.N.v.t.</v>
      </c>
      <c r="B1099">
        <v>2015</v>
      </c>
      <c r="C1099" t="s">
        <v>15</v>
      </c>
      <c r="D1099" t="s">
        <v>17</v>
      </c>
      <c r="E1099" t="s">
        <v>138</v>
      </c>
      <c r="F1099" t="s">
        <v>8</v>
      </c>
      <c r="G1099" t="s">
        <v>2</v>
      </c>
      <c r="H1099" t="s">
        <v>1</v>
      </c>
      <c r="I1099" t="s">
        <v>1</v>
      </c>
      <c r="J1099">
        <v>200</v>
      </c>
    </row>
    <row r="1100" spans="1:10" x14ac:dyDescent="0.25">
      <c r="A1100" t="str">
        <f t="shared" si="17"/>
        <v>LisseWijk 06 OranjewijkInkomensafh.huurbeleid tot 34229 euroHuurTotaalN.v.t.</v>
      </c>
      <c r="B1100">
        <v>2015</v>
      </c>
      <c r="C1100" t="s">
        <v>15</v>
      </c>
      <c r="D1100" t="s">
        <v>17</v>
      </c>
      <c r="E1100" t="s">
        <v>138</v>
      </c>
      <c r="F1100" t="s">
        <v>8</v>
      </c>
      <c r="G1100" t="s">
        <v>3</v>
      </c>
      <c r="H1100" t="s">
        <v>0</v>
      </c>
      <c r="I1100" t="s">
        <v>1</v>
      </c>
      <c r="J1100">
        <v>200</v>
      </c>
    </row>
    <row r="1101" spans="1:10" x14ac:dyDescent="0.25">
      <c r="A1101" t="str">
        <f t="shared" si="17"/>
        <v>LisseWijk 06 OranjewijkInkomensafh.huurbeleid tot 34229 euroHuurCorporatieTotaal</v>
      </c>
      <c r="B1101">
        <v>2015</v>
      </c>
      <c r="C1101" t="s">
        <v>15</v>
      </c>
      <c r="D1101" t="s">
        <v>17</v>
      </c>
      <c r="E1101" t="s">
        <v>138</v>
      </c>
      <c r="F1101" t="s">
        <v>8</v>
      </c>
      <c r="G1101" t="s">
        <v>3</v>
      </c>
      <c r="H1101" t="s">
        <v>4</v>
      </c>
      <c r="I1101" t="s">
        <v>0</v>
      </c>
      <c r="J1101">
        <v>200</v>
      </c>
    </row>
    <row r="1102" spans="1:10" x14ac:dyDescent="0.25">
      <c r="A1102" t="str">
        <f t="shared" si="17"/>
        <v>LisseWijk 06 OranjewijkInkomensafh.huurbeleid tot 34229 euroHuurCorporatieOnder liberalisatiegrens</v>
      </c>
      <c r="B1102">
        <v>2015</v>
      </c>
      <c r="C1102" t="s">
        <v>15</v>
      </c>
      <c r="D1102" t="s">
        <v>17</v>
      </c>
      <c r="E1102" t="s">
        <v>138</v>
      </c>
      <c r="F1102" t="s">
        <v>8</v>
      </c>
      <c r="G1102" t="s">
        <v>3</v>
      </c>
      <c r="H1102" t="s">
        <v>4</v>
      </c>
      <c r="I1102" t="s">
        <v>5</v>
      </c>
      <c r="J1102">
        <v>200</v>
      </c>
    </row>
    <row r="1103" spans="1:10" x14ac:dyDescent="0.25">
      <c r="A1103" t="str">
        <f t="shared" si="17"/>
        <v>LisseWijk 06 OranjewijkInkomensafh.huurbeleid tot 34229 euroHuurCorporatieOverig</v>
      </c>
      <c r="B1103">
        <v>2015</v>
      </c>
      <c r="C1103" t="s">
        <v>15</v>
      </c>
      <c r="D1103" t="s">
        <v>17</v>
      </c>
      <c r="E1103" t="s">
        <v>138</v>
      </c>
      <c r="F1103" t="s">
        <v>8</v>
      </c>
      <c r="G1103" t="s">
        <v>3</v>
      </c>
      <c r="H1103" t="s">
        <v>4</v>
      </c>
      <c r="I1103" t="s">
        <v>6</v>
      </c>
      <c r="J1103">
        <v>0</v>
      </c>
    </row>
    <row r="1104" spans="1:10" x14ac:dyDescent="0.25">
      <c r="A1104" t="str">
        <f t="shared" si="17"/>
        <v>LisseWijk 06 OranjewijkInkomensafh.huurbeleid tot 34229 euroHuurOverige verhuurderN.v.t.</v>
      </c>
      <c r="B1104">
        <v>2015</v>
      </c>
      <c r="C1104" t="s">
        <v>15</v>
      </c>
      <c r="D1104" t="s">
        <v>17</v>
      </c>
      <c r="E1104" t="s">
        <v>138</v>
      </c>
      <c r="F1104" t="s">
        <v>8</v>
      </c>
      <c r="G1104" t="s">
        <v>3</v>
      </c>
      <c r="H1104" t="s">
        <v>7</v>
      </c>
      <c r="I1104" t="s">
        <v>1</v>
      </c>
      <c r="J1104">
        <v>0</v>
      </c>
    </row>
    <row r="1105" spans="1:10" x14ac:dyDescent="0.25">
      <c r="A1105" t="str">
        <f t="shared" si="17"/>
        <v>LisseWijk 06 OranjewijkInkomensafh.huurbeleid 34229 t/m 43786 euroTotaalN.v.t.N.v.t.</v>
      </c>
      <c r="B1105">
        <v>2015</v>
      </c>
      <c r="C1105" t="s">
        <v>15</v>
      </c>
      <c r="D1105" t="s">
        <v>17</v>
      </c>
      <c r="E1105" t="s">
        <v>138</v>
      </c>
      <c r="F1105" t="s">
        <v>9</v>
      </c>
      <c r="G1105" t="s">
        <v>0</v>
      </c>
      <c r="H1105" t="s">
        <v>1</v>
      </c>
      <c r="I1105" t="s">
        <v>1</v>
      </c>
      <c r="J1105">
        <v>200</v>
      </c>
    </row>
    <row r="1106" spans="1:10" x14ac:dyDescent="0.25">
      <c r="A1106" t="str">
        <f t="shared" si="17"/>
        <v>LisseWijk 06 OranjewijkInkomensafh.huurbeleid 34229 t/m 43786 euroEigenaarN.v.t.N.v.t.</v>
      </c>
      <c r="B1106">
        <v>2015</v>
      </c>
      <c r="C1106" t="s">
        <v>15</v>
      </c>
      <c r="D1106" t="s">
        <v>17</v>
      </c>
      <c r="E1106" t="s">
        <v>138</v>
      </c>
      <c r="F1106" t="s">
        <v>9</v>
      </c>
      <c r="G1106" t="s">
        <v>2</v>
      </c>
      <c r="H1106" t="s">
        <v>1</v>
      </c>
      <c r="I1106" t="s">
        <v>1</v>
      </c>
      <c r="J1106">
        <v>100</v>
      </c>
    </row>
    <row r="1107" spans="1:10" x14ac:dyDescent="0.25">
      <c r="A1107" t="str">
        <f t="shared" si="17"/>
        <v>LisseWijk 06 OranjewijkInkomensafh.huurbeleid 34229 t/m 43786 euroHuurTotaalN.v.t.</v>
      </c>
      <c r="B1107">
        <v>2015</v>
      </c>
      <c r="C1107" t="s">
        <v>15</v>
      </c>
      <c r="D1107" t="s">
        <v>17</v>
      </c>
      <c r="E1107" t="s">
        <v>138</v>
      </c>
      <c r="F1107" t="s">
        <v>9</v>
      </c>
      <c r="G1107" t="s">
        <v>3</v>
      </c>
      <c r="H1107" t="s">
        <v>0</v>
      </c>
      <c r="I1107" t="s">
        <v>1</v>
      </c>
      <c r="J1107">
        <v>0</v>
      </c>
    </row>
    <row r="1108" spans="1:10" x14ac:dyDescent="0.25">
      <c r="A1108" t="str">
        <f t="shared" si="17"/>
        <v>LisseWijk 06 OranjewijkInkomensafh.huurbeleid 34229 t/m 43786 euroHuurCorporatieTotaal</v>
      </c>
      <c r="B1108">
        <v>2015</v>
      </c>
      <c r="C1108" t="s">
        <v>15</v>
      </c>
      <c r="D1108" t="s">
        <v>17</v>
      </c>
      <c r="E1108" t="s">
        <v>138</v>
      </c>
      <c r="F1108" t="s">
        <v>9</v>
      </c>
      <c r="G1108" t="s">
        <v>3</v>
      </c>
      <c r="H1108" t="s">
        <v>4</v>
      </c>
      <c r="I1108" t="s">
        <v>0</v>
      </c>
      <c r="J1108">
        <v>0</v>
      </c>
    </row>
    <row r="1109" spans="1:10" x14ac:dyDescent="0.25">
      <c r="A1109" t="str">
        <f t="shared" si="17"/>
        <v>LisseWijk 06 OranjewijkInkomensafh.huurbeleid 34229 t/m 43786 euroHuurCorporatieOnder liberalisatiegrens</v>
      </c>
      <c r="B1109">
        <v>2015</v>
      </c>
      <c r="C1109" t="s">
        <v>15</v>
      </c>
      <c r="D1109" t="s">
        <v>17</v>
      </c>
      <c r="E1109" t="s">
        <v>138</v>
      </c>
      <c r="F1109" t="s">
        <v>9</v>
      </c>
      <c r="G1109" t="s">
        <v>3</v>
      </c>
      <c r="H1109" t="s">
        <v>4</v>
      </c>
      <c r="I1109" t="s">
        <v>5</v>
      </c>
      <c r="J1109">
        <v>0</v>
      </c>
    </row>
    <row r="1110" spans="1:10" x14ac:dyDescent="0.25">
      <c r="A1110" t="str">
        <f t="shared" si="17"/>
        <v>LisseWijk 06 OranjewijkInkomensafh.huurbeleid 34229 t/m 43786 euroHuurOverige verhuurderN.v.t.</v>
      </c>
      <c r="B1110">
        <v>2015</v>
      </c>
      <c r="C1110" t="s">
        <v>15</v>
      </c>
      <c r="D1110" t="s">
        <v>17</v>
      </c>
      <c r="E1110" t="s">
        <v>138</v>
      </c>
      <c r="F1110" t="s">
        <v>9</v>
      </c>
      <c r="G1110" t="s">
        <v>3</v>
      </c>
      <c r="H1110" t="s">
        <v>7</v>
      </c>
      <c r="I1110" t="s">
        <v>1</v>
      </c>
      <c r="J1110">
        <v>0</v>
      </c>
    </row>
    <row r="1111" spans="1:10" x14ac:dyDescent="0.25">
      <c r="A1111" t="str">
        <f t="shared" si="17"/>
        <v>LisseWijk 06 OranjewijkInkomensafh.huurbeleid meer dan 43786 euroTotaalN.v.t.N.v.t.</v>
      </c>
      <c r="B1111">
        <v>2015</v>
      </c>
      <c r="C1111" t="s">
        <v>15</v>
      </c>
      <c r="D1111" t="s">
        <v>17</v>
      </c>
      <c r="E1111" t="s">
        <v>138</v>
      </c>
      <c r="F1111" t="s">
        <v>10</v>
      </c>
      <c r="G1111" t="s">
        <v>0</v>
      </c>
      <c r="H1111" t="s">
        <v>1</v>
      </c>
      <c r="I1111" t="s">
        <v>1</v>
      </c>
      <c r="J1111">
        <v>300</v>
      </c>
    </row>
    <row r="1112" spans="1:10" x14ac:dyDescent="0.25">
      <c r="A1112" t="str">
        <f t="shared" si="17"/>
        <v>LisseWijk 06 OranjewijkInkomensafh.huurbeleid meer dan 43786 euroEigenaarN.v.t.N.v.t.</v>
      </c>
      <c r="B1112">
        <v>2015</v>
      </c>
      <c r="C1112" t="s">
        <v>15</v>
      </c>
      <c r="D1112" t="s">
        <v>17</v>
      </c>
      <c r="E1112" t="s">
        <v>138</v>
      </c>
      <c r="F1112" t="s">
        <v>10</v>
      </c>
      <c r="G1112" t="s">
        <v>2</v>
      </c>
      <c r="H1112" t="s">
        <v>1</v>
      </c>
      <c r="I1112" t="s">
        <v>1</v>
      </c>
      <c r="J1112">
        <v>300</v>
      </c>
    </row>
    <row r="1113" spans="1:10" x14ac:dyDescent="0.25">
      <c r="A1113" t="str">
        <f t="shared" si="17"/>
        <v>LisseWijk 06 OranjewijkInkomensafh.huurbeleid meer dan 43786 euroHuurTotaalN.v.t.</v>
      </c>
      <c r="B1113">
        <v>2015</v>
      </c>
      <c r="C1113" t="s">
        <v>15</v>
      </c>
      <c r="D1113" t="s">
        <v>17</v>
      </c>
      <c r="E1113" t="s">
        <v>138</v>
      </c>
      <c r="F1113" t="s">
        <v>10</v>
      </c>
      <c r="G1113" t="s">
        <v>3</v>
      </c>
      <c r="H1113" t="s">
        <v>0</v>
      </c>
      <c r="I1113" t="s">
        <v>1</v>
      </c>
      <c r="J1113">
        <v>0</v>
      </c>
    </row>
    <row r="1114" spans="1:10" x14ac:dyDescent="0.25">
      <c r="A1114" t="str">
        <f t="shared" si="17"/>
        <v>LisseWijk 06 OranjewijkInkomensafh.huurbeleid meer dan 43786 euroHuurCorporatieTotaal</v>
      </c>
      <c r="B1114">
        <v>2015</v>
      </c>
      <c r="C1114" t="s">
        <v>15</v>
      </c>
      <c r="D1114" t="s">
        <v>17</v>
      </c>
      <c r="E1114" t="s">
        <v>138</v>
      </c>
      <c r="F1114" t="s">
        <v>10</v>
      </c>
      <c r="G1114" t="s">
        <v>3</v>
      </c>
      <c r="H1114" t="s">
        <v>4</v>
      </c>
      <c r="I1114" t="s">
        <v>0</v>
      </c>
      <c r="J1114">
        <v>0</v>
      </c>
    </row>
    <row r="1115" spans="1:10" x14ac:dyDescent="0.25">
      <c r="A1115" t="str">
        <f t="shared" si="17"/>
        <v>LisseWijk 06 OranjewijkInkomensafh.huurbeleid meer dan 43786 euroHuurCorporatieOnder liberalisatiegrens</v>
      </c>
      <c r="B1115">
        <v>2015</v>
      </c>
      <c r="C1115" t="s">
        <v>15</v>
      </c>
      <c r="D1115" t="s">
        <v>17</v>
      </c>
      <c r="E1115" t="s">
        <v>138</v>
      </c>
      <c r="F1115" t="s">
        <v>10</v>
      </c>
      <c r="G1115" t="s">
        <v>3</v>
      </c>
      <c r="H1115" t="s">
        <v>4</v>
      </c>
      <c r="I1115" t="s">
        <v>5</v>
      </c>
      <c r="J1115">
        <v>0</v>
      </c>
    </row>
    <row r="1116" spans="1:10" x14ac:dyDescent="0.25">
      <c r="A1116" t="str">
        <f t="shared" si="17"/>
        <v>LisseWijk 06 OranjewijkInkomensafh.huurbeleid meer dan 43786 euroHuurCorporatieOverig</v>
      </c>
      <c r="B1116">
        <v>2015</v>
      </c>
      <c r="C1116" t="s">
        <v>15</v>
      </c>
      <c r="D1116" t="s">
        <v>17</v>
      </c>
      <c r="E1116" t="s">
        <v>138</v>
      </c>
      <c r="F1116" t="s">
        <v>10</v>
      </c>
      <c r="G1116" t="s">
        <v>3</v>
      </c>
      <c r="H1116" t="s">
        <v>4</v>
      </c>
      <c r="I1116" t="s">
        <v>6</v>
      </c>
      <c r="J1116">
        <v>0</v>
      </c>
    </row>
    <row r="1117" spans="1:10" x14ac:dyDescent="0.25">
      <c r="A1117" t="str">
        <f t="shared" si="17"/>
        <v>LisseWijk 06 OranjewijkInkomensafh.huurbeleid meer dan 43786 euroHuurOverige verhuurderN.v.t.</v>
      </c>
      <c r="B1117">
        <v>2015</v>
      </c>
      <c r="C1117" t="s">
        <v>15</v>
      </c>
      <c r="D1117" t="s">
        <v>17</v>
      </c>
      <c r="E1117" t="s">
        <v>138</v>
      </c>
      <c r="F1117" t="s">
        <v>10</v>
      </c>
      <c r="G1117" t="s">
        <v>3</v>
      </c>
      <c r="H1117" t="s">
        <v>7</v>
      </c>
      <c r="I1117" t="s">
        <v>1</v>
      </c>
      <c r="J1117">
        <v>0</v>
      </c>
    </row>
    <row r="1118" spans="1:10" x14ac:dyDescent="0.25">
      <c r="A1118" t="str">
        <f t="shared" si="17"/>
        <v>LisseWijk 07 ZeeheldenwijkTotaalTotaalN.v.t.N.v.t.</v>
      </c>
      <c r="B1118">
        <v>2015</v>
      </c>
      <c r="C1118" t="s">
        <v>15</v>
      </c>
      <c r="D1118" t="s">
        <v>17</v>
      </c>
      <c r="E1118" t="s">
        <v>139</v>
      </c>
      <c r="F1118" t="s">
        <v>0</v>
      </c>
      <c r="G1118" t="s">
        <v>0</v>
      </c>
      <c r="H1118" t="s">
        <v>1</v>
      </c>
      <c r="I1118" t="s">
        <v>1</v>
      </c>
      <c r="J1118">
        <v>600</v>
      </c>
    </row>
    <row r="1119" spans="1:10" x14ac:dyDescent="0.25">
      <c r="A1119" t="str">
        <f t="shared" si="17"/>
        <v>LisseWijk 07 ZeeheldenwijkTotaalEigenaarN.v.t.N.v.t.</v>
      </c>
      <c r="B1119">
        <v>2015</v>
      </c>
      <c r="C1119" t="s">
        <v>15</v>
      </c>
      <c r="D1119" t="s">
        <v>17</v>
      </c>
      <c r="E1119" t="s">
        <v>139</v>
      </c>
      <c r="F1119" t="s">
        <v>0</v>
      </c>
      <c r="G1119" t="s">
        <v>2</v>
      </c>
      <c r="H1119" t="s">
        <v>1</v>
      </c>
      <c r="I1119" t="s">
        <v>1</v>
      </c>
      <c r="J1119">
        <v>300</v>
      </c>
    </row>
    <row r="1120" spans="1:10" x14ac:dyDescent="0.25">
      <c r="A1120" t="str">
        <f t="shared" si="17"/>
        <v>LisseWijk 07 ZeeheldenwijkTotaalHuurTotaalN.v.t.</v>
      </c>
      <c r="B1120">
        <v>2015</v>
      </c>
      <c r="C1120" t="s">
        <v>15</v>
      </c>
      <c r="D1120" t="s">
        <v>17</v>
      </c>
      <c r="E1120" t="s">
        <v>139</v>
      </c>
      <c r="F1120" t="s">
        <v>0</v>
      </c>
      <c r="G1120" t="s">
        <v>3</v>
      </c>
      <c r="H1120" t="s">
        <v>0</v>
      </c>
      <c r="I1120" t="s">
        <v>1</v>
      </c>
      <c r="J1120">
        <v>300</v>
      </c>
    </row>
    <row r="1121" spans="1:10" x14ac:dyDescent="0.25">
      <c r="A1121" t="str">
        <f t="shared" si="17"/>
        <v>LisseWijk 07 ZeeheldenwijkTotaalHuurCorporatieTotaal</v>
      </c>
      <c r="B1121">
        <v>2015</v>
      </c>
      <c r="C1121" t="s">
        <v>15</v>
      </c>
      <c r="D1121" t="s">
        <v>17</v>
      </c>
      <c r="E1121" t="s">
        <v>139</v>
      </c>
      <c r="F1121" t="s">
        <v>0</v>
      </c>
      <c r="G1121" t="s">
        <v>3</v>
      </c>
      <c r="H1121" t="s">
        <v>4</v>
      </c>
      <c r="I1121" t="s">
        <v>0</v>
      </c>
      <c r="J1121">
        <v>300</v>
      </c>
    </row>
    <row r="1122" spans="1:10" x14ac:dyDescent="0.25">
      <c r="A1122" t="str">
        <f t="shared" si="17"/>
        <v>LisseWijk 07 ZeeheldenwijkTotaalHuurCorporatieOnder liberalisatiegrens</v>
      </c>
      <c r="B1122">
        <v>2015</v>
      </c>
      <c r="C1122" t="s">
        <v>15</v>
      </c>
      <c r="D1122" t="s">
        <v>17</v>
      </c>
      <c r="E1122" t="s">
        <v>139</v>
      </c>
      <c r="F1122" t="s">
        <v>0</v>
      </c>
      <c r="G1122" t="s">
        <v>3</v>
      </c>
      <c r="H1122" t="s">
        <v>4</v>
      </c>
      <c r="I1122" t="s">
        <v>5</v>
      </c>
      <c r="J1122">
        <v>300</v>
      </c>
    </row>
    <row r="1123" spans="1:10" x14ac:dyDescent="0.25">
      <c r="A1123" t="str">
        <f t="shared" si="17"/>
        <v>LisseWijk 07 ZeeheldenwijkTotaalHuurOverige verhuurderN.v.t.</v>
      </c>
      <c r="B1123">
        <v>2015</v>
      </c>
      <c r="C1123" t="s">
        <v>15</v>
      </c>
      <c r="D1123" t="s">
        <v>17</v>
      </c>
      <c r="E1123" t="s">
        <v>139</v>
      </c>
      <c r="F1123" t="s">
        <v>0</v>
      </c>
      <c r="G1123" t="s">
        <v>3</v>
      </c>
      <c r="H1123" t="s">
        <v>7</v>
      </c>
      <c r="I1123" t="s">
        <v>1</v>
      </c>
      <c r="J1123">
        <v>0</v>
      </c>
    </row>
    <row r="1124" spans="1:10" x14ac:dyDescent="0.25">
      <c r="A1124" t="str">
        <f t="shared" si="17"/>
        <v>LisseWijk 07 ZeeheldenwijkInkomensafh.huurbeleid tot 34229 euroTotaalN.v.t.N.v.t.</v>
      </c>
      <c r="B1124">
        <v>2015</v>
      </c>
      <c r="C1124" t="s">
        <v>15</v>
      </c>
      <c r="D1124" t="s">
        <v>17</v>
      </c>
      <c r="E1124" t="s">
        <v>139</v>
      </c>
      <c r="F1124" t="s">
        <v>8</v>
      </c>
      <c r="G1124" t="s">
        <v>0</v>
      </c>
      <c r="H1124" t="s">
        <v>1</v>
      </c>
      <c r="I1124" t="s">
        <v>1</v>
      </c>
      <c r="J1124">
        <v>300</v>
      </c>
    </row>
    <row r="1125" spans="1:10" x14ac:dyDescent="0.25">
      <c r="A1125" t="str">
        <f t="shared" si="17"/>
        <v>LisseWijk 07 ZeeheldenwijkInkomensafh.huurbeleid tot 34229 euroEigenaarN.v.t.N.v.t.</v>
      </c>
      <c r="B1125">
        <v>2015</v>
      </c>
      <c r="C1125" t="s">
        <v>15</v>
      </c>
      <c r="D1125" t="s">
        <v>17</v>
      </c>
      <c r="E1125" t="s">
        <v>139</v>
      </c>
      <c r="F1125" t="s">
        <v>8</v>
      </c>
      <c r="G1125" t="s">
        <v>2</v>
      </c>
      <c r="H1125" t="s">
        <v>1</v>
      </c>
      <c r="I1125" t="s">
        <v>1</v>
      </c>
      <c r="J1125">
        <v>100</v>
      </c>
    </row>
    <row r="1126" spans="1:10" x14ac:dyDescent="0.25">
      <c r="A1126" t="str">
        <f t="shared" si="17"/>
        <v>LisseWijk 07 ZeeheldenwijkInkomensafh.huurbeleid tot 34229 euroHuurTotaalN.v.t.</v>
      </c>
      <c r="B1126">
        <v>2015</v>
      </c>
      <c r="C1126" t="s">
        <v>15</v>
      </c>
      <c r="D1126" t="s">
        <v>17</v>
      </c>
      <c r="E1126" t="s">
        <v>139</v>
      </c>
      <c r="F1126" t="s">
        <v>8</v>
      </c>
      <c r="G1126" t="s">
        <v>3</v>
      </c>
      <c r="H1126" t="s">
        <v>0</v>
      </c>
      <c r="I1126" t="s">
        <v>1</v>
      </c>
      <c r="J1126">
        <v>200</v>
      </c>
    </row>
    <row r="1127" spans="1:10" x14ac:dyDescent="0.25">
      <c r="A1127" t="str">
        <f t="shared" si="17"/>
        <v>LisseWijk 07 ZeeheldenwijkInkomensafh.huurbeleid tot 34229 euroHuurCorporatieTotaal</v>
      </c>
      <c r="B1127">
        <v>2015</v>
      </c>
      <c r="C1127" t="s">
        <v>15</v>
      </c>
      <c r="D1127" t="s">
        <v>17</v>
      </c>
      <c r="E1127" t="s">
        <v>139</v>
      </c>
      <c r="F1127" t="s">
        <v>8</v>
      </c>
      <c r="G1127" t="s">
        <v>3</v>
      </c>
      <c r="H1127" t="s">
        <v>4</v>
      </c>
      <c r="I1127" t="s">
        <v>0</v>
      </c>
      <c r="J1127">
        <v>200</v>
      </c>
    </row>
    <row r="1128" spans="1:10" x14ac:dyDescent="0.25">
      <c r="A1128" t="str">
        <f t="shared" si="17"/>
        <v>LisseWijk 07 ZeeheldenwijkInkomensafh.huurbeleid tot 34229 euroHuurCorporatieOnder liberalisatiegrens</v>
      </c>
      <c r="B1128">
        <v>2015</v>
      </c>
      <c r="C1128" t="s">
        <v>15</v>
      </c>
      <c r="D1128" t="s">
        <v>17</v>
      </c>
      <c r="E1128" t="s">
        <v>139</v>
      </c>
      <c r="F1128" t="s">
        <v>8</v>
      </c>
      <c r="G1128" t="s">
        <v>3</v>
      </c>
      <c r="H1128" t="s">
        <v>4</v>
      </c>
      <c r="I1128" t="s">
        <v>5</v>
      </c>
      <c r="J1128">
        <v>200</v>
      </c>
    </row>
    <row r="1129" spans="1:10" x14ac:dyDescent="0.25">
      <c r="A1129" t="str">
        <f t="shared" si="17"/>
        <v>LisseWijk 07 ZeeheldenwijkInkomensafh.huurbeleid tot 34229 euroHuurOverige verhuurderN.v.t.</v>
      </c>
      <c r="B1129">
        <v>2015</v>
      </c>
      <c r="C1129" t="s">
        <v>15</v>
      </c>
      <c r="D1129" t="s">
        <v>17</v>
      </c>
      <c r="E1129" t="s">
        <v>139</v>
      </c>
      <c r="F1129" t="s">
        <v>8</v>
      </c>
      <c r="G1129" t="s">
        <v>3</v>
      </c>
      <c r="H1129" t="s">
        <v>7</v>
      </c>
      <c r="I1129" t="s">
        <v>1</v>
      </c>
      <c r="J1129">
        <v>0</v>
      </c>
    </row>
    <row r="1130" spans="1:10" x14ac:dyDescent="0.25">
      <c r="A1130" t="str">
        <f t="shared" si="17"/>
        <v>LisseWijk 07 ZeeheldenwijkInkomensafh.huurbeleid 34229 t/m 43786 euroTotaalN.v.t.N.v.t.</v>
      </c>
      <c r="B1130">
        <v>2015</v>
      </c>
      <c r="C1130" t="s">
        <v>15</v>
      </c>
      <c r="D1130" t="s">
        <v>17</v>
      </c>
      <c r="E1130" t="s">
        <v>139</v>
      </c>
      <c r="F1130" t="s">
        <v>9</v>
      </c>
      <c r="G1130" t="s">
        <v>0</v>
      </c>
      <c r="H1130" t="s">
        <v>1</v>
      </c>
      <c r="I1130" t="s">
        <v>1</v>
      </c>
      <c r="J1130">
        <v>100</v>
      </c>
    </row>
    <row r="1131" spans="1:10" x14ac:dyDescent="0.25">
      <c r="A1131" t="str">
        <f t="shared" si="17"/>
        <v>LisseWijk 07 ZeeheldenwijkInkomensafh.huurbeleid 34229 t/m 43786 euroEigenaarN.v.t.N.v.t.</v>
      </c>
      <c r="B1131">
        <v>2015</v>
      </c>
      <c r="C1131" t="s">
        <v>15</v>
      </c>
      <c r="D1131" t="s">
        <v>17</v>
      </c>
      <c r="E1131" t="s">
        <v>139</v>
      </c>
      <c r="F1131" t="s">
        <v>9</v>
      </c>
      <c r="G1131" t="s">
        <v>2</v>
      </c>
      <c r="H1131" t="s">
        <v>1</v>
      </c>
      <c r="I1131" t="s">
        <v>1</v>
      </c>
      <c r="J1131">
        <v>0</v>
      </c>
    </row>
    <row r="1132" spans="1:10" x14ac:dyDescent="0.25">
      <c r="A1132" t="str">
        <f t="shared" si="17"/>
        <v>LisseWijk 07 ZeeheldenwijkInkomensafh.huurbeleid 34229 t/m 43786 euroHuurTotaalN.v.t.</v>
      </c>
      <c r="B1132">
        <v>2015</v>
      </c>
      <c r="C1132" t="s">
        <v>15</v>
      </c>
      <c r="D1132" t="s">
        <v>17</v>
      </c>
      <c r="E1132" t="s">
        <v>139</v>
      </c>
      <c r="F1132" t="s">
        <v>9</v>
      </c>
      <c r="G1132" t="s">
        <v>3</v>
      </c>
      <c r="H1132" t="s">
        <v>0</v>
      </c>
      <c r="I1132" t="s">
        <v>1</v>
      </c>
      <c r="J1132">
        <v>0</v>
      </c>
    </row>
    <row r="1133" spans="1:10" x14ac:dyDescent="0.25">
      <c r="A1133" t="str">
        <f t="shared" si="17"/>
        <v>LisseWijk 07 ZeeheldenwijkInkomensafh.huurbeleid 34229 t/m 43786 euroHuurCorporatieTotaal</v>
      </c>
      <c r="B1133">
        <v>2015</v>
      </c>
      <c r="C1133" t="s">
        <v>15</v>
      </c>
      <c r="D1133" t="s">
        <v>17</v>
      </c>
      <c r="E1133" t="s">
        <v>139</v>
      </c>
      <c r="F1133" t="s">
        <v>9</v>
      </c>
      <c r="G1133" t="s">
        <v>3</v>
      </c>
      <c r="H1133" t="s">
        <v>4</v>
      </c>
      <c r="I1133" t="s">
        <v>0</v>
      </c>
      <c r="J1133">
        <v>0</v>
      </c>
    </row>
    <row r="1134" spans="1:10" x14ac:dyDescent="0.25">
      <c r="A1134" t="str">
        <f t="shared" si="17"/>
        <v>LisseWijk 07 ZeeheldenwijkInkomensafh.huurbeleid 34229 t/m 43786 euroHuurCorporatieOnder liberalisatiegrens</v>
      </c>
      <c r="B1134">
        <v>2015</v>
      </c>
      <c r="C1134" t="s">
        <v>15</v>
      </c>
      <c r="D1134" t="s">
        <v>17</v>
      </c>
      <c r="E1134" t="s">
        <v>139</v>
      </c>
      <c r="F1134" t="s">
        <v>9</v>
      </c>
      <c r="G1134" t="s">
        <v>3</v>
      </c>
      <c r="H1134" t="s">
        <v>4</v>
      </c>
      <c r="I1134" t="s">
        <v>5</v>
      </c>
      <c r="J1134">
        <v>0</v>
      </c>
    </row>
    <row r="1135" spans="1:10" x14ac:dyDescent="0.25">
      <c r="A1135" t="str">
        <f t="shared" si="17"/>
        <v>LisseWijk 07 ZeeheldenwijkInkomensafh.huurbeleid 34229 t/m 43786 euroHuurOverige verhuurderN.v.t.</v>
      </c>
      <c r="B1135">
        <v>2015</v>
      </c>
      <c r="C1135" t="s">
        <v>15</v>
      </c>
      <c r="D1135" t="s">
        <v>17</v>
      </c>
      <c r="E1135" t="s">
        <v>139</v>
      </c>
      <c r="F1135" t="s">
        <v>9</v>
      </c>
      <c r="G1135" t="s">
        <v>3</v>
      </c>
      <c r="H1135" t="s">
        <v>7</v>
      </c>
      <c r="I1135" t="s">
        <v>1</v>
      </c>
      <c r="J1135">
        <v>0</v>
      </c>
    </row>
    <row r="1136" spans="1:10" x14ac:dyDescent="0.25">
      <c r="A1136" t="str">
        <f t="shared" si="17"/>
        <v>LisseWijk 07 ZeeheldenwijkInkomensafh.huurbeleid meer dan 43786 euroTotaalN.v.t.N.v.t.</v>
      </c>
      <c r="B1136">
        <v>2015</v>
      </c>
      <c r="C1136" t="s">
        <v>15</v>
      </c>
      <c r="D1136" t="s">
        <v>17</v>
      </c>
      <c r="E1136" t="s">
        <v>139</v>
      </c>
      <c r="F1136" t="s">
        <v>10</v>
      </c>
      <c r="G1136" t="s">
        <v>0</v>
      </c>
      <c r="H1136" t="s">
        <v>1</v>
      </c>
      <c r="I1136" t="s">
        <v>1</v>
      </c>
      <c r="J1136">
        <v>200</v>
      </c>
    </row>
    <row r="1137" spans="1:10" x14ac:dyDescent="0.25">
      <c r="A1137" t="str">
        <f t="shared" si="17"/>
        <v>LisseWijk 07 ZeeheldenwijkInkomensafh.huurbeleid meer dan 43786 euroEigenaarN.v.t.N.v.t.</v>
      </c>
      <c r="B1137">
        <v>2015</v>
      </c>
      <c r="C1137" t="s">
        <v>15</v>
      </c>
      <c r="D1137" t="s">
        <v>17</v>
      </c>
      <c r="E1137" t="s">
        <v>139</v>
      </c>
      <c r="F1137" t="s">
        <v>10</v>
      </c>
      <c r="G1137" t="s">
        <v>2</v>
      </c>
      <c r="H1137" t="s">
        <v>1</v>
      </c>
      <c r="I1137" t="s">
        <v>1</v>
      </c>
      <c r="J1137">
        <v>100</v>
      </c>
    </row>
    <row r="1138" spans="1:10" x14ac:dyDescent="0.25">
      <c r="A1138" t="str">
        <f t="shared" si="17"/>
        <v>LisseWijk 07 ZeeheldenwijkInkomensafh.huurbeleid meer dan 43786 euroHuurTotaalN.v.t.</v>
      </c>
      <c r="B1138">
        <v>2015</v>
      </c>
      <c r="C1138" t="s">
        <v>15</v>
      </c>
      <c r="D1138" t="s">
        <v>17</v>
      </c>
      <c r="E1138" t="s">
        <v>139</v>
      </c>
      <c r="F1138" t="s">
        <v>10</v>
      </c>
      <c r="G1138" t="s">
        <v>3</v>
      </c>
      <c r="H1138" t="s">
        <v>0</v>
      </c>
      <c r="I1138" t="s">
        <v>1</v>
      </c>
      <c r="J1138">
        <v>0</v>
      </c>
    </row>
    <row r="1139" spans="1:10" x14ac:dyDescent="0.25">
      <c r="A1139" t="str">
        <f t="shared" si="17"/>
        <v>LisseWijk 07 ZeeheldenwijkInkomensafh.huurbeleid meer dan 43786 euroHuurCorporatieTotaal</v>
      </c>
      <c r="B1139">
        <v>2015</v>
      </c>
      <c r="C1139" t="s">
        <v>15</v>
      </c>
      <c r="D1139" t="s">
        <v>17</v>
      </c>
      <c r="E1139" t="s">
        <v>139</v>
      </c>
      <c r="F1139" t="s">
        <v>10</v>
      </c>
      <c r="G1139" t="s">
        <v>3</v>
      </c>
      <c r="H1139" t="s">
        <v>4</v>
      </c>
      <c r="I1139" t="s">
        <v>0</v>
      </c>
      <c r="J1139">
        <v>0</v>
      </c>
    </row>
    <row r="1140" spans="1:10" x14ac:dyDescent="0.25">
      <c r="A1140" t="str">
        <f t="shared" si="17"/>
        <v>LisseWijk 07 ZeeheldenwijkInkomensafh.huurbeleid meer dan 43786 euroHuurCorporatieOnder liberalisatiegrens</v>
      </c>
      <c r="B1140">
        <v>2015</v>
      </c>
      <c r="C1140" t="s">
        <v>15</v>
      </c>
      <c r="D1140" t="s">
        <v>17</v>
      </c>
      <c r="E1140" t="s">
        <v>139</v>
      </c>
      <c r="F1140" t="s">
        <v>10</v>
      </c>
      <c r="G1140" t="s">
        <v>3</v>
      </c>
      <c r="H1140" t="s">
        <v>4</v>
      </c>
      <c r="I1140" t="s">
        <v>5</v>
      </c>
      <c r="J1140">
        <v>0</v>
      </c>
    </row>
    <row r="1141" spans="1:10" x14ac:dyDescent="0.25">
      <c r="A1141" t="str">
        <f t="shared" si="17"/>
        <v>LisseWijk 07 ZeeheldenwijkInkomensafh.huurbeleid meer dan 43786 euroHuurOverige verhuurderN.v.t.</v>
      </c>
      <c r="B1141">
        <v>2015</v>
      </c>
      <c r="C1141" t="s">
        <v>15</v>
      </c>
      <c r="D1141" t="s">
        <v>17</v>
      </c>
      <c r="E1141" t="s">
        <v>139</v>
      </c>
      <c r="F1141" t="s">
        <v>10</v>
      </c>
      <c r="G1141" t="s">
        <v>3</v>
      </c>
      <c r="H1141" t="s">
        <v>7</v>
      </c>
      <c r="I1141" t="s">
        <v>1</v>
      </c>
      <c r="J1141">
        <v>0</v>
      </c>
    </row>
    <row r="1142" spans="1:10" x14ac:dyDescent="0.25">
      <c r="A1142" t="str">
        <f t="shared" si="17"/>
        <v>LisseWijk 08 BloemenwijkTotaalTotaalN.v.t.N.v.t.</v>
      </c>
      <c r="B1142">
        <v>2015</v>
      </c>
      <c r="C1142" t="s">
        <v>15</v>
      </c>
      <c r="D1142" t="s">
        <v>17</v>
      </c>
      <c r="E1142" t="s">
        <v>140</v>
      </c>
      <c r="F1142" t="s">
        <v>0</v>
      </c>
      <c r="G1142" t="s">
        <v>0</v>
      </c>
      <c r="H1142" t="s">
        <v>1</v>
      </c>
      <c r="I1142" t="s">
        <v>1</v>
      </c>
      <c r="J1142">
        <v>700</v>
      </c>
    </row>
    <row r="1143" spans="1:10" x14ac:dyDescent="0.25">
      <c r="A1143" t="str">
        <f t="shared" si="17"/>
        <v>LisseWijk 08 BloemenwijkTotaalEigenaarN.v.t.N.v.t.</v>
      </c>
      <c r="B1143">
        <v>2015</v>
      </c>
      <c r="C1143" t="s">
        <v>15</v>
      </c>
      <c r="D1143" t="s">
        <v>17</v>
      </c>
      <c r="E1143" t="s">
        <v>140</v>
      </c>
      <c r="F1143" t="s">
        <v>0</v>
      </c>
      <c r="G1143" t="s">
        <v>2</v>
      </c>
      <c r="H1143" t="s">
        <v>1</v>
      </c>
      <c r="I1143" t="s">
        <v>1</v>
      </c>
      <c r="J1143">
        <v>500</v>
      </c>
    </row>
    <row r="1144" spans="1:10" x14ac:dyDescent="0.25">
      <c r="A1144" t="str">
        <f t="shared" si="17"/>
        <v>LisseWijk 08 BloemenwijkTotaalHuurTotaalN.v.t.</v>
      </c>
      <c r="B1144">
        <v>2015</v>
      </c>
      <c r="C1144" t="s">
        <v>15</v>
      </c>
      <c r="D1144" t="s">
        <v>17</v>
      </c>
      <c r="E1144" t="s">
        <v>140</v>
      </c>
      <c r="F1144" t="s">
        <v>0</v>
      </c>
      <c r="G1144" t="s">
        <v>3</v>
      </c>
      <c r="H1144" t="s">
        <v>0</v>
      </c>
      <c r="I1144" t="s">
        <v>1</v>
      </c>
      <c r="J1144">
        <v>200</v>
      </c>
    </row>
    <row r="1145" spans="1:10" x14ac:dyDescent="0.25">
      <c r="A1145" t="str">
        <f t="shared" si="17"/>
        <v>LisseWijk 08 BloemenwijkTotaalHuurCorporatieTotaal</v>
      </c>
      <c r="B1145">
        <v>2015</v>
      </c>
      <c r="C1145" t="s">
        <v>15</v>
      </c>
      <c r="D1145" t="s">
        <v>17</v>
      </c>
      <c r="E1145" t="s">
        <v>140</v>
      </c>
      <c r="F1145" t="s">
        <v>0</v>
      </c>
      <c r="G1145" t="s">
        <v>3</v>
      </c>
      <c r="H1145" t="s">
        <v>4</v>
      </c>
      <c r="I1145" t="s">
        <v>0</v>
      </c>
      <c r="J1145">
        <v>200</v>
      </c>
    </row>
    <row r="1146" spans="1:10" x14ac:dyDescent="0.25">
      <c r="A1146" t="str">
        <f t="shared" si="17"/>
        <v>LisseWijk 08 BloemenwijkTotaalHuurCorporatieOnder liberalisatiegrens</v>
      </c>
      <c r="B1146">
        <v>2015</v>
      </c>
      <c r="C1146" t="s">
        <v>15</v>
      </c>
      <c r="D1146" t="s">
        <v>17</v>
      </c>
      <c r="E1146" t="s">
        <v>140</v>
      </c>
      <c r="F1146" t="s">
        <v>0</v>
      </c>
      <c r="G1146" t="s">
        <v>3</v>
      </c>
      <c r="H1146" t="s">
        <v>4</v>
      </c>
      <c r="I1146" t="s">
        <v>5</v>
      </c>
      <c r="J1146">
        <v>200</v>
      </c>
    </row>
    <row r="1147" spans="1:10" x14ac:dyDescent="0.25">
      <c r="A1147" t="str">
        <f t="shared" si="17"/>
        <v>LisseWijk 08 BloemenwijkTotaalHuurOverige verhuurderN.v.t.</v>
      </c>
      <c r="B1147">
        <v>2015</v>
      </c>
      <c r="C1147" t="s">
        <v>15</v>
      </c>
      <c r="D1147" t="s">
        <v>17</v>
      </c>
      <c r="E1147" t="s">
        <v>140</v>
      </c>
      <c r="F1147" t="s">
        <v>0</v>
      </c>
      <c r="G1147" t="s">
        <v>3</v>
      </c>
      <c r="H1147" t="s">
        <v>7</v>
      </c>
      <c r="I1147" t="s">
        <v>1</v>
      </c>
      <c r="J1147">
        <v>0</v>
      </c>
    </row>
    <row r="1148" spans="1:10" x14ac:dyDescent="0.25">
      <c r="A1148" t="str">
        <f t="shared" si="17"/>
        <v>LisseWijk 08 BloemenwijkInkomensafh.huurbeleid tot 34229 euroTotaalN.v.t.N.v.t.</v>
      </c>
      <c r="B1148">
        <v>2015</v>
      </c>
      <c r="C1148" t="s">
        <v>15</v>
      </c>
      <c r="D1148" t="s">
        <v>17</v>
      </c>
      <c r="E1148" t="s">
        <v>140</v>
      </c>
      <c r="F1148" t="s">
        <v>8</v>
      </c>
      <c r="G1148" t="s">
        <v>0</v>
      </c>
      <c r="H1148" t="s">
        <v>1</v>
      </c>
      <c r="I1148" t="s">
        <v>1</v>
      </c>
      <c r="J1148">
        <v>300</v>
      </c>
    </row>
    <row r="1149" spans="1:10" x14ac:dyDescent="0.25">
      <c r="A1149" t="str">
        <f t="shared" si="17"/>
        <v>LisseWijk 08 BloemenwijkInkomensafh.huurbeleid tot 34229 euroEigenaarN.v.t.N.v.t.</v>
      </c>
      <c r="B1149">
        <v>2015</v>
      </c>
      <c r="C1149" t="s">
        <v>15</v>
      </c>
      <c r="D1149" t="s">
        <v>17</v>
      </c>
      <c r="E1149" t="s">
        <v>140</v>
      </c>
      <c r="F1149" t="s">
        <v>8</v>
      </c>
      <c r="G1149" t="s">
        <v>2</v>
      </c>
      <c r="H1149" t="s">
        <v>1</v>
      </c>
      <c r="I1149" t="s">
        <v>1</v>
      </c>
      <c r="J1149">
        <v>100</v>
      </c>
    </row>
    <row r="1150" spans="1:10" x14ac:dyDescent="0.25">
      <c r="A1150" t="str">
        <f t="shared" si="17"/>
        <v>LisseWijk 08 BloemenwijkInkomensafh.huurbeleid tot 34229 euroHuurTotaalN.v.t.</v>
      </c>
      <c r="B1150">
        <v>2015</v>
      </c>
      <c r="C1150" t="s">
        <v>15</v>
      </c>
      <c r="D1150" t="s">
        <v>17</v>
      </c>
      <c r="E1150" t="s">
        <v>140</v>
      </c>
      <c r="F1150" t="s">
        <v>8</v>
      </c>
      <c r="G1150" t="s">
        <v>3</v>
      </c>
      <c r="H1150" t="s">
        <v>0</v>
      </c>
      <c r="I1150" t="s">
        <v>1</v>
      </c>
      <c r="J1150">
        <v>200</v>
      </c>
    </row>
    <row r="1151" spans="1:10" x14ac:dyDescent="0.25">
      <c r="A1151" t="str">
        <f t="shared" si="17"/>
        <v>LisseWijk 08 BloemenwijkInkomensafh.huurbeleid tot 34229 euroHuurCorporatieTotaal</v>
      </c>
      <c r="B1151">
        <v>2015</v>
      </c>
      <c r="C1151" t="s">
        <v>15</v>
      </c>
      <c r="D1151" t="s">
        <v>17</v>
      </c>
      <c r="E1151" t="s">
        <v>140</v>
      </c>
      <c r="F1151" t="s">
        <v>8</v>
      </c>
      <c r="G1151" t="s">
        <v>3</v>
      </c>
      <c r="H1151" t="s">
        <v>4</v>
      </c>
      <c r="I1151" t="s">
        <v>0</v>
      </c>
      <c r="J1151">
        <v>100</v>
      </c>
    </row>
    <row r="1152" spans="1:10" x14ac:dyDescent="0.25">
      <c r="A1152" t="str">
        <f t="shared" si="17"/>
        <v>LisseWijk 08 BloemenwijkInkomensafh.huurbeleid tot 34229 euroHuurCorporatieOnder liberalisatiegrens</v>
      </c>
      <c r="B1152">
        <v>2015</v>
      </c>
      <c r="C1152" t="s">
        <v>15</v>
      </c>
      <c r="D1152" t="s">
        <v>17</v>
      </c>
      <c r="E1152" t="s">
        <v>140</v>
      </c>
      <c r="F1152" t="s">
        <v>8</v>
      </c>
      <c r="G1152" t="s">
        <v>3</v>
      </c>
      <c r="H1152" t="s">
        <v>4</v>
      </c>
      <c r="I1152" t="s">
        <v>5</v>
      </c>
      <c r="J1152">
        <v>100</v>
      </c>
    </row>
    <row r="1153" spans="1:10" x14ac:dyDescent="0.25">
      <c r="A1153" t="str">
        <f t="shared" si="17"/>
        <v>LisseWijk 08 BloemenwijkInkomensafh.huurbeleid tot 34229 euroHuurOverige verhuurderN.v.t.</v>
      </c>
      <c r="B1153">
        <v>2015</v>
      </c>
      <c r="C1153" t="s">
        <v>15</v>
      </c>
      <c r="D1153" t="s">
        <v>17</v>
      </c>
      <c r="E1153" t="s">
        <v>140</v>
      </c>
      <c r="F1153" t="s">
        <v>8</v>
      </c>
      <c r="G1153" t="s">
        <v>3</v>
      </c>
      <c r="H1153" t="s">
        <v>7</v>
      </c>
      <c r="I1153" t="s">
        <v>1</v>
      </c>
      <c r="J1153">
        <v>0</v>
      </c>
    </row>
    <row r="1154" spans="1:10" x14ac:dyDescent="0.25">
      <c r="A1154" t="str">
        <f t="shared" si="17"/>
        <v>LisseWijk 08 BloemenwijkInkomensafh.huurbeleid 34229 t/m 43786 euroTotaalN.v.t.N.v.t.</v>
      </c>
      <c r="B1154">
        <v>2015</v>
      </c>
      <c r="C1154" t="s">
        <v>15</v>
      </c>
      <c r="D1154" t="s">
        <v>17</v>
      </c>
      <c r="E1154" t="s">
        <v>140</v>
      </c>
      <c r="F1154" t="s">
        <v>9</v>
      </c>
      <c r="G1154" t="s">
        <v>0</v>
      </c>
      <c r="H1154" t="s">
        <v>1</v>
      </c>
      <c r="I1154" t="s">
        <v>1</v>
      </c>
      <c r="J1154">
        <v>100</v>
      </c>
    </row>
    <row r="1155" spans="1:10" x14ac:dyDescent="0.25">
      <c r="A1155" t="str">
        <f t="shared" ref="A1155:A1218" si="18">CONCATENATE(D1155,E1155,F1155,G1155,H1155,I1155)</f>
        <v>LisseWijk 08 BloemenwijkInkomensafh.huurbeleid 34229 t/m 43786 euroEigenaarN.v.t.N.v.t.</v>
      </c>
      <c r="B1155">
        <v>2015</v>
      </c>
      <c r="C1155" t="s">
        <v>15</v>
      </c>
      <c r="D1155" t="s">
        <v>17</v>
      </c>
      <c r="E1155" t="s">
        <v>140</v>
      </c>
      <c r="F1155" t="s">
        <v>9</v>
      </c>
      <c r="G1155" t="s">
        <v>2</v>
      </c>
      <c r="H1155" t="s">
        <v>1</v>
      </c>
      <c r="I1155" t="s">
        <v>1</v>
      </c>
      <c r="J1155">
        <v>100</v>
      </c>
    </row>
    <row r="1156" spans="1:10" x14ac:dyDescent="0.25">
      <c r="A1156" t="str">
        <f t="shared" si="18"/>
        <v>LisseWijk 08 BloemenwijkInkomensafh.huurbeleid 34229 t/m 43786 euroHuurTotaalN.v.t.</v>
      </c>
      <c r="B1156">
        <v>2015</v>
      </c>
      <c r="C1156" t="s">
        <v>15</v>
      </c>
      <c r="D1156" t="s">
        <v>17</v>
      </c>
      <c r="E1156" t="s">
        <v>140</v>
      </c>
      <c r="F1156" t="s">
        <v>9</v>
      </c>
      <c r="G1156" t="s">
        <v>3</v>
      </c>
      <c r="H1156" t="s">
        <v>0</v>
      </c>
      <c r="I1156" t="s">
        <v>1</v>
      </c>
      <c r="J1156">
        <v>0</v>
      </c>
    </row>
    <row r="1157" spans="1:10" x14ac:dyDescent="0.25">
      <c r="A1157" t="str">
        <f t="shared" si="18"/>
        <v>LisseWijk 08 BloemenwijkInkomensafh.huurbeleid 34229 t/m 43786 euroHuurCorporatieTotaal</v>
      </c>
      <c r="B1157">
        <v>2015</v>
      </c>
      <c r="C1157" t="s">
        <v>15</v>
      </c>
      <c r="D1157" t="s">
        <v>17</v>
      </c>
      <c r="E1157" t="s">
        <v>140</v>
      </c>
      <c r="F1157" t="s">
        <v>9</v>
      </c>
      <c r="G1157" t="s">
        <v>3</v>
      </c>
      <c r="H1157" t="s">
        <v>4</v>
      </c>
      <c r="I1157" t="s">
        <v>0</v>
      </c>
      <c r="J1157">
        <v>0</v>
      </c>
    </row>
    <row r="1158" spans="1:10" x14ac:dyDescent="0.25">
      <c r="A1158" t="str">
        <f t="shared" si="18"/>
        <v>LisseWijk 08 BloemenwijkInkomensafh.huurbeleid 34229 t/m 43786 euroHuurCorporatieOnder liberalisatiegrens</v>
      </c>
      <c r="B1158">
        <v>2015</v>
      </c>
      <c r="C1158" t="s">
        <v>15</v>
      </c>
      <c r="D1158" t="s">
        <v>17</v>
      </c>
      <c r="E1158" t="s">
        <v>140</v>
      </c>
      <c r="F1158" t="s">
        <v>9</v>
      </c>
      <c r="G1158" t="s">
        <v>3</v>
      </c>
      <c r="H1158" t="s">
        <v>4</v>
      </c>
      <c r="I1158" t="s">
        <v>5</v>
      </c>
      <c r="J1158">
        <v>0</v>
      </c>
    </row>
    <row r="1159" spans="1:10" x14ac:dyDescent="0.25">
      <c r="A1159" t="str">
        <f t="shared" si="18"/>
        <v>LisseWijk 08 BloemenwijkInkomensafh.huurbeleid 34229 t/m 43786 euroHuurOverige verhuurderN.v.t.</v>
      </c>
      <c r="B1159">
        <v>2015</v>
      </c>
      <c r="C1159" t="s">
        <v>15</v>
      </c>
      <c r="D1159" t="s">
        <v>17</v>
      </c>
      <c r="E1159" t="s">
        <v>140</v>
      </c>
      <c r="F1159" t="s">
        <v>9</v>
      </c>
      <c r="G1159" t="s">
        <v>3</v>
      </c>
      <c r="H1159" t="s">
        <v>7</v>
      </c>
      <c r="I1159" t="s">
        <v>1</v>
      </c>
      <c r="J1159">
        <v>0</v>
      </c>
    </row>
    <row r="1160" spans="1:10" x14ac:dyDescent="0.25">
      <c r="A1160" t="str">
        <f t="shared" si="18"/>
        <v>LisseWijk 08 BloemenwijkInkomensafh.huurbeleid meer dan 43786 euroTotaalN.v.t.N.v.t.</v>
      </c>
      <c r="B1160">
        <v>2015</v>
      </c>
      <c r="C1160" t="s">
        <v>15</v>
      </c>
      <c r="D1160" t="s">
        <v>17</v>
      </c>
      <c r="E1160" t="s">
        <v>140</v>
      </c>
      <c r="F1160" t="s">
        <v>10</v>
      </c>
      <c r="G1160" t="s">
        <v>0</v>
      </c>
      <c r="H1160" t="s">
        <v>1</v>
      </c>
      <c r="I1160" t="s">
        <v>1</v>
      </c>
      <c r="J1160">
        <v>400</v>
      </c>
    </row>
    <row r="1161" spans="1:10" x14ac:dyDescent="0.25">
      <c r="A1161" t="str">
        <f t="shared" si="18"/>
        <v>LisseWijk 08 BloemenwijkInkomensafh.huurbeleid meer dan 43786 euroEigenaarN.v.t.N.v.t.</v>
      </c>
      <c r="B1161">
        <v>2015</v>
      </c>
      <c r="C1161" t="s">
        <v>15</v>
      </c>
      <c r="D1161" t="s">
        <v>17</v>
      </c>
      <c r="E1161" t="s">
        <v>140</v>
      </c>
      <c r="F1161" t="s">
        <v>10</v>
      </c>
      <c r="G1161" t="s">
        <v>2</v>
      </c>
      <c r="H1161" t="s">
        <v>1</v>
      </c>
      <c r="I1161" t="s">
        <v>1</v>
      </c>
      <c r="J1161">
        <v>300</v>
      </c>
    </row>
    <row r="1162" spans="1:10" x14ac:dyDescent="0.25">
      <c r="A1162" t="str">
        <f t="shared" si="18"/>
        <v>LisseWijk 08 BloemenwijkInkomensafh.huurbeleid meer dan 43786 euroHuurTotaalN.v.t.</v>
      </c>
      <c r="B1162">
        <v>2015</v>
      </c>
      <c r="C1162" t="s">
        <v>15</v>
      </c>
      <c r="D1162" t="s">
        <v>17</v>
      </c>
      <c r="E1162" t="s">
        <v>140</v>
      </c>
      <c r="F1162" t="s">
        <v>10</v>
      </c>
      <c r="G1162" t="s">
        <v>3</v>
      </c>
      <c r="H1162" t="s">
        <v>0</v>
      </c>
      <c r="I1162" t="s">
        <v>1</v>
      </c>
      <c r="J1162">
        <v>100</v>
      </c>
    </row>
    <row r="1163" spans="1:10" x14ac:dyDescent="0.25">
      <c r="A1163" t="str">
        <f t="shared" si="18"/>
        <v>LisseWijk 08 BloemenwijkInkomensafh.huurbeleid meer dan 43786 euroHuurCorporatieTotaal</v>
      </c>
      <c r="B1163">
        <v>2015</v>
      </c>
      <c r="C1163" t="s">
        <v>15</v>
      </c>
      <c r="D1163" t="s">
        <v>17</v>
      </c>
      <c r="E1163" t="s">
        <v>140</v>
      </c>
      <c r="F1163" t="s">
        <v>10</v>
      </c>
      <c r="G1163" t="s">
        <v>3</v>
      </c>
      <c r="H1163" t="s">
        <v>4</v>
      </c>
      <c r="I1163" t="s">
        <v>0</v>
      </c>
      <c r="J1163">
        <v>100</v>
      </c>
    </row>
    <row r="1164" spans="1:10" x14ac:dyDescent="0.25">
      <c r="A1164" t="str">
        <f t="shared" si="18"/>
        <v>LisseWijk 08 BloemenwijkInkomensafh.huurbeleid meer dan 43786 euroHuurCorporatieOnder liberalisatiegrens</v>
      </c>
      <c r="B1164">
        <v>2015</v>
      </c>
      <c r="C1164" t="s">
        <v>15</v>
      </c>
      <c r="D1164" t="s">
        <v>17</v>
      </c>
      <c r="E1164" t="s">
        <v>140</v>
      </c>
      <c r="F1164" t="s">
        <v>10</v>
      </c>
      <c r="G1164" t="s">
        <v>3</v>
      </c>
      <c r="H1164" t="s">
        <v>4</v>
      </c>
      <c r="I1164" t="s">
        <v>5</v>
      </c>
      <c r="J1164">
        <v>100</v>
      </c>
    </row>
    <row r="1165" spans="1:10" x14ac:dyDescent="0.25">
      <c r="A1165" t="str">
        <f t="shared" si="18"/>
        <v>LisseWijk 08 BloemenwijkInkomensafh.huurbeleid meer dan 43786 euroHuurOverige verhuurderN.v.t.</v>
      </c>
      <c r="B1165">
        <v>2015</v>
      </c>
      <c r="C1165" t="s">
        <v>15</v>
      </c>
      <c r="D1165" t="s">
        <v>17</v>
      </c>
      <c r="E1165" t="s">
        <v>140</v>
      </c>
      <c r="F1165" t="s">
        <v>10</v>
      </c>
      <c r="G1165" t="s">
        <v>3</v>
      </c>
      <c r="H1165" t="s">
        <v>7</v>
      </c>
      <c r="I1165" t="s">
        <v>1</v>
      </c>
      <c r="J1165">
        <v>0</v>
      </c>
    </row>
    <row r="1166" spans="1:10" x14ac:dyDescent="0.25">
      <c r="A1166" t="str">
        <f t="shared" si="18"/>
        <v>LisseWijk 09 CentrumTotaalTotaalN.v.t.N.v.t.</v>
      </c>
      <c r="B1166">
        <v>2015</v>
      </c>
      <c r="C1166" t="s">
        <v>15</v>
      </c>
      <c r="D1166" t="s">
        <v>17</v>
      </c>
      <c r="E1166" t="s">
        <v>141</v>
      </c>
      <c r="F1166" t="s">
        <v>0</v>
      </c>
      <c r="G1166" t="s">
        <v>0</v>
      </c>
      <c r="H1166" t="s">
        <v>1</v>
      </c>
      <c r="I1166" t="s">
        <v>1</v>
      </c>
      <c r="J1166">
        <v>1300</v>
      </c>
    </row>
    <row r="1167" spans="1:10" x14ac:dyDescent="0.25">
      <c r="A1167" t="str">
        <f t="shared" si="18"/>
        <v>LisseWijk 09 CentrumTotaalEigenaarN.v.t.N.v.t.</v>
      </c>
      <c r="B1167">
        <v>2015</v>
      </c>
      <c r="C1167" t="s">
        <v>15</v>
      </c>
      <c r="D1167" t="s">
        <v>17</v>
      </c>
      <c r="E1167" t="s">
        <v>141</v>
      </c>
      <c r="F1167" t="s">
        <v>0</v>
      </c>
      <c r="G1167" t="s">
        <v>2</v>
      </c>
      <c r="H1167" t="s">
        <v>1</v>
      </c>
      <c r="I1167" t="s">
        <v>1</v>
      </c>
      <c r="J1167">
        <v>800</v>
      </c>
    </row>
    <row r="1168" spans="1:10" x14ac:dyDescent="0.25">
      <c r="A1168" t="str">
        <f t="shared" si="18"/>
        <v>LisseWijk 09 CentrumTotaalHuurTotaalN.v.t.</v>
      </c>
      <c r="B1168">
        <v>2015</v>
      </c>
      <c r="C1168" t="s">
        <v>15</v>
      </c>
      <c r="D1168" t="s">
        <v>17</v>
      </c>
      <c r="E1168" t="s">
        <v>141</v>
      </c>
      <c r="F1168" t="s">
        <v>0</v>
      </c>
      <c r="G1168" t="s">
        <v>3</v>
      </c>
      <c r="H1168" t="s">
        <v>0</v>
      </c>
      <c r="I1168" t="s">
        <v>1</v>
      </c>
      <c r="J1168">
        <v>400</v>
      </c>
    </row>
    <row r="1169" spans="1:10" x14ac:dyDescent="0.25">
      <c r="A1169" t="str">
        <f t="shared" si="18"/>
        <v>LisseWijk 09 CentrumTotaalHuurCorporatieTotaal</v>
      </c>
      <c r="B1169">
        <v>2015</v>
      </c>
      <c r="C1169" t="s">
        <v>15</v>
      </c>
      <c r="D1169" t="s">
        <v>17</v>
      </c>
      <c r="E1169" t="s">
        <v>141</v>
      </c>
      <c r="F1169" t="s">
        <v>0</v>
      </c>
      <c r="G1169" t="s">
        <v>3</v>
      </c>
      <c r="H1169" t="s">
        <v>4</v>
      </c>
      <c r="I1169" t="s">
        <v>0</v>
      </c>
      <c r="J1169">
        <v>300</v>
      </c>
    </row>
    <row r="1170" spans="1:10" x14ac:dyDescent="0.25">
      <c r="A1170" t="str">
        <f t="shared" si="18"/>
        <v>LisseWijk 09 CentrumTotaalHuurCorporatieOnder liberalisatiegrens</v>
      </c>
      <c r="B1170">
        <v>2015</v>
      </c>
      <c r="C1170" t="s">
        <v>15</v>
      </c>
      <c r="D1170" t="s">
        <v>17</v>
      </c>
      <c r="E1170" t="s">
        <v>141</v>
      </c>
      <c r="F1170" t="s">
        <v>0</v>
      </c>
      <c r="G1170" t="s">
        <v>3</v>
      </c>
      <c r="H1170" t="s">
        <v>4</v>
      </c>
      <c r="I1170" t="s">
        <v>5</v>
      </c>
      <c r="J1170">
        <v>300</v>
      </c>
    </row>
    <row r="1171" spans="1:10" x14ac:dyDescent="0.25">
      <c r="A1171" t="str">
        <f t="shared" si="18"/>
        <v>LisseWijk 09 CentrumTotaalHuurOverige verhuurderN.v.t.</v>
      </c>
      <c r="B1171">
        <v>2015</v>
      </c>
      <c r="C1171" t="s">
        <v>15</v>
      </c>
      <c r="D1171" t="s">
        <v>17</v>
      </c>
      <c r="E1171" t="s">
        <v>141</v>
      </c>
      <c r="F1171" t="s">
        <v>0</v>
      </c>
      <c r="G1171" t="s">
        <v>3</v>
      </c>
      <c r="H1171" t="s">
        <v>7</v>
      </c>
      <c r="I1171" t="s">
        <v>1</v>
      </c>
      <c r="J1171">
        <v>200</v>
      </c>
    </row>
    <row r="1172" spans="1:10" x14ac:dyDescent="0.25">
      <c r="A1172" t="str">
        <f t="shared" si="18"/>
        <v>LisseWijk 09 CentrumInkomensafh.huurbeleid tot 34229 euroTotaalN.v.t.N.v.t.</v>
      </c>
      <c r="B1172">
        <v>2015</v>
      </c>
      <c r="C1172" t="s">
        <v>15</v>
      </c>
      <c r="D1172" t="s">
        <v>17</v>
      </c>
      <c r="E1172" t="s">
        <v>141</v>
      </c>
      <c r="F1172" t="s">
        <v>8</v>
      </c>
      <c r="G1172" t="s">
        <v>0</v>
      </c>
      <c r="H1172" t="s">
        <v>1</v>
      </c>
      <c r="I1172" t="s">
        <v>1</v>
      </c>
      <c r="J1172">
        <v>600</v>
      </c>
    </row>
    <row r="1173" spans="1:10" x14ac:dyDescent="0.25">
      <c r="A1173" t="str">
        <f t="shared" si="18"/>
        <v>LisseWijk 09 CentrumInkomensafh.huurbeleid tot 34229 euroEigenaarN.v.t.N.v.t.</v>
      </c>
      <c r="B1173">
        <v>2015</v>
      </c>
      <c r="C1173" t="s">
        <v>15</v>
      </c>
      <c r="D1173" t="s">
        <v>17</v>
      </c>
      <c r="E1173" t="s">
        <v>141</v>
      </c>
      <c r="F1173" t="s">
        <v>8</v>
      </c>
      <c r="G1173" t="s">
        <v>2</v>
      </c>
      <c r="H1173" t="s">
        <v>1</v>
      </c>
      <c r="I1173" t="s">
        <v>1</v>
      </c>
      <c r="J1173">
        <v>300</v>
      </c>
    </row>
    <row r="1174" spans="1:10" x14ac:dyDescent="0.25">
      <c r="A1174" t="str">
        <f t="shared" si="18"/>
        <v>LisseWijk 09 CentrumInkomensafh.huurbeleid tot 34229 euroHuurTotaalN.v.t.</v>
      </c>
      <c r="B1174">
        <v>2015</v>
      </c>
      <c r="C1174" t="s">
        <v>15</v>
      </c>
      <c r="D1174" t="s">
        <v>17</v>
      </c>
      <c r="E1174" t="s">
        <v>141</v>
      </c>
      <c r="F1174" t="s">
        <v>8</v>
      </c>
      <c r="G1174" t="s">
        <v>3</v>
      </c>
      <c r="H1174" t="s">
        <v>0</v>
      </c>
      <c r="I1174" t="s">
        <v>1</v>
      </c>
      <c r="J1174">
        <v>300</v>
      </c>
    </row>
    <row r="1175" spans="1:10" x14ac:dyDescent="0.25">
      <c r="A1175" t="str">
        <f t="shared" si="18"/>
        <v>LisseWijk 09 CentrumInkomensafh.huurbeleid tot 34229 euroHuurCorporatieTotaal</v>
      </c>
      <c r="B1175">
        <v>2015</v>
      </c>
      <c r="C1175" t="s">
        <v>15</v>
      </c>
      <c r="D1175" t="s">
        <v>17</v>
      </c>
      <c r="E1175" t="s">
        <v>141</v>
      </c>
      <c r="F1175" t="s">
        <v>8</v>
      </c>
      <c r="G1175" t="s">
        <v>3</v>
      </c>
      <c r="H1175" t="s">
        <v>4</v>
      </c>
      <c r="I1175" t="s">
        <v>0</v>
      </c>
      <c r="J1175">
        <v>200</v>
      </c>
    </row>
    <row r="1176" spans="1:10" x14ac:dyDescent="0.25">
      <c r="A1176" t="str">
        <f t="shared" si="18"/>
        <v>LisseWijk 09 CentrumInkomensafh.huurbeleid tot 34229 euroHuurCorporatieOnder liberalisatiegrens</v>
      </c>
      <c r="B1176">
        <v>2015</v>
      </c>
      <c r="C1176" t="s">
        <v>15</v>
      </c>
      <c r="D1176" t="s">
        <v>17</v>
      </c>
      <c r="E1176" t="s">
        <v>141</v>
      </c>
      <c r="F1176" t="s">
        <v>8</v>
      </c>
      <c r="G1176" t="s">
        <v>3</v>
      </c>
      <c r="H1176" t="s">
        <v>4</v>
      </c>
      <c r="I1176" t="s">
        <v>5</v>
      </c>
      <c r="J1176">
        <v>200</v>
      </c>
    </row>
    <row r="1177" spans="1:10" x14ac:dyDescent="0.25">
      <c r="A1177" t="str">
        <f t="shared" si="18"/>
        <v>LisseWijk 09 CentrumInkomensafh.huurbeleid tot 34229 euroHuurOverige verhuurderN.v.t.</v>
      </c>
      <c r="B1177">
        <v>2015</v>
      </c>
      <c r="C1177" t="s">
        <v>15</v>
      </c>
      <c r="D1177" t="s">
        <v>17</v>
      </c>
      <c r="E1177" t="s">
        <v>141</v>
      </c>
      <c r="F1177" t="s">
        <v>8</v>
      </c>
      <c r="G1177" t="s">
        <v>3</v>
      </c>
      <c r="H1177" t="s">
        <v>7</v>
      </c>
      <c r="I1177" t="s">
        <v>1</v>
      </c>
      <c r="J1177">
        <v>100</v>
      </c>
    </row>
    <row r="1178" spans="1:10" x14ac:dyDescent="0.25">
      <c r="A1178" t="str">
        <f t="shared" si="18"/>
        <v>LisseWijk 09 CentrumInkomensafh.huurbeleid 34229 t/m 43786 euroTotaalN.v.t.N.v.t.</v>
      </c>
      <c r="B1178">
        <v>2015</v>
      </c>
      <c r="C1178" t="s">
        <v>15</v>
      </c>
      <c r="D1178" t="s">
        <v>17</v>
      </c>
      <c r="E1178" t="s">
        <v>141</v>
      </c>
      <c r="F1178" t="s">
        <v>9</v>
      </c>
      <c r="G1178" t="s">
        <v>0</v>
      </c>
      <c r="H1178" t="s">
        <v>1</v>
      </c>
      <c r="I1178" t="s">
        <v>1</v>
      </c>
      <c r="J1178">
        <v>200</v>
      </c>
    </row>
    <row r="1179" spans="1:10" x14ac:dyDescent="0.25">
      <c r="A1179" t="str">
        <f t="shared" si="18"/>
        <v>LisseWijk 09 CentrumInkomensafh.huurbeleid 34229 t/m 43786 euroEigenaarN.v.t.N.v.t.</v>
      </c>
      <c r="B1179">
        <v>2015</v>
      </c>
      <c r="C1179" t="s">
        <v>15</v>
      </c>
      <c r="D1179" t="s">
        <v>17</v>
      </c>
      <c r="E1179" t="s">
        <v>141</v>
      </c>
      <c r="F1179" t="s">
        <v>9</v>
      </c>
      <c r="G1179" t="s">
        <v>2</v>
      </c>
      <c r="H1179" t="s">
        <v>1</v>
      </c>
      <c r="I1179" t="s">
        <v>1</v>
      </c>
      <c r="J1179">
        <v>100</v>
      </c>
    </row>
    <row r="1180" spans="1:10" x14ac:dyDescent="0.25">
      <c r="A1180" t="str">
        <f t="shared" si="18"/>
        <v>LisseWijk 09 CentrumInkomensafh.huurbeleid 34229 t/m 43786 euroHuurTotaalN.v.t.</v>
      </c>
      <c r="B1180">
        <v>2015</v>
      </c>
      <c r="C1180" t="s">
        <v>15</v>
      </c>
      <c r="D1180" t="s">
        <v>17</v>
      </c>
      <c r="E1180" t="s">
        <v>141</v>
      </c>
      <c r="F1180" t="s">
        <v>9</v>
      </c>
      <c r="G1180" t="s">
        <v>3</v>
      </c>
      <c r="H1180" t="s">
        <v>0</v>
      </c>
      <c r="I1180" t="s">
        <v>1</v>
      </c>
      <c r="J1180">
        <v>0</v>
      </c>
    </row>
    <row r="1181" spans="1:10" x14ac:dyDescent="0.25">
      <c r="A1181" t="str">
        <f t="shared" si="18"/>
        <v>LisseWijk 09 CentrumInkomensafh.huurbeleid 34229 t/m 43786 euroHuurCorporatieTotaal</v>
      </c>
      <c r="B1181">
        <v>2015</v>
      </c>
      <c r="C1181" t="s">
        <v>15</v>
      </c>
      <c r="D1181" t="s">
        <v>17</v>
      </c>
      <c r="E1181" t="s">
        <v>141</v>
      </c>
      <c r="F1181" t="s">
        <v>9</v>
      </c>
      <c r="G1181" t="s">
        <v>3</v>
      </c>
      <c r="H1181" t="s">
        <v>4</v>
      </c>
      <c r="I1181" t="s">
        <v>0</v>
      </c>
      <c r="J1181">
        <v>0</v>
      </c>
    </row>
    <row r="1182" spans="1:10" x14ac:dyDescent="0.25">
      <c r="A1182" t="str">
        <f t="shared" si="18"/>
        <v>LisseWijk 09 CentrumInkomensafh.huurbeleid 34229 t/m 43786 euroHuurCorporatieOnder liberalisatiegrens</v>
      </c>
      <c r="B1182">
        <v>2015</v>
      </c>
      <c r="C1182" t="s">
        <v>15</v>
      </c>
      <c r="D1182" t="s">
        <v>17</v>
      </c>
      <c r="E1182" t="s">
        <v>141</v>
      </c>
      <c r="F1182" t="s">
        <v>9</v>
      </c>
      <c r="G1182" t="s">
        <v>3</v>
      </c>
      <c r="H1182" t="s">
        <v>4</v>
      </c>
      <c r="I1182" t="s">
        <v>5</v>
      </c>
      <c r="J1182">
        <v>0</v>
      </c>
    </row>
    <row r="1183" spans="1:10" x14ac:dyDescent="0.25">
      <c r="A1183" t="str">
        <f t="shared" si="18"/>
        <v>LisseWijk 09 CentrumInkomensafh.huurbeleid 34229 t/m 43786 euroHuurOverige verhuurderN.v.t.</v>
      </c>
      <c r="B1183">
        <v>2015</v>
      </c>
      <c r="C1183" t="s">
        <v>15</v>
      </c>
      <c r="D1183" t="s">
        <v>17</v>
      </c>
      <c r="E1183" t="s">
        <v>141</v>
      </c>
      <c r="F1183" t="s">
        <v>9</v>
      </c>
      <c r="G1183" t="s">
        <v>3</v>
      </c>
      <c r="H1183" t="s">
        <v>7</v>
      </c>
      <c r="I1183" t="s">
        <v>1</v>
      </c>
      <c r="J1183">
        <v>0</v>
      </c>
    </row>
    <row r="1184" spans="1:10" x14ac:dyDescent="0.25">
      <c r="A1184" t="str">
        <f t="shared" si="18"/>
        <v>LisseWijk 09 CentrumInkomensafh.huurbeleid meer dan 43786 euroTotaalN.v.t.N.v.t.</v>
      </c>
      <c r="B1184">
        <v>2015</v>
      </c>
      <c r="C1184" t="s">
        <v>15</v>
      </c>
      <c r="D1184" t="s">
        <v>17</v>
      </c>
      <c r="E1184" t="s">
        <v>141</v>
      </c>
      <c r="F1184" t="s">
        <v>10</v>
      </c>
      <c r="G1184" t="s">
        <v>0</v>
      </c>
      <c r="H1184" t="s">
        <v>1</v>
      </c>
      <c r="I1184" t="s">
        <v>1</v>
      </c>
      <c r="J1184">
        <v>500</v>
      </c>
    </row>
    <row r="1185" spans="1:10" x14ac:dyDescent="0.25">
      <c r="A1185" t="str">
        <f t="shared" si="18"/>
        <v>LisseWijk 09 CentrumInkomensafh.huurbeleid meer dan 43786 euroEigenaarN.v.t.N.v.t.</v>
      </c>
      <c r="B1185">
        <v>2015</v>
      </c>
      <c r="C1185" t="s">
        <v>15</v>
      </c>
      <c r="D1185" t="s">
        <v>17</v>
      </c>
      <c r="E1185" t="s">
        <v>141</v>
      </c>
      <c r="F1185" t="s">
        <v>10</v>
      </c>
      <c r="G1185" t="s">
        <v>2</v>
      </c>
      <c r="H1185" t="s">
        <v>1</v>
      </c>
      <c r="I1185" t="s">
        <v>1</v>
      </c>
      <c r="J1185">
        <v>400</v>
      </c>
    </row>
    <row r="1186" spans="1:10" x14ac:dyDescent="0.25">
      <c r="A1186" t="str">
        <f t="shared" si="18"/>
        <v>LisseWijk 09 CentrumInkomensafh.huurbeleid meer dan 43786 euroHuurTotaalN.v.t.</v>
      </c>
      <c r="B1186">
        <v>2015</v>
      </c>
      <c r="C1186" t="s">
        <v>15</v>
      </c>
      <c r="D1186" t="s">
        <v>17</v>
      </c>
      <c r="E1186" t="s">
        <v>141</v>
      </c>
      <c r="F1186" t="s">
        <v>10</v>
      </c>
      <c r="G1186" t="s">
        <v>3</v>
      </c>
      <c r="H1186" t="s">
        <v>0</v>
      </c>
      <c r="I1186" t="s">
        <v>1</v>
      </c>
      <c r="J1186">
        <v>100</v>
      </c>
    </row>
    <row r="1187" spans="1:10" x14ac:dyDescent="0.25">
      <c r="A1187" t="str">
        <f t="shared" si="18"/>
        <v>LisseWijk 09 CentrumInkomensafh.huurbeleid meer dan 43786 euroHuurCorporatieTotaal</v>
      </c>
      <c r="B1187">
        <v>2015</v>
      </c>
      <c r="C1187" t="s">
        <v>15</v>
      </c>
      <c r="D1187" t="s">
        <v>17</v>
      </c>
      <c r="E1187" t="s">
        <v>141</v>
      </c>
      <c r="F1187" t="s">
        <v>10</v>
      </c>
      <c r="G1187" t="s">
        <v>3</v>
      </c>
      <c r="H1187" t="s">
        <v>4</v>
      </c>
      <c r="I1187" t="s">
        <v>0</v>
      </c>
      <c r="J1187">
        <v>0</v>
      </c>
    </row>
    <row r="1188" spans="1:10" x14ac:dyDescent="0.25">
      <c r="A1188" t="str">
        <f t="shared" si="18"/>
        <v>LisseWijk 09 CentrumInkomensafh.huurbeleid meer dan 43786 euroHuurCorporatieOnder liberalisatiegrens</v>
      </c>
      <c r="B1188">
        <v>2015</v>
      </c>
      <c r="C1188" t="s">
        <v>15</v>
      </c>
      <c r="D1188" t="s">
        <v>17</v>
      </c>
      <c r="E1188" t="s">
        <v>141</v>
      </c>
      <c r="F1188" t="s">
        <v>10</v>
      </c>
      <c r="G1188" t="s">
        <v>3</v>
      </c>
      <c r="H1188" t="s">
        <v>4</v>
      </c>
      <c r="I1188" t="s">
        <v>5</v>
      </c>
      <c r="J1188">
        <v>0</v>
      </c>
    </row>
    <row r="1189" spans="1:10" x14ac:dyDescent="0.25">
      <c r="A1189" t="str">
        <f t="shared" si="18"/>
        <v>LisseWijk 09 CentrumInkomensafh.huurbeleid meer dan 43786 euroHuurOverige verhuurderN.v.t.</v>
      </c>
      <c r="B1189">
        <v>2015</v>
      </c>
      <c r="C1189" t="s">
        <v>15</v>
      </c>
      <c r="D1189" t="s">
        <v>17</v>
      </c>
      <c r="E1189" t="s">
        <v>141</v>
      </c>
      <c r="F1189" t="s">
        <v>10</v>
      </c>
      <c r="G1189" t="s">
        <v>3</v>
      </c>
      <c r="H1189" t="s">
        <v>7</v>
      </c>
      <c r="I1189" t="s">
        <v>1</v>
      </c>
      <c r="J1189">
        <v>0</v>
      </c>
    </row>
    <row r="1190" spans="1:10" x14ac:dyDescent="0.25">
      <c r="A1190" t="str">
        <f t="shared" si="18"/>
        <v>LisseWijk 10 BerkhoutTotaalTotaalN.v.t.N.v.t.</v>
      </c>
      <c r="B1190">
        <v>2015</v>
      </c>
      <c r="C1190" t="s">
        <v>15</v>
      </c>
      <c r="D1190" t="s">
        <v>17</v>
      </c>
      <c r="E1190" t="s">
        <v>142</v>
      </c>
      <c r="F1190" t="s">
        <v>0</v>
      </c>
      <c r="G1190" t="s">
        <v>0</v>
      </c>
      <c r="H1190" t="s">
        <v>1</v>
      </c>
      <c r="I1190" t="s">
        <v>1</v>
      </c>
      <c r="J1190">
        <v>700</v>
      </c>
    </row>
    <row r="1191" spans="1:10" x14ac:dyDescent="0.25">
      <c r="A1191" t="str">
        <f t="shared" si="18"/>
        <v>LisseWijk 10 BerkhoutTotaalEigenaarN.v.t.N.v.t.</v>
      </c>
      <c r="B1191">
        <v>2015</v>
      </c>
      <c r="C1191" t="s">
        <v>15</v>
      </c>
      <c r="D1191" t="s">
        <v>17</v>
      </c>
      <c r="E1191" t="s">
        <v>142</v>
      </c>
      <c r="F1191" t="s">
        <v>0</v>
      </c>
      <c r="G1191" t="s">
        <v>2</v>
      </c>
      <c r="H1191" t="s">
        <v>1</v>
      </c>
      <c r="I1191" t="s">
        <v>1</v>
      </c>
      <c r="J1191">
        <v>400</v>
      </c>
    </row>
    <row r="1192" spans="1:10" x14ac:dyDescent="0.25">
      <c r="A1192" t="str">
        <f t="shared" si="18"/>
        <v>LisseWijk 10 BerkhoutTotaalHuurTotaalN.v.t.</v>
      </c>
      <c r="B1192">
        <v>2015</v>
      </c>
      <c r="C1192" t="s">
        <v>15</v>
      </c>
      <c r="D1192" t="s">
        <v>17</v>
      </c>
      <c r="E1192" t="s">
        <v>142</v>
      </c>
      <c r="F1192" t="s">
        <v>0</v>
      </c>
      <c r="G1192" t="s">
        <v>3</v>
      </c>
      <c r="H1192" t="s">
        <v>0</v>
      </c>
      <c r="I1192" t="s">
        <v>1</v>
      </c>
      <c r="J1192">
        <v>300</v>
      </c>
    </row>
    <row r="1193" spans="1:10" x14ac:dyDescent="0.25">
      <c r="A1193" t="str">
        <f t="shared" si="18"/>
        <v>LisseWijk 10 BerkhoutTotaalHuurCorporatieTotaal</v>
      </c>
      <c r="B1193">
        <v>2015</v>
      </c>
      <c r="C1193" t="s">
        <v>15</v>
      </c>
      <c r="D1193" t="s">
        <v>17</v>
      </c>
      <c r="E1193" t="s">
        <v>142</v>
      </c>
      <c r="F1193" t="s">
        <v>0</v>
      </c>
      <c r="G1193" t="s">
        <v>3</v>
      </c>
      <c r="H1193" t="s">
        <v>4</v>
      </c>
      <c r="I1193" t="s">
        <v>0</v>
      </c>
      <c r="J1193">
        <v>100</v>
      </c>
    </row>
    <row r="1194" spans="1:10" x14ac:dyDescent="0.25">
      <c r="A1194" t="str">
        <f t="shared" si="18"/>
        <v>LisseWijk 10 BerkhoutTotaalHuurCorporatieOnder liberalisatiegrens</v>
      </c>
      <c r="B1194">
        <v>2015</v>
      </c>
      <c r="C1194" t="s">
        <v>15</v>
      </c>
      <c r="D1194" t="s">
        <v>17</v>
      </c>
      <c r="E1194" t="s">
        <v>142</v>
      </c>
      <c r="F1194" t="s">
        <v>0</v>
      </c>
      <c r="G1194" t="s">
        <v>3</v>
      </c>
      <c r="H1194" t="s">
        <v>4</v>
      </c>
      <c r="I1194" t="s">
        <v>5</v>
      </c>
      <c r="J1194">
        <v>0</v>
      </c>
    </row>
    <row r="1195" spans="1:10" x14ac:dyDescent="0.25">
      <c r="A1195" t="str">
        <f t="shared" si="18"/>
        <v>LisseWijk 10 BerkhoutTotaalHuurCorporatieOverig</v>
      </c>
      <c r="B1195">
        <v>2015</v>
      </c>
      <c r="C1195" t="s">
        <v>15</v>
      </c>
      <c r="D1195" t="s">
        <v>17</v>
      </c>
      <c r="E1195" t="s">
        <v>142</v>
      </c>
      <c r="F1195" t="s">
        <v>0</v>
      </c>
      <c r="G1195" t="s">
        <v>3</v>
      </c>
      <c r="H1195" t="s">
        <v>4</v>
      </c>
      <c r="I1195" t="s">
        <v>6</v>
      </c>
      <c r="J1195">
        <v>0</v>
      </c>
    </row>
    <row r="1196" spans="1:10" x14ac:dyDescent="0.25">
      <c r="A1196" t="str">
        <f t="shared" si="18"/>
        <v>LisseWijk 10 BerkhoutTotaalHuurOverige verhuurderN.v.t.</v>
      </c>
      <c r="B1196">
        <v>2015</v>
      </c>
      <c r="C1196" t="s">
        <v>15</v>
      </c>
      <c r="D1196" t="s">
        <v>17</v>
      </c>
      <c r="E1196" t="s">
        <v>142</v>
      </c>
      <c r="F1196" t="s">
        <v>0</v>
      </c>
      <c r="G1196" t="s">
        <v>3</v>
      </c>
      <c r="H1196" t="s">
        <v>7</v>
      </c>
      <c r="I1196" t="s">
        <v>1</v>
      </c>
      <c r="J1196">
        <v>200</v>
      </c>
    </row>
    <row r="1197" spans="1:10" x14ac:dyDescent="0.25">
      <c r="A1197" t="str">
        <f t="shared" si="18"/>
        <v>LisseWijk 10 BerkhoutInkomensafh.huurbeleid tot 34229 euroTotaalN.v.t.N.v.t.</v>
      </c>
      <c r="B1197">
        <v>2015</v>
      </c>
      <c r="C1197" t="s">
        <v>15</v>
      </c>
      <c r="D1197" t="s">
        <v>17</v>
      </c>
      <c r="E1197" t="s">
        <v>142</v>
      </c>
      <c r="F1197" t="s">
        <v>8</v>
      </c>
      <c r="G1197" t="s">
        <v>0</v>
      </c>
      <c r="H1197" t="s">
        <v>1</v>
      </c>
      <c r="I1197" t="s">
        <v>1</v>
      </c>
      <c r="J1197">
        <v>300</v>
      </c>
    </row>
    <row r="1198" spans="1:10" x14ac:dyDescent="0.25">
      <c r="A1198" t="str">
        <f t="shared" si="18"/>
        <v>LisseWijk 10 BerkhoutInkomensafh.huurbeleid tot 34229 euroEigenaarN.v.t.N.v.t.</v>
      </c>
      <c r="B1198">
        <v>2015</v>
      </c>
      <c r="C1198" t="s">
        <v>15</v>
      </c>
      <c r="D1198" t="s">
        <v>17</v>
      </c>
      <c r="E1198" t="s">
        <v>142</v>
      </c>
      <c r="F1198" t="s">
        <v>8</v>
      </c>
      <c r="G1198" t="s">
        <v>2</v>
      </c>
      <c r="H1198" t="s">
        <v>1</v>
      </c>
      <c r="I1198" t="s">
        <v>1</v>
      </c>
      <c r="J1198">
        <v>100</v>
      </c>
    </row>
    <row r="1199" spans="1:10" x14ac:dyDescent="0.25">
      <c r="A1199" t="str">
        <f t="shared" si="18"/>
        <v>LisseWijk 10 BerkhoutInkomensafh.huurbeleid tot 34229 euroHuurTotaalN.v.t.</v>
      </c>
      <c r="B1199">
        <v>2015</v>
      </c>
      <c r="C1199" t="s">
        <v>15</v>
      </c>
      <c r="D1199" t="s">
        <v>17</v>
      </c>
      <c r="E1199" t="s">
        <v>142</v>
      </c>
      <c r="F1199" t="s">
        <v>8</v>
      </c>
      <c r="G1199" t="s">
        <v>3</v>
      </c>
      <c r="H1199" t="s">
        <v>0</v>
      </c>
      <c r="I1199" t="s">
        <v>1</v>
      </c>
      <c r="J1199">
        <v>200</v>
      </c>
    </row>
    <row r="1200" spans="1:10" x14ac:dyDescent="0.25">
      <c r="A1200" t="str">
        <f t="shared" si="18"/>
        <v>LisseWijk 10 BerkhoutInkomensafh.huurbeleid tot 34229 euroHuurCorporatieTotaal</v>
      </c>
      <c r="B1200">
        <v>2015</v>
      </c>
      <c r="C1200" t="s">
        <v>15</v>
      </c>
      <c r="D1200" t="s">
        <v>17</v>
      </c>
      <c r="E1200" t="s">
        <v>142</v>
      </c>
      <c r="F1200" t="s">
        <v>8</v>
      </c>
      <c r="G1200" t="s">
        <v>3</v>
      </c>
      <c r="H1200" t="s">
        <v>4</v>
      </c>
      <c r="I1200" t="s">
        <v>0</v>
      </c>
      <c r="J1200">
        <v>100</v>
      </c>
    </row>
    <row r="1201" spans="1:10" x14ac:dyDescent="0.25">
      <c r="A1201" t="str">
        <f t="shared" si="18"/>
        <v>LisseWijk 10 BerkhoutInkomensafh.huurbeleid tot 34229 euroHuurCorporatieOnder liberalisatiegrens</v>
      </c>
      <c r="B1201">
        <v>2015</v>
      </c>
      <c r="C1201" t="s">
        <v>15</v>
      </c>
      <c r="D1201" t="s">
        <v>17</v>
      </c>
      <c r="E1201" t="s">
        <v>142</v>
      </c>
      <c r="F1201" t="s">
        <v>8</v>
      </c>
      <c r="G1201" t="s">
        <v>3</v>
      </c>
      <c r="H1201" t="s">
        <v>4</v>
      </c>
      <c r="I1201" t="s">
        <v>5</v>
      </c>
      <c r="J1201">
        <v>0</v>
      </c>
    </row>
    <row r="1202" spans="1:10" x14ac:dyDescent="0.25">
      <c r="A1202" t="str">
        <f t="shared" si="18"/>
        <v>LisseWijk 10 BerkhoutInkomensafh.huurbeleid tot 34229 euroHuurCorporatieOverig</v>
      </c>
      <c r="B1202">
        <v>2015</v>
      </c>
      <c r="C1202" t="s">
        <v>15</v>
      </c>
      <c r="D1202" t="s">
        <v>17</v>
      </c>
      <c r="E1202" t="s">
        <v>142</v>
      </c>
      <c r="F1202" t="s">
        <v>8</v>
      </c>
      <c r="G1202" t="s">
        <v>3</v>
      </c>
      <c r="H1202" t="s">
        <v>4</v>
      </c>
      <c r="I1202" t="s">
        <v>6</v>
      </c>
      <c r="J1202">
        <v>0</v>
      </c>
    </row>
    <row r="1203" spans="1:10" x14ac:dyDescent="0.25">
      <c r="A1203" t="str">
        <f t="shared" si="18"/>
        <v>LisseWijk 10 BerkhoutInkomensafh.huurbeleid tot 34229 euroHuurOverige verhuurderN.v.t.</v>
      </c>
      <c r="B1203">
        <v>2015</v>
      </c>
      <c r="C1203" t="s">
        <v>15</v>
      </c>
      <c r="D1203" t="s">
        <v>17</v>
      </c>
      <c r="E1203" t="s">
        <v>142</v>
      </c>
      <c r="F1203" t="s">
        <v>8</v>
      </c>
      <c r="G1203" t="s">
        <v>3</v>
      </c>
      <c r="H1203" t="s">
        <v>7</v>
      </c>
      <c r="I1203" t="s">
        <v>1</v>
      </c>
      <c r="J1203">
        <v>200</v>
      </c>
    </row>
    <row r="1204" spans="1:10" x14ac:dyDescent="0.25">
      <c r="A1204" t="str">
        <f t="shared" si="18"/>
        <v>LisseWijk 10 BerkhoutInkomensafh.huurbeleid 34229 t/m 43786 euroTotaalN.v.t.N.v.t.</v>
      </c>
      <c r="B1204">
        <v>2015</v>
      </c>
      <c r="C1204" t="s">
        <v>15</v>
      </c>
      <c r="D1204" t="s">
        <v>17</v>
      </c>
      <c r="E1204" t="s">
        <v>142</v>
      </c>
      <c r="F1204" t="s">
        <v>9</v>
      </c>
      <c r="G1204" t="s">
        <v>0</v>
      </c>
      <c r="H1204" t="s">
        <v>1</v>
      </c>
      <c r="I1204" t="s">
        <v>1</v>
      </c>
      <c r="J1204">
        <v>100</v>
      </c>
    </row>
    <row r="1205" spans="1:10" x14ac:dyDescent="0.25">
      <c r="A1205" t="str">
        <f t="shared" si="18"/>
        <v>LisseWijk 10 BerkhoutInkomensafh.huurbeleid 34229 t/m 43786 euroEigenaarN.v.t.N.v.t.</v>
      </c>
      <c r="B1205">
        <v>2015</v>
      </c>
      <c r="C1205" t="s">
        <v>15</v>
      </c>
      <c r="D1205" t="s">
        <v>17</v>
      </c>
      <c r="E1205" t="s">
        <v>142</v>
      </c>
      <c r="F1205" t="s">
        <v>9</v>
      </c>
      <c r="G1205" t="s">
        <v>2</v>
      </c>
      <c r="H1205" t="s">
        <v>1</v>
      </c>
      <c r="I1205" t="s">
        <v>1</v>
      </c>
      <c r="J1205">
        <v>100</v>
      </c>
    </row>
    <row r="1206" spans="1:10" x14ac:dyDescent="0.25">
      <c r="A1206" t="str">
        <f t="shared" si="18"/>
        <v>LisseWijk 10 BerkhoutInkomensafh.huurbeleid 34229 t/m 43786 euroHuurTotaalN.v.t.</v>
      </c>
      <c r="B1206">
        <v>2015</v>
      </c>
      <c r="C1206" t="s">
        <v>15</v>
      </c>
      <c r="D1206" t="s">
        <v>17</v>
      </c>
      <c r="E1206" t="s">
        <v>142</v>
      </c>
      <c r="F1206" t="s">
        <v>9</v>
      </c>
      <c r="G1206" t="s">
        <v>3</v>
      </c>
      <c r="H1206" t="s">
        <v>0</v>
      </c>
      <c r="I1206" t="s">
        <v>1</v>
      </c>
      <c r="J1206">
        <v>0</v>
      </c>
    </row>
    <row r="1207" spans="1:10" x14ac:dyDescent="0.25">
      <c r="A1207" t="str">
        <f t="shared" si="18"/>
        <v>LisseWijk 10 BerkhoutInkomensafh.huurbeleid 34229 t/m 43786 euroHuurCorporatieTotaal</v>
      </c>
      <c r="B1207">
        <v>2015</v>
      </c>
      <c r="C1207" t="s">
        <v>15</v>
      </c>
      <c r="D1207" t="s">
        <v>17</v>
      </c>
      <c r="E1207" t="s">
        <v>142</v>
      </c>
      <c r="F1207" t="s">
        <v>9</v>
      </c>
      <c r="G1207" t="s">
        <v>3</v>
      </c>
      <c r="H1207" t="s">
        <v>4</v>
      </c>
      <c r="I1207" t="s">
        <v>0</v>
      </c>
      <c r="J1207">
        <v>0</v>
      </c>
    </row>
    <row r="1208" spans="1:10" x14ac:dyDescent="0.25">
      <c r="A1208" t="str">
        <f t="shared" si="18"/>
        <v>LisseWijk 10 BerkhoutInkomensafh.huurbeleid 34229 t/m 43786 euroHuurCorporatieOnder liberalisatiegrens</v>
      </c>
      <c r="B1208">
        <v>2015</v>
      </c>
      <c r="C1208" t="s">
        <v>15</v>
      </c>
      <c r="D1208" t="s">
        <v>17</v>
      </c>
      <c r="E1208" t="s">
        <v>142</v>
      </c>
      <c r="F1208" t="s">
        <v>9</v>
      </c>
      <c r="G1208" t="s">
        <v>3</v>
      </c>
      <c r="H1208" t="s">
        <v>4</v>
      </c>
      <c r="I1208" t="s">
        <v>5</v>
      </c>
      <c r="J1208">
        <v>0</v>
      </c>
    </row>
    <row r="1209" spans="1:10" x14ac:dyDescent="0.25">
      <c r="A1209" t="str">
        <f t="shared" si="18"/>
        <v>LisseWijk 10 BerkhoutInkomensafh.huurbeleid 34229 t/m 43786 euroHuurOverige verhuurderN.v.t.</v>
      </c>
      <c r="B1209">
        <v>2015</v>
      </c>
      <c r="C1209" t="s">
        <v>15</v>
      </c>
      <c r="D1209" t="s">
        <v>17</v>
      </c>
      <c r="E1209" t="s">
        <v>142</v>
      </c>
      <c r="F1209" t="s">
        <v>9</v>
      </c>
      <c r="G1209" t="s">
        <v>3</v>
      </c>
      <c r="H1209" t="s">
        <v>7</v>
      </c>
      <c r="I1209" t="s">
        <v>1</v>
      </c>
      <c r="J1209">
        <v>0</v>
      </c>
    </row>
    <row r="1210" spans="1:10" x14ac:dyDescent="0.25">
      <c r="A1210" t="str">
        <f t="shared" si="18"/>
        <v>LisseWijk 10 BerkhoutInkomensafh.huurbeleid meer dan 43786 euroTotaalN.v.t.N.v.t.</v>
      </c>
      <c r="B1210">
        <v>2015</v>
      </c>
      <c r="C1210" t="s">
        <v>15</v>
      </c>
      <c r="D1210" t="s">
        <v>17</v>
      </c>
      <c r="E1210" t="s">
        <v>142</v>
      </c>
      <c r="F1210" t="s">
        <v>10</v>
      </c>
      <c r="G1210" t="s">
        <v>0</v>
      </c>
      <c r="H1210" t="s">
        <v>1</v>
      </c>
      <c r="I1210" t="s">
        <v>1</v>
      </c>
      <c r="J1210">
        <v>300</v>
      </c>
    </row>
    <row r="1211" spans="1:10" x14ac:dyDescent="0.25">
      <c r="A1211" t="str">
        <f t="shared" si="18"/>
        <v>LisseWijk 10 BerkhoutInkomensafh.huurbeleid meer dan 43786 euroEigenaarN.v.t.N.v.t.</v>
      </c>
      <c r="B1211">
        <v>2015</v>
      </c>
      <c r="C1211" t="s">
        <v>15</v>
      </c>
      <c r="D1211" t="s">
        <v>17</v>
      </c>
      <c r="E1211" t="s">
        <v>142</v>
      </c>
      <c r="F1211" t="s">
        <v>10</v>
      </c>
      <c r="G1211" t="s">
        <v>2</v>
      </c>
      <c r="H1211" t="s">
        <v>1</v>
      </c>
      <c r="I1211" t="s">
        <v>1</v>
      </c>
      <c r="J1211">
        <v>300</v>
      </c>
    </row>
    <row r="1212" spans="1:10" x14ac:dyDescent="0.25">
      <c r="A1212" t="str">
        <f t="shared" si="18"/>
        <v>LisseWijk 10 BerkhoutInkomensafh.huurbeleid meer dan 43786 euroHuurTotaalN.v.t.</v>
      </c>
      <c r="B1212">
        <v>2015</v>
      </c>
      <c r="C1212" t="s">
        <v>15</v>
      </c>
      <c r="D1212" t="s">
        <v>17</v>
      </c>
      <c r="E1212" t="s">
        <v>142</v>
      </c>
      <c r="F1212" t="s">
        <v>10</v>
      </c>
      <c r="G1212" t="s">
        <v>3</v>
      </c>
      <c r="H1212" t="s">
        <v>0</v>
      </c>
      <c r="I1212" t="s">
        <v>1</v>
      </c>
      <c r="J1212">
        <v>0</v>
      </c>
    </row>
    <row r="1213" spans="1:10" x14ac:dyDescent="0.25">
      <c r="A1213" t="str">
        <f t="shared" si="18"/>
        <v>LisseWijk 10 BerkhoutInkomensafh.huurbeleid meer dan 43786 euroHuurCorporatieTotaal</v>
      </c>
      <c r="B1213">
        <v>2015</v>
      </c>
      <c r="C1213" t="s">
        <v>15</v>
      </c>
      <c r="D1213" t="s">
        <v>17</v>
      </c>
      <c r="E1213" t="s">
        <v>142</v>
      </c>
      <c r="F1213" t="s">
        <v>10</v>
      </c>
      <c r="G1213" t="s">
        <v>3</v>
      </c>
      <c r="H1213" t="s">
        <v>4</v>
      </c>
      <c r="I1213" t="s">
        <v>0</v>
      </c>
      <c r="J1213">
        <v>0</v>
      </c>
    </row>
    <row r="1214" spans="1:10" x14ac:dyDescent="0.25">
      <c r="A1214" t="str">
        <f t="shared" si="18"/>
        <v>LisseWijk 10 BerkhoutInkomensafh.huurbeleid meer dan 43786 euroHuurCorporatieOnder liberalisatiegrens</v>
      </c>
      <c r="B1214">
        <v>2015</v>
      </c>
      <c r="C1214" t="s">
        <v>15</v>
      </c>
      <c r="D1214" t="s">
        <v>17</v>
      </c>
      <c r="E1214" t="s">
        <v>142</v>
      </c>
      <c r="F1214" t="s">
        <v>10</v>
      </c>
      <c r="G1214" t="s">
        <v>3</v>
      </c>
      <c r="H1214" t="s">
        <v>4</v>
      </c>
      <c r="I1214" t="s">
        <v>5</v>
      </c>
      <c r="J1214">
        <v>0</v>
      </c>
    </row>
    <row r="1215" spans="1:10" x14ac:dyDescent="0.25">
      <c r="A1215" t="str">
        <f t="shared" si="18"/>
        <v>LisseWijk 10 BerkhoutInkomensafh.huurbeleid meer dan 43786 euroHuurOverige verhuurderN.v.t.</v>
      </c>
      <c r="B1215">
        <v>2015</v>
      </c>
      <c r="C1215" t="s">
        <v>15</v>
      </c>
      <c r="D1215" t="s">
        <v>17</v>
      </c>
      <c r="E1215" t="s">
        <v>142</v>
      </c>
      <c r="F1215" t="s">
        <v>10</v>
      </c>
      <c r="G1215" t="s">
        <v>3</v>
      </c>
      <c r="H1215" t="s">
        <v>7</v>
      </c>
      <c r="I1215" t="s">
        <v>1</v>
      </c>
      <c r="J1215">
        <v>0</v>
      </c>
    </row>
    <row r="1216" spans="1:10" x14ac:dyDescent="0.25">
      <c r="A1216" t="str">
        <f t="shared" si="18"/>
        <v>LisseWijk 11 Van RijckevorselTotaalTotaalN.v.t.N.v.t.</v>
      </c>
      <c r="B1216">
        <v>2015</v>
      </c>
      <c r="C1216" t="s">
        <v>15</v>
      </c>
      <c r="D1216" t="s">
        <v>17</v>
      </c>
      <c r="E1216" t="s">
        <v>143</v>
      </c>
      <c r="F1216" t="s">
        <v>0</v>
      </c>
      <c r="G1216" t="s">
        <v>0</v>
      </c>
      <c r="H1216" t="s">
        <v>1</v>
      </c>
      <c r="I1216" t="s">
        <v>1</v>
      </c>
      <c r="J1216">
        <v>200</v>
      </c>
    </row>
    <row r="1217" spans="1:10" x14ac:dyDescent="0.25">
      <c r="A1217" t="str">
        <f t="shared" si="18"/>
        <v>LisseWijk 11 Van RijckevorselTotaalEigenaarN.v.t.N.v.t.</v>
      </c>
      <c r="B1217">
        <v>2015</v>
      </c>
      <c r="C1217" t="s">
        <v>15</v>
      </c>
      <c r="D1217" t="s">
        <v>17</v>
      </c>
      <c r="E1217" t="s">
        <v>143</v>
      </c>
      <c r="F1217" t="s">
        <v>0</v>
      </c>
      <c r="G1217" t="s">
        <v>2</v>
      </c>
      <c r="H1217" t="s">
        <v>1</v>
      </c>
      <c r="I1217" t="s">
        <v>1</v>
      </c>
      <c r="J1217">
        <v>200</v>
      </c>
    </row>
    <row r="1218" spans="1:10" x14ac:dyDescent="0.25">
      <c r="A1218" t="str">
        <f t="shared" si="18"/>
        <v>LisseWijk 11 Van RijckevorselTotaalHuurTotaalN.v.t.</v>
      </c>
      <c r="B1218">
        <v>2015</v>
      </c>
      <c r="C1218" t="s">
        <v>15</v>
      </c>
      <c r="D1218" t="s">
        <v>17</v>
      </c>
      <c r="E1218" t="s">
        <v>143</v>
      </c>
      <c r="F1218" t="s">
        <v>0</v>
      </c>
      <c r="G1218" t="s">
        <v>3</v>
      </c>
      <c r="H1218" t="s">
        <v>0</v>
      </c>
      <c r="I1218" t="s">
        <v>1</v>
      </c>
      <c r="J1218">
        <v>0</v>
      </c>
    </row>
    <row r="1219" spans="1:10" x14ac:dyDescent="0.25">
      <c r="A1219" t="str">
        <f t="shared" ref="A1219:A1282" si="19">CONCATENATE(D1219,E1219,F1219,G1219,H1219,I1219)</f>
        <v>LisseWijk 11 Van RijckevorselTotaalHuurCorporatieTotaal</v>
      </c>
      <c r="B1219">
        <v>2015</v>
      </c>
      <c r="C1219" t="s">
        <v>15</v>
      </c>
      <c r="D1219" t="s">
        <v>17</v>
      </c>
      <c r="E1219" t="s">
        <v>143</v>
      </c>
      <c r="F1219" t="s">
        <v>0</v>
      </c>
      <c r="G1219" t="s">
        <v>3</v>
      </c>
      <c r="H1219" t="s">
        <v>4</v>
      </c>
      <c r="I1219" t="s">
        <v>0</v>
      </c>
      <c r="J1219">
        <v>0</v>
      </c>
    </row>
    <row r="1220" spans="1:10" x14ac:dyDescent="0.25">
      <c r="A1220" t="str">
        <f t="shared" si="19"/>
        <v>LisseWijk 11 Van RijckevorselTotaalHuurCorporatieOnder liberalisatiegrens</v>
      </c>
      <c r="B1220">
        <v>2015</v>
      </c>
      <c r="C1220" t="s">
        <v>15</v>
      </c>
      <c r="D1220" t="s">
        <v>17</v>
      </c>
      <c r="E1220" t="s">
        <v>143</v>
      </c>
      <c r="F1220" t="s">
        <v>0</v>
      </c>
      <c r="G1220" t="s">
        <v>3</v>
      </c>
      <c r="H1220" t="s">
        <v>4</v>
      </c>
      <c r="I1220" t="s">
        <v>5</v>
      </c>
      <c r="J1220">
        <v>0</v>
      </c>
    </row>
    <row r="1221" spans="1:10" x14ac:dyDescent="0.25">
      <c r="A1221" t="str">
        <f t="shared" si="19"/>
        <v>LisseWijk 11 Van RijckevorselTotaalHuurCorporatieOverig</v>
      </c>
      <c r="B1221">
        <v>2015</v>
      </c>
      <c r="C1221" t="s">
        <v>15</v>
      </c>
      <c r="D1221" t="s">
        <v>17</v>
      </c>
      <c r="E1221" t="s">
        <v>143</v>
      </c>
      <c r="F1221" t="s">
        <v>0</v>
      </c>
      <c r="G1221" t="s">
        <v>3</v>
      </c>
      <c r="H1221" t="s">
        <v>4</v>
      </c>
      <c r="I1221" t="s">
        <v>6</v>
      </c>
      <c r="J1221">
        <v>0</v>
      </c>
    </row>
    <row r="1222" spans="1:10" x14ac:dyDescent="0.25">
      <c r="A1222" t="str">
        <f t="shared" si="19"/>
        <v>LisseWijk 11 Van RijckevorselTotaalHuurOverige verhuurderN.v.t.</v>
      </c>
      <c r="B1222">
        <v>2015</v>
      </c>
      <c r="C1222" t="s">
        <v>15</v>
      </c>
      <c r="D1222" t="s">
        <v>17</v>
      </c>
      <c r="E1222" t="s">
        <v>143</v>
      </c>
      <c r="F1222" t="s">
        <v>0</v>
      </c>
      <c r="G1222" t="s">
        <v>3</v>
      </c>
      <c r="H1222" t="s">
        <v>7</v>
      </c>
      <c r="I1222" t="s">
        <v>1</v>
      </c>
      <c r="J1222">
        <v>0</v>
      </c>
    </row>
    <row r="1223" spans="1:10" x14ac:dyDescent="0.25">
      <c r="A1223" t="str">
        <f t="shared" si="19"/>
        <v>LisseWijk 11 Van RijckevorselInkomensafh.huurbeleid tot 34229 euroTotaalN.v.t.N.v.t.</v>
      </c>
      <c r="B1223">
        <v>2015</v>
      </c>
      <c r="C1223" t="s">
        <v>15</v>
      </c>
      <c r="D1223" t="s">
        <v>17</v>
      </c>
      <c r="E1223" t="s">
        <v>143</v>
      </c>
      <c r="F1223" t="s">
        <v>8</v>
      </c>
      <c r="G1223" t="s">
        <v>0</v>
      </c>
      <c r="H1223" t="s">
        <v>1</v>
      </c>
      <c r="I1223" t="s">
        <v>1</v>
      </c>
      <c r="J1223">
        <v>0</v>
      </c>
    </row>
    <row r="1224" spans="1:10" x14ac:dyDescent="0.25">
      <c r="A1224" t="str">
        <f t="shared" si="19"/>
        <v>LisseWijk 11 Van RijckevorselInkomensafh.huurbeleid tot 34229 euroEigenaarN.v.t.N.v.t.</v>
      </c>
      <c r="B1224">
        <v>2015</v>
      </c>
      <c r="C1224" t="s">
        <v>15</v>
      </c>
      <c r="D1224" t="s">
        <v>17</v>
      </c>
      <c r="E1224" t="s">
        <v>143</v>
      </c>
      <c r="F1224" t="s">
        <v>8</v>
      </c>
      <c r="G1224" t="s">
        <v>2</v>
      </c>
      <c r="H1224" t="s">
        <v>1</v>
      </c>
      <c r="I1224" t="s">
        <v>1</v>
      </c>
      <c r="J1224">
        <v>0</v>
      </c>
    </row>
    <row r="1225" spans="1:10" x14ac:dyDescent="0.25">
      <c r="A1225" t="str">
        <f t="shared" si="19"/>
        <v>LisseWijk 11 Van RijckevorselInkomensafh.huurbeleid tot 34229 euroHuurTotaalN.v.t.</v>
      </c>
      <c r="B1225">
        <v>2015</v>
      </c>
      <c r="C1225" t="s">
        <v>15</v>
      </c>
      <c r="D1225" t="s">
        <v>17</v>
      </c>
      <c r="E1225" t="s">
        <v>143</v>
      </c>
      <c r="F1225" t="s">
        <v>8</v>
      </c>
      <c r="G1225" t="s">
        <v>3</v>
      </c>
      <c r="H1225" t="s">
        <v>0</v>
      </c>
      <c r="I1225" t="s">
        <v>1</v>
      </c>
      <c r="J1225">
        <v>0</v>
      </c>
    </row>
    <row r="1226" spans="1:10" x14ac:dyDescent="0.25">
      <c r="A1226" t="str">
        <f t="shared" si="19"/>
        <v>LisseWijk 11 Van RijckevorselInkomensafh.huurbeleid tot 34229 euroHuurCorporatieTotaal</v>
      </c>
      <c r="B1226">
        <v>2015</v>
      </c>
      <c r="C1226" t="s">
        <v>15</v>
      </c>
      <c r="D1226" t="s">
        <v>17</v>
      </c>
      <c r="E1226" t="s">
        <v>143</v>
      </c>
      <c r="F1226" t="s">
        <v>8</v>
      </c>
      <c r="G1226" t="s">
        <v>3</v>
      </c>
      <c r="H1226" t="s">
        <v>4</v>
      </c>
      <c r="I1226" t="s">
        <v>0</v>
      </c>
      <c r="J1226">
        <v>0</v>
      </c>
    </row>
    <row r="1227" spans="1:10" x14ac:dyDescent="0.25">
      <c r="A1227" t="str">
        <f t="shared" si="19"/>
        <v>LisseWijk 11 Van RijckevorselInkomensafh.huurbeleid tot 34229 euroHuurCorporatieOnder liberalisatiegrens</v>
      </c>
      <c r="B1227">
        <v>2015</v>
      </c>
      <c r="C1227" t="s">
        <v>15</v>
      </c>
      <c r="D1227" t="s">
        <v>17</v>
      </c>
      <c r="E1227" t="s">
        <v>143</v>
      </c>
      <c r="F1227" t="s">
        <v>8</v>
      </c>
      <c r="G1227" t="s">
        <v>3</v>
      </c>
      <c r="H1227" t="s">
        <v>4</v>
      </c>
      <c r="I1227" t="s">
        <v>5</v>
      </c>
      <c r="J1227">
        <v>0</v>
      </c>
    </row>
    <row r="1228" spans="1:10" x14ac:dyDescent="0.25">
      <c r="A1228" t="str">
        <f t="shared" si="19"/>
        <v>LisseWijk 11 Van RijckevorselInkomensafh.huurbeleid tot 34229 euroHuurCorporatieOverig</v>
      </c>
      <c r="B1228">
        <v>2015</v>
      </c>
      <c r="C1228" t="s">
        <v>15</v>
      </c>
      <c r="D1228" t="s">
        <v>17</v>
      </c>
      <c r="E1228" t="s">
        <v>143</v>
      </c>
      <c r="F1228" t="s">
        <v>8</v>
      </c>
      <c r="G1228" t="s">
        <v>3</v>
      </c>
      <c r="H1228" t="s">
        <v>4</v>
      </c>
      <c r="I1228" t="s">
        <v>6</v>
      </c>
      <c r="J1228">
        <v>0</v>
      </c>
    </row>
    <row r="1229" spans="1:10" x14ac:dyDescent="0.25">
      <c r="A1229" t="str">
        <f t="shared" si="19"/>
        <v>LisseWijk 11 Van RijckevorselInkomensafh.huurbeleid tot 34229 euroHuurOverige verhuurderN.v.t.</v>
      </c>
      <c r="B1229">
        <v>2015</v>
      </c>
      <c r="C1229" t="s">
        <v>15</v>
      </c>
      <c r="D1229" t="s">
        <v>17</v>
      </c>
      <c r="E1229" t="s">
        <v>143</v>
      </c>
      <c r="F1229" t="s">
        <v>8</v>
      </c>
      <c r="G1229" t="s">
        <v>3</v>
      </c>
      <c r="H1229" t="s">
        <v>7</v>
      </c>
      <c r="I1229" t="s">
        <v>1</v>
      </c>
      <c r="J1229">
        <v>0</v>
      </c>
    </row>
    <row r="1230" spans="1:10" x14ac:dyDescent="0.25">
      <c r="A1230" t="str">
        <f t="shared" si="19"/>
        <v>LisseWijk 11 Van RijckevorselInkomensafh.huurbeleid 34229 t/m 43786 euroTotaalN.v.t.N.v.t.</v>
      </c>
      <c r="B1230">
        <v>2015</v>
      </c>
      <c r="C1230" t="s">
        <v>15</v>
      </c>
      <c r="D1230" t="s">
        <v>17</v>
      </c>
      <c r="E1230" t="s">
        <v>143</v>
      </c>
      <c r="F1230" t="s">
        <v>9</v>
      </c>
      <c r="G1230" t="s">
        <v>0</v>
      </c>
      <c r="H1230" t="s">
        <v>1</v>
      </c>
      <c r="I1230" t="s">
        <v>1</v>
      </c>
      <c r="J1230">
        <v>0</v>
      </c>
    </row>
    <row r="1231" spans="1:10" x14ac:dyDescent="0.25">
      <c r="A1231" t="str">
        <f t="shared" si="19"/>
        <v>LisseWijk 11 Van RijckevorselInkomensafh.huurbeleid 34229 t/m 43786 euroEigenaarN.v.t.N.v.t.</v>
      </c>
      <c r="B1231">
        <v>2015</v>
      </c>
      <c r="C1231" t="s">
        <v>15</v>
      </c>
      <c r="D1231" t="s">
        <v>17</v>
      </c>
      <c r="E1231" t="s">
        <v>143</v>
      </c>
      <c r="F1231" t="s">
        <v>9</v>
      </c>
      <c r="G1231" t="s">
        <v>2</v>
      </c>
      <c r="H1231" t="s">
        <v>1</v>
      </c>
      <c r="I1231" t="s">
        <v>1</v>
      </c>
      <c r="J1231">
        <v>0</v>
      </c>
    </row>
    <row r="1232" spans="1:10" x14ac:dyDescent="0.25">
      <c r="A1232" t="str">
        <f t="shared" si="19"/>
        <v>LisseWijk 11 Van RijckevorselInkomensafh.huurbeleid 34229 t/m 43786 euroHuurTotaalN.v.t.</v>
      </c>
      <c r="B1232">
        <v>2015</v>
      </c>
      <c r="C1232" t="s">
        <v>15</v>
      </c>
      <c r="D1232" t="s">
        <v>17</v>
      </c>
      <c r="E1232" t="s">
        <v>143</v>
      </c>
      <c r="F1232" t="s">
        <v>9</v>
      </c>
      <c r="G1232" t="s">
        <v>3</v>
      </c>
      <c r="H1232" t="s">
        <v>0</v>
      </c>
      <c r="I1232" t="s">
        <v>1</v>
      </c>
      <c r="J1232">
        <v>0</v>
      </c>
    </row>
    <row r="1233" spans="1:10" x14ac:dyDescent="0.25">
      <c r="A1233" t="str">
        <f t="shared" si="19"/>
        <v>LisseWijk 11 Van RijckevorselInkomensafh.huurbeleid 34229 t/m 43786 euroHuurCorporatieTotaal</v>
      </c>
      <c r="B1233">
        <v>2015</v>
      </c>
      <c r="C1233" t="s">
        <v>15</v>
      </c>
      <c r="D1233" t="s">
        <v>17</v>
      </c>
      <c r="E1233" t="s">
        <v>143</v>
      </c>
      <c r="F1233" t="s">
        <v>9</v>
      </c>
      <c r="G1233" t="s">
        <v>3</v>
      </c>
      <c r="H1233" t="s">
        <v>4</v>
      </c>
      <c r="I1233" t="s">
        <v>0</v>
      </c>
      <c r="J1233">
        <v>0</v>
      </c>
    </row>
    <row r="1234" spans="1:10" x14ac:dyDescent="0.25">
      <c r="A1234" t="str">
        <f t="shared" si="19"/>
        <v>LisseWijk 11 Van RijckevorselInkomensafh.huurbeleid 34229 t/m 43786 euroHuurCorporatieOnder liberalisatiegrens</v>
      </c>
      <c r="B1234">
        <v>2015</v>
      </c>
      <c r="C1234" t="s">
        <v>15</v>
      </c>
      <c r="D1234" t="s">
        <v>17</v>
      </c>
      <c r="E1234" t="s">
        <v>143</v>
      </c>
      <c r="F1234" t="s">
        <v>9</v>
      </c>
      <c r="G1234" t="s">
        <v>3</v>
      </c>
      <c r="H1234" t="s">
        <v>4</v>
      </c>
      <c r="I1234" t="s">
        <v>5</v>
      </c>
      <c r="J1234">
        <v>0</v>
      </c>
    </row>
    <row r="1235" spans="1:10" x14ac:dyDescent="0.25">
      <c r="A1235" t="str">
        <f t="shared" si="19"/>
        <v>LisseWijk 11 Van RijckevorselInkomensafh.huurbeleid 34229 t/m 43786 euroHuurCorporatieOverig</v>
      </c>
      <c r="B1235">
        <v>2015</v>
      </c>
      <c r="C1235" t="s">
        <v>15</v>
      </c>
      <c r="D1235" t="s">
        <v>17</v>
      </c>
      <c r="E1235" t="s">
        <v>143</v>
      </c>
      <c r="F1235" t="s">
        <v>9</v>
      </c>
      <c r="G1235" t="s">
        <v>3</v>
      </c>
      <c r="H1235" t="s">
        <v>4</v>
      </c>
      <c r="I1235" t="s">
        <v>6</v>
      </c>
      <c r="J1235">
        <v>0</v>
      </c>
    </row>
    <row r="1236" spans="1:10" x14ac:dyDescent="0.25">
      <c r="A1236" t="str">
        <f t="shared" si="19"/>
        <v>LisseWijk 11 Van RijckevorselInkomensafh.huurbeleid 34229 t/m 43786 euroHuurOverige verhuurderN.v.t.</v>
      </c>
      <c r="B1236">
        <v>2015</v>
      </c>
      <c r="C1236" t="s">
        <v>15</v>
      </c>
      <c r="D1236" t="s">
        <v>17</v>
      </c>
      <c r="E1236" t="s">
        <v>143</v>
      </c>
      <c r="F1236" t="s">
        <v>9</v>
      </c>
      <c r="G1236" t="s">
        <v>3</v>
      </c>
      <c r="H1236" t="s">
        <v>7</v>
      </c>
      <c r="I1236" t="s">
        <v>1</v>
      </c>
      <c r="J1236">
        <v>0</v>
      </c>
    </row>
    <row r="1237" spans="1:10" x14ac:dyDescent="0.25">
      <c r="A1237" t="str">
        <f t="shared" si="19"/>
        <v>LisseWijk 11 Van RijckevorselInkomensafh.huurbeleid meer dan 43786 euroTotaalN.v.t.N.v.t.</v>
      </c>
      <c r="B1237">
        <v>2015</v>
      </c>
      <c r="C1237" t="s">
        <v>15</v>
      </c>
      <c r="D1237" t="s">
        <v>17</v>
      </c>
      <c r="E1237" t="s">
        <v>143</v>
      </c>
      <c r="F1237" t="s">
        <v>10</v>
      </c>
      <c r="G1237" t="s">
        <v>0</v>
      </c>
      <c r="H1237" t="s">
        <v>1</v>
      </c>
      <c r="I1237" t="s">
        <v>1</v>
      </c>
      <c r="J1237">
        <v>200</v>
      </c>
    </row>
    <row r="1238" spans="1:10" x14ac:dyDescent="0.25">
      <c r="A1238" t="str">
        <f t="shared" si="19"/>
        <v>LisseWijk 11 Van RijckevorselInkomensafh.huurbeleid meer dan 43786 euroEigenaarN.v.t.N.v.t.</v>
      </c>
      <c r="B1238">
        <v>2015</v>
      </c>
      <c r="C1238" t="s">
        <v>15</v>
      </c>
      <c r="D1238" t="s">
        <v>17</v>
      </c>
      <c r="E1238" t="s">
        <v>143</v>
      </c>
      <c r="F1238" t="s">
        <v>10</v>
      </c>
      <c r="G1238" t="s">
        <v>2</v>
      </c>
      <c r="H1238" t="s">
        <v>1</v>
      </c>
      <c r="I1238" t="s">
        <v>1</v>
      </c>
      <c r="J1238">
        <v>200</v>
      </c>
    </row>
    <row r="1239" spans="1:10" x14ac:dyDescent="0.25">
      <c r="A1239" t="str">
        <f t="shared" si="19"/>
        <v>LisseWijk 11 Van RijckevorselInkomensafh.huurbeleid meer dan 43786 euroHuurTotaalN.v.t.</v>
      </c>
      <c r="B1239">
        <v>2015</v>
      </c>
      <c r="C1239" t="s">
        <v>15</v>
      </c>
      <c r="D1239" t="s">
        <v>17</v>
      </c>
      <c r="E1239" t="s">
        <v>143</v>
      </c>
      <c r="F1239" t="s">
        <v>10</v>
      </c>
      <c r="G1239" t="s">
        <v>3</v>
      </c>
      <c r="H1239" t="s">
        <v>0</v>
      </c>
      <c r="I1239" t="s">
        <v>1</v>
      </c>
      <c r="J1239">
        <v>0</v>
      </c>
    </row>
    <row r="1240" spans="1:10" x14ac:dyDescent="0.25">
      <c r="A1240" t="str">
        <f t="shared" si="19"/>
        <v>LisseWijk 11 Van RijckevorselInkomensafh.huurbeleid meer dan 43786 euroHuurCorporatieTotaal</v>
      </c>
      <c r="B1240">
        <v>2015</v>
      </c>
      <c r="C1240" t="s">
        <v>15</v>
      </c>
      <c r="D1240" t="s">
        <v>17</v>
      </c>
      <c r="E1240" t="s">
        <v>143</v>
      </c>
      <c r="F1240" t="s">
        <v>10</v>
      </c>
      <c r="G1240" t="s">
        <v>3</v>
      </c>
      <c r="H1240" t="s">
        <v>4</v>
      </c>
      <c r="I1240" t="s">
        <v>0</v>
      </c>
      <c r="J1240">
        <v>0</v>
      </c>
    </row>
    <row r="1241" spans="1:10" x14ac:dyDescent="0.25">
      <c r="A1241" t="str">
        <f t="shared" si="19"/>
        <v>LisseWijk 11 Van RijckevorselInkomensafh.huurbeleid meer dan 43786 euroHuurCorporatieOnder liberalisatiegrens</v>
      </c>
      <c r="B1241">
        <v>2015</v>
      </c>
      <c r="C1241" t="s">
        <v>15</v>
      </c>
      <c r="D1241" t="s">
        <v>17</v>
      </c>
      <c r="E1241" t="s">
        <v>143</v>
      </c>
      <c r="F1241" t="s">
        <v>10</v>
      </c>
      <c r="G1241" t="s">
        <v>3</v>
      </c>
      <c r="H1241" t="s">
        <v>4</v>
      </c>
      <c r="I1241" t="s">
        <v>5</v>
      </c>
      <c r="J1241">
        <v>0</v>
      </c>
    </row>
    <row r="1242" spans="1:10" x14ac:dyDescent="0.25">
      <c r="A1242" t="str">
        <f t="shared" si="19"/>
        <v>LisseWijk 11 Van RijckevorselInkomensafh.huurbeleid meer dan 43786 euroHuurCorporatieOverig</v>
      </c>
      <c r="B1242">
        <v>2015</v>
      </c>
      <c r="C1242" t="s">
        <v>15</v>
      </c>
      <c r="D1242" t="s">
        <v>17</v>
      </c>
      <c r="E1242" t="s">
        <v>143</v>
      </c>
      <c r="F1242" t="s">
        <v>10</v>
      </c>
      <c r="G1242" t="s">
        <v>3</v>
      </c>
      <c r="H1242" t="s">
        <v>4</v>
      </c>
      <c r="I1242" t="s">
        <v>6</v>
      </c>
      <c r="J1242">
        <v>0</v>
      </c>
    </row>
    <row r="1243" spans="1:10" x14ac:dyDescent="0.25">
      <c r="A1243" t="str">
        <f t="shared" si="19"/>
        <v>LisseWijk 11 Van RijckevorselInkomensafh.huurbeleid meer dan 43786 euroHuurOverige verhuurderN.v.t.</v>
      </c>
      <c r="B1243">
        <v>2015</v>
      </c>
      <c r="C1243" t="s">
        <v>15</v>
      </c>
      <c r="D1243" t="s">
        <v>17</v>
      </c>
      <c r="E1243" t="s">
        <v>143</v>
      </c>
      <c r="F1243" t="s">
        <v>10</v>
      </c>
      <c r="G1243" t="s">
        <v>3</v>
      </c>
      <c r="H1243" t="s">
        <v>7</v>
      </c>
      <c r="I1243" t="s">
        <v>1</v>
      </c>
      <c r="J1243">
        <v>0</v>
      </c>
    </row>
    <row r="1244" spans="1:10" x14ac:dyDescent="0.25">
      <c r="A1244" t="str">
        <f t="shared" si="19"/>
        <v>LisseWijk 12 ComponistenwijkTotaalTotaalN.v.t.N.v.t.</v>
      </c>
      <c r="B1244">
        <v>2015</v>
      </c>
      <c r="C1244" t="s">
        <v>15</v>
      </c>
      <c r="D1244" t="s">
        <v>17</v>
      </c>
      <c r="E1244" t="s">
        <v>144</v>
      </c>
      <c r="F1244" t="s">
        <v>0</v>
      </c>
      <c r="G1244" t="s">
        <v>0</v>
      </c>
      <c r="H1244" t="s">
        <v>1</v>
      </c>
      <c r="I1244" t="s">
        <v>1</v>
      </c>
      <c r="J1244">
        <v>600</v>
      </c>
    </row>
    <row r="1245" spans="1:10" x14ac:dyDescent="0.25">
      <c r="A1245" t="str">
        <f t="shared" si="19"/>
        <v>LisseWijk 12 ComponistenwijkTotaalEigenaarN.v.t.N.v.t.</v>
      </c>
      <c r="B1245">
        <v>2015</v>
      </c>
      <c r="C1245" t="s">
        <v>15</v>
      </c>
      <c r="D1245" t="s">
        <v>17</v>
      </c>
      <c r="E1245" t="s">
        <v>144</v>
      </c>
      <c r="F1245" t="s">
        <v>0</v>
      </c>
      <c r="G1245" t="s">
        <v>2</v>
      </c>
      <c r="H1245" t="s">
        <v>1</v>
      </c>
      <c r="I1245" t="s">
        <v>1</v>
      </c>
      <c r="J1245">
        <v>400</v>
      </c>
    </row>
    <row r="1246" spans="1:10" x14ac:dyDescent="0.25">
      <c r="A1246" t="str">
        <f t="shared" si="19"/>
        <v>LisseWijk 12 ComponistenwijkTotaalHuurTotaalN.v.t.</v>
      </c>
      <c r="B1246">
        <v>2015</v>
      </c>
      <c r="C1246" t="s">
        <v>15</v>
      </c>
      <c r="D1246" t="s">
        <v>17</v>
      </c>
      <c r="E1246" t="s">
        <v>144</v>
      </c>
      <c r="F1246" t="s">
        <v>0</v>
      </c>
      <c r="G1246" t="s">
        <v>3</v>
      </c>
      <c r="H1246" t="s">
        <v>0</v>
      </c>
      <c r="I1246" t="s">
        <v>1</v>
      </c>
      <c r="J1246">
        <v>200</v>
      </c>
    </row>
    <row r="1247" spans="1:10" x14ac:dyDescent="0.25">
      <c r="A1247" t="str">
        <f t="shared" si="19"/>
        <v>LisseWijk 12 ComponistenwijkTotaalHuurCorporatieTotaal</v>
      </c>
      <c r="B1247">
        <v>2015</v>
      </c>
      <c r="C1247" t="s">
        <v>15</v>
      </c>
      <c r="D1247" t="s">
        <v>17</v>
      </c>
      <c r="E1247" t="s">
        <v>144</v>
      </c>
      <c r="F1247" t="s">
        <v>0</v>
      </c>
      <c r="G1247" t="s">
        <v>3</v>
      </c>
      <c r="H1247" t="s">
        <v>4</v>
      </c>
      <c r="I1247" t="s">
        <v>0</v>
      </c>
      <c r="J1247">
        <v>200</v>
      </c>
    </row>
    <row r="1248" spans="1:10" x14ac:dyDescent="0.25">
      <c r="A1248" t="str">
        <f t="shared" si="19"/>
        <v>LisseWijk 12 ComponistenwijkTotaalHuurCorporatieOnder liberalisatiegrens</v>
      </c>
      <c r="B1248">
        <v>2015</v>
      </c>
      <c r="C1248" t="s">
        <v>15</v>
      </c>
      <c r="D1248" t="s">
        <v>17</v>
      </c>
      <c r="E1248" t="s">
        <v>144</v>
      </c>
      <c r="F1248" t="s">
        <v>0</v>
      </c>
      <c r="G1248" t="s">
        <v>3</v>
      </c>
      <c r="H1248" t="s">
        <v>4</v>
      </c>
      <c r="I1248" t="s">
        <v>5</v>
      </c>
      <c r="J1248">
        <v>200</v>
      </c>
    </row>
    <row r="1249" spans="1:10" x14ac:dyDescent="0.25">
      <c r="A1249" t="str">
        <f t="shared" si="19"/>
        <v>LisseWijk 12 ComponistenwijkTotaalHuurOverige verhuurderN.v.t.</v>
      </c>
      <c r="B1249">
        <v>2015</v>
      </c>
      <c r="C1249" t="s">
        <v>15</v>
      </c>
      <c r="D1249" t="s">
        <v>17</v>
      </c>
      <c r="E1249" t="s">
        <v>144</v>
      </c>
      <c r="F1249" t="s">
        <v>0</v>
      </c>
      <c r="G1249" t="s">
        <v>3</v>
      </c>
      <c r="H1249" t="s">
        <v>7</v>
      </c>
      <c r="I1249" t="s">
        <v>1</v>
      </c>
      <c r="J1249">
        <v>0</v>
      </c>
    </row>
    <row r="1250" spans="1:10" x14ac:dyDescent="0.25">
      <c r="A1250" t="str">
        <f t="shared" si="19"/>
        <v>LisseWijk 12 ComponistenwijkInkomensafh.huurbeleid tot 34229 euroTotaalN.v.t.N.v.t.</v>
      </c>
      <c r="B1250">
        <v>2015</v>
      </c>
      <c r="C1250" t="s">
        <v>15</v>
      </c>
      <c r="D1250" t="s">
        <v>17</v>
      </c>
      <c r="E1250" t="s">
        <v>144</v>
      </c>
      <c r="F1250" t="s">
        <v>8</v>
      </c>
      <c r="G1250" t="s">
        <v>0</v>
      </c>
      <c r="H1250" t="s">
        <v>1</v>
      </c>
      <c r="I1250" t="s">
        <v>1</v>
      </c>
      <c r="J1250">
        <v>200</v>
      </c>
    </row>
    <row r="1251" spans="1:10" x14ac:dyDescent="0.25">
      <c r="A1251" t="str">
        <f t="shared" si="19"/>
        <v>LisseWijk 12 ComponistenwijkInkomensafh.huurbeleid tot 34229 euroEigenaarN.v.t.N.v.t.</v>
      </c>
      <c r="B1251">
        <v>2015</v>
      </c>
      <c r="C1251" t="s">
        <v>15</v>
      </c>
      <c r="D1251" t="s">
        <v>17</v>
      </c>
      <c r="E1251" t="s">
        <v>144</v>
      </c>
      <c r="F1251" t="s">
        <v>8</v>
      </c>
      <c r="G1251" t="s">
        <v>2</v>
      </c>
      <c r="H1251" t="s">
        <v>1</v>
      </c>
      <c r="I1251" t="s">
        <v>1</v>
      </c>
      <c r="J1251">
        <v>100</v>
      </c>
    </row>
    <row r="1252" spans="1:10" x14ac:dyDescent="0.25">
      <c r="A1252" t="str">
        <f t="shared" si="19"/>
        <v>LisseWijk 12 ComponistenwijkInkomensafh.huurbeleid tot 34229 euroHuurTotaalN.v.t.</v>
      </c>
      <c r="B1252">
        <v>2015</v>
      </c>
      <c r="C1252" t="s">
        <v>15</v>
      </c>
      <c r="D1252" t="s">
        <v>17</v>
      </c>
      <c r="E1252" t="s">
        <v>144</v>
      </c>
      <c r="F1252" t="s">
        <v>8</v>
      </c>
      <c r="G1252" t="s">
        <v>3</v>
      </c>
      <c r="H1252" t="s">
        <v>0</v>
      </c>
      <c r="I1252" t="s">
        <v>1</v>
      </c>
      <c r="J1252">
        <v>100</v>
      </c>
    </row>
    <row r="1253" spans="1:10" x14ac:dyDescent="0.25">
      <c r="A1253" t="str">
        <f t="shared" si="19"/>
        <v>LisseWijk 12 ComponistenwijkInkomensafh.huurbeleid tot 34229 euroHuurCorporatieTotaal</v>
      </c>
      <c r="B1253">
        <v>2015</v>
      </c>
      <c r="C1253" t="s">
        <v>15</v>
      </c>
      <c r="D1253" t="s">
        <v>17</v>
      </c>
      <c r="E1253" t="s">
        <v>144</v>
      </c>
      <c r="F1253" t="s">
        <v>8</v>
      </c>
      <c r="G1253" t="s">
        <v>3</v>
      </c>
      <c r="H1253" t="s">
        <v>4</v>
      </c>
      <c r="I1253" t="s">
        <v>0</v>
      </c>
      <c r="J1253">
        <v>100</v>
      </c>
    </row>
    <row r="1254" spans="1:10" x14ac:dyDescent="0.25">
      <c r="A1254" t="str">
        <f t="shared" si="19"/>
        <v>LisseWijk 12 ComponistenwijkInkomensafh.huurbeleid tot 34229 euroHuurCorporatieOnder liberalisatiegrens</v>
      </c>
      <c r="B1254">
        <v>2015</v>
      </c>
      <c r="C1254" t="s">
        <v>15</v>
      </c>
      <c r="D1254" t="s">
        <v>17</v>
      </c>
      <c r="E1254" t="s">
        <v>144</v>
      </c>
      <c r="F1254" t="s">
        <v>8</v>
      </c>
      <c r="G1254" t="s">
        <v>3</v>
      </c>
      <c r="H1254" t="s">
        <v>4</v>
      </c>
      <c r="I1254" t="s">
        <v>5</v>
      </c>
      <c r="J1254">
        <v>100</v>
      </c>
    </row>
    <row r="1255" spans="1:10" x14ac:dyDescent="0.25">
      <c r="A1255" t="str">
        <f t="shared" si="19"/>
        <v>LisseWijk 12 ComponistenwijkInkomensafh.huurbeleid tot 34229 euroHuurOverige verhuurderN.v.t.</v>
      </c>
      <c r="B1255">
        <v>2015</v>
      </c>
      <c r="C1255" t="s">
        <v>15</v>
      </c>
      <c r="D1255" t="s">
        <v>17</v>
      </c>
      <c r="E1255" t="s">
        <v>144</v>
      </c>
      <c r="F1255" t="s">
        <v>8</v>
      </c>
      <c r="G1255" t="s">
        <v>3</v>
      </c>
      <c r="H1255" t="s">
        <v>7</v>
      </c>
      <c r="I1255" t="s">
        <v>1</v>
      </c>
      <c r="J1255">
        <v>0</v>
      </c>
    </row>
    <row r="1256" spans="1:10" x14ac:dyDescent="0.25">
      <c r="A1256" t="str">
        <f t="shared" si="19"/>
        <v>LisseWijk 12 ComponistenwijkInkomensafh.huurbeleid 34229 t/m 43786 euroTotaalN.v.t.N.v.t.</v>
      </c>
      <c r="B1256">
        <v>2015</v>
      </c>
      <c r="C1256" t="s">
        <v>15</v>
      </c>
      <c r="D1256" t="s">
        <v>17</v>
      </c>
      <c r="E1256" t="s">
        <v>144</v>
      </c>
      <c r="F1256" t="s">
        <v>9</v>
      </c>
      <c r="G1256" t="s">
        <v>0</v>
      </c>
      <c r="H1256" t="s">
        <v>1</v>
      </c>
      <c r="I1256" t="s">
        <v>1</v>
      </c>
      <c r="J1256">
        <v>100</v>
      </c>
    </row>
    <row r="1257" spans="1:10" x14ac:dyDescent="0.25">
      <c r="A1257" t="str">
        <f t="shared" si="19"/>
        <v>LisseWijk 12 ComponistenwijkInkomensafh.huurbeleid 34229 t/m 43786 euroEigenaarN.v.t.N.v.t.</v>
      </c>
      <c r="B1257">
        <v>2015</v>
      </c>
      <c r="C1257" t="s">
        <v>15</v>
      </c>
      <c r="D1257" t="s">
        <v>17</v>
      </c>
      <c r="E1257" t="s">
        <v>144</v>
      </c>
      <c r="F1257" t="s">
        <v>9</v>
      </c>
      <c r="G1257" t="s">
        <v>2</v>
      </c>
      <c r="H1257" t="s">
        <v>1</v>
      </c>
      <c r="I1257" t="s">
        <v>1</v>
      </c>
      <c r="J1257">
        <v>0</v>
      </c>
    </row>
    <row r="1258" spans="1:10" x14ac:dyDescent="0.25">
      <c r="A1258" t="str">
        <f t="shared" si="19"/>
        <v>LisseWijk 12 ComponistenwijkInkomensafh.huurbeleid 34229 t/m 43786 euroHuurTotaalN.v.t.</v>
      </c>
      <c r="B1258">
        <v>2015</v>
      </c>
      <c r="C1258" t="s">
        <v>15</v>
      </c>
      <c r="D1258" t="s">
        <v>17</v>
      </c>
      <c r="E1258" t="s">
        <v>144</v>
      </c>
      <c r="F1258" t="s">
        <v>9</v>
      </c>
      <c r="G1258" t="s">
        <v>3</v>
      </c>
      <c r="H1258" t="s">
        <v>0</v>
      </c>
      <c r="I1258" t="s">
        <v>1</v>
      </c>
      <c r="J1258">
        <v>0</v>
      </c>
    </row>
    <row r="1259" spans="1:10" x14ac:dyDescent="0.25">
      <c r="A1259" t="str">
        <f t="shared" si="19"/>
        <v>LisseWijk 12 ComponistenwijkInkomensafh.huurbeleid 34229 t/m 43786 euroHuurCorporatieTotaal</v>
      </c>
      <c r="B1259">
        <v>2015</v>
      </c>
      <c r="C1259" t="s">
        <v>15</v>
      </c>
      <c r="D1259" t="s">
        <v>17</v>
      </c>
      <c r="E1259" t="s">
        <v>144</v>
      </c>
      <c r="F1259" t="s">
        <v>9</v>
      </c>
      <c r="G1259" t="s">
        <v>3</v>
      </c>
      <c r="H1259" t="s">
        <v>4</v>
      </c>
      <c r="I1259" t="s">
        <v>0</v>
      </c>
      <c r="J1259">
        <v>0</v>
      </c>
    </row>
    <row r="1260" spans="1:10" x14ac:dyDescent="0.25">
      <c r="A1260" t="str">
        <f t="shared" si="19"/>
        <v>LisseWijk 12 ComponistenwijkInkomensafh.huurbeleid 34229 t/m 43786 euroHuurCorporatieOnder liberalisatiegrens</v>
      </c>
      <c r="B1260">
        <v>2015</v>
      </c>
      <c r="C1260" t="s">
        <v>15</v>
      </c>
      <c r="D1260" t="s">
        <v>17</v>
      </c>
      <c r="E1260" t="s">
        <v>144</v>
      </c>
      <c r="F1260" t="s">
        <v>9</v>
      </c>
      <c r="G1260" t="s">
        <v>3</v>
      </c>
      <c r="H1260" t="s">
        <v>4</v>
      </c>
      <c r="I1260" t="s">
        <v>5</v>
      </c>
      <c r="J1260">
        <v>0</v>
      </c>
    </row>
    <row r="1261" spans="1:10" x14ac:dyDescent="0.25">
      <c r="A1261" t="str">
        <f t="shared" si="19"/>
        <v>LisseWijk 12 ComponistenwijkInkomensafh.huurbeleid 34229 t/m 43786 euroHuurOverige verhuurderN.v.t.</v>
      </c>
      <c r="B1261">
        <v>2015</v>
      </c>
      <c r="C1261" t="s">
        <v>15</v>
      </c>
      <c r="D1261" t="s">
        <v>17</v>
      </c>
      <c r="E1261" t="s">
        <v>144</v>
      </c>
      <c r="F1261" t="s">
        <v>9</v>
      </c>
      <c r="G1261" t="s">
        <v>3</v>
      </c>
      <c r="H1261" t="s">
        <v>7</v>
      </c>
      <c r="I1261" t="s">
        <v>1</v>
      </c>
      <c r="J1261">
        <v>0</v>
      </c>
    </row>
    <row r="1262" spans="1:10" x14ac:dyDescent="0.25">
      <c r="A1262" t="str">
        <f t="shared" si="19"/>
        <v>LisseWijk 12 ComponistenwijkInkomensafh.huurbeleid meer dan 43786 euroTotaalN.v.t.N.v.t.</v>
      </c>
      <c r="B1262">
        <v>2015</v>
      </c>
      <c r="C1262" t="s">
        <v>15</v>
      </c>
      <c r="D1262" t="s">
        <v>17</v>
      </c>
      <c r="E1262" t="s">
        <v>144</v>
      </c>
      <c r="F1262" t="s">
        <v>10</v>
      </c>
      <c r="G1262" t="s">
        <v>0</v>
      </c>
      <c r="H1262" t="s">
        <v>1</v>
      </c>
      <c r="I1262" t="s">
        <v>1</v>
      </c>
      <c r="J1262">
        <v>300</v>
      </c>
    </row>
    <row r="1263" spans="1:10" x14ac:dyDescent="0.25">
      <c r="A1263" t="str">
        <f t="shared" si="19"/>
        <v>LisseWijk 12 ComponistenwijkInkomensafh.huurbeleid meer dan 43786 euroEigenaarN.v.t.N.v.t.</v>
      </c>
      <c r="B1263">
        <v>2015</v>
      </c>
      <c r="C1263" t="s">
        <v>15</v>
      </c>
      <c r="D1263" t="s">
        <v>17</v>
      </c>
      <c r="E1263" t="s">
        <v>144</v>
      </c>
      <c r="F1263" t="s">
        <v>10</v>
      </c>
      <c r="G1263" t="s">
        <v>2</v>
      </c>
      <c r="H1263" t="s">
        <v>1</v>
      </c>
      <c r="I1263" t="s">
        <v>1</v>
      </c>
      <c r="J1263">
        <v>300</v>
      </c>
    </row>
    <row r="1264" spans="1:10" x14ac:dyDescent="0.25">
      <c r="A1264" t="str">
        <f t="shared" si="19"/>
        <v>LisseWijk 12 ComponistenwijkInkomensafh.huurbeleid meer dan 43786 euroHuurTotaalN.v.t.</v>
      </c>
      <c r="B1264">
        <v>2015</v>
      </c>
      <c r="C1264" t="s">
        <v>15</v>
      </c>
      <c r="D1264" t="s">
        <v>17</v>
      </c>
      <c r="E1264" t="s">
        <v>144</v>
      </c>
      <c r="F1264" t="s">
        <v>10</v>
      </c>
      <c r="G1264" t="s">
        <v>3</v>
      </c>
      <c r="H1264" t="s">
        <v>0</v>
      </c>
      <c r="I1264" t="s">
        <v>1</v>
      </c>
      <c r="J1264">
        <v>0</v>
      </c>
    </row>
    <row r="1265" spans="1:10" x14ac:dyDescent="0.25">
      <c r="A1265" t="str">
        <f t="shared" si="19"/>
        <v>LisseWijk 12 ComponistenwijkInkomensafh.huurbeleid meer dan 43786 euroHuurCorporatieTotaal</v>
      </c>
      <c r="B1265">
        <v>2015</v>
      </c>
      <c r="C1265" t="s">
        <v>15</v>
      </c>
      <c r="D1265" t="s">
        <v>17</v>
      </c>
      <c r="E1265" t="s">
        <v>144</v>
      </c>
      <c r="F1265" t="s">
        <v>10</v>
      </c>
      <c r="G1265" t="s">
        <v>3</v>
      </c>
      <c r="H1265" t="s">
        <v>4</v>
      </c>
      <c r="I1265" t="s">
        <v>0</v>
      </c>
      <c r="J1265">
        <v>0</v>
      </c>
    </row>
    <row r="1266" spans="1:10" x14ac:dyDescent="0.25">
      <c r="A1266" t="str">
        <f t="shared" si="19"/>
        <v>LisseWijk 12 ComponistenwijkInkomensafh.huurbeleid meer dan 43786 euroHuurCorporatieOnder liberalisatiegrens</v>
      </c>
      <c r="B1266">
        <v>2015</v>
      </c>
      <c r="C1266" t="s">
        <v>15</v>
      </c>
      <c r="D1266" t="s">
        <v>17</v>
      </c>
      <c r="E1266" t="s">
        <v>144</v>
      </c>
      <c r="F1266" t="s">
        <v>10</v>
      </c>
      <c r="G1266" t="s">
        <v>3</v>
      </c>
      <c r="H1266" t="s">
        <v>4</v>
      </c>
      <c r="I1266" t="s">
        <v>5</v>
      </c>
      <c r="J1266">
        <v>0</v>
      </c>
    </row>
    <row r="1267" spans="1:10" x14ac:dyDescent="0.25">
      <c r="A1267" t="str">
        <f t="shared" si="19"/>
        <v>LisseWijk 12 ComponistenwijkInkomensafh.huurbeleid meer dan 43786 euroHuurOverige verhuurderN.v.t.</v>
      </c>
      <c r="B1267">
        <v>2015</v>
      </c>
      <c r="C1267" t="s">
        <v>15</v>
      </c>
      <c r="D1267" t="s">
        <v>17</v>
      </c>
      <c r="E1267" t="s">
        <v>144</v>
      </c>
      <c r="F1267" t="s">
        <v>10</v>
      </c>
      <c r="G1267" t="s">
        <v>3</v>
      </c>
      <c r="H1267" t="s">
        <v>7</v>
      </c>
      <c r="I1267" t="s">
        <v>1</v>
      </c>
      <c r="J1267">
        <v>0</v>
      </c>
    </row>
    <row r="1268" spans="1:10" x14ac:dyDescent="0.25">
      <c r="A1268" t="str">
        <f t="shared" si="19"/>
        <v>LisseWijk 13 SchilderswijkTotaalTotaalN.v.t.N.v.t.</v>
      </c>
      <c r="B1268">
        <v>2015</v>
      </c>
      <c r="C1268" t="s">
        <v>15</v>
      </c>
      <c r="D1268" t="s">
        <v>17</v>
      </c>
      <c r="E1268" t="s">
        <v>145</v>
      </c>
      <c r="F1268" t="s">
        <v>0</v>
      </c>
      <c r="G1268" t="s">
        <v>0</v>
      </c>
      <c r="H1268" t="s">
        <v>1</v>
      </c>
      <c r="I1268" t="s">
        <v>1</v>
      </c>
      <c r="J1268">
        <v>800</v>
      </c>
    </row>
    <row r="1269" spans="1:10" x14ac:dyDescent="0.25">
      <c r="A1269" t="str">
        <f t="shared" si="19"/>
        <v>LisseWijk 13 SchilderswijkTotaalEigenaarN.v.t.N.v.t.</v>
      </c>
      <c r="B1269">
        <v>2015</v>
      </c>
      <c r="C1269" t="s">
        <v>15</v>
      </c>
      <c r="D1269" t="s">
        <v>17</v>
      </c>
      <c r="E1269" t="s">
        <v>145</v>
      </c>
      <c r="F1269" t="s">
        <v>0</v>
      </c>
      <c r="G1269" t="s">
        <v>2</v>
      </c>
      <c r="H1269" t="s">
        <v>1</v>
      </c>
      <c r="I1269" t="s">
        <v>1</v>
      </c>
      <c r="J1269">
        <v>400</v>
      </c>
    </row>
    <row r="1270" spans="1:10" x14ac:dyDescent="0.25">
      <c r="A1270" t="str">
        <f t="shared" si="19"/>
        <v>LisseWijk 13 SchilderswijkTotaalHuurTotaalN.v.t.</v>
      </c>
      <c r="B1270">
        <v>2015</v>
      </c>
      <c r="C1270" t="s">
        <v>15</v>
      </c>
      <c r="D1270" t="s">
        <v>17</v>
      </c>
      <c r="E1270" t="s">
        <v>145</v>
      </c>
      <c r="F1270" t="s">
        <v>0</v>
      </c>
      <c r="G1270" t="s">
        <v>3</v>
      </c>
      <c r="H1270" t="s">
        <v>0</v>
      </c>
      <c r="I1270" t="s">
        <v>1</v>
      </c>
      <c r="J1270">
        <v>400</v>
      </c>
    </row>
    <row r="1271" spans="1:10" x14ac:dyDescent="0.25">
      <c r="A1271" t="str">
        <f t="shared" si="19"/>
        <v>LisseWijk 13 SchilderswijkTotaalHuurCorporatieTotaal</v>
      </c>
      <c r="B1271">
        <v>2015</v>
      </c>
      <c r="C1271" t="s">
        <v>15</v>
      </c>
      <c r="D1271" t="s">
        <v>17</v>
      </c>
      <c r="E1271" t="s">
        <v>145</v>
      </c>
      <c r="F1271" t="s">
        <v>0</v>
      </c>
      <c r="G1271" t="s">
        <v>3</v>
      </c>
      <c r="H1271" t="s">
        <v>4</v>
      </c>
      <c r="I1271" t="s">
        <v>0</v>
      </c>
      <c r="J1271">
        <v>400</v>
      </c>
    </row>
    <row r="1272" spans="1:10" x14ac:dyDescent="0.25">
      <c r="A1272" t="str">
        <f t="shared" si="19"/>
        <v>LisseWijk 13 SchilderswijkTotaalHuurCorporatieOnder liberalisatiegrens</v>
      </c>
      <c r="B1272">
        <v>2015</v>
      </c>
      <c r="C1272" t="s">
        <v>15</v>
      </c>
      <c r="D1272" t="s">
        <v>17</v>
      </c>
      <c r="E1272" t="s">
        <v>145</v>
      </c>
      <c r="F1272" t="s">
        <v>0</v>
      </c>
      <c r="G1272" t="s">
        <v>3</v>
      </c>
      <c r="H1272" t="s">
        <v>4</v>
      </c>
      <c r="I1272" t="s">
        <v>5</v>
      </c>
      <c r="J1272">
        <v>400</v>
      </c>
    </row>
    <row r="1273" spans="1:10" x14ac:dyDescent="0.25">
      <c r="A1273" t="str">
        <f t="shared" si="19"/>
        <v>LisseWijk 13 SchilderswijkTotaalHuurCorporatieOverig</v>
      </c>
      <c r="B1273">
        <v>2015</v>
      </c>
      <c r="C1273" t="s">
        <v>15</v>
      </c>
      <c r="D1273" t="s">
        <v>17</v>
      </c>
      <c r="E1273" t="s">
        <v>145</v>
      </c>
      <c r="F1273" t="s">
        <v>0</v>
      </c>
      <c r="G1273" t="s">
        <v>3</v>
      </c>
      <c r="H1273" t="s">
        <v>4</v>
      </c>
      <c r="I1273" t="s">
        <v>6</v>
      </c>
      <c r="J1273">
        <v>0</v>
      </c>
    </row>
    <row r="1274" spans="1:10" x14ac:dyDescent="0.25">
      <c r="A1274" t="str">
        <f t="shared" si="19"/>
        <v>LisseWijk 13 SchilderswijkTotaalHuurOverige verhuurderN.v.t.</v>
      </c>
      <c r="B1274">
        <v>2015</v>
      </c>
      <c r="C1274" t="s">
        <v>15</v>
      </c>
      <c r="D1274" t="s">
        <v>17</v>
      </c>
      <c r="E1274" t="s">
        <v>145</v>
      </c>
      <c r="F1274" t="s">
        <v>0</v>
      </c>
      <c r="G1274" t="s">
        <v>3</v>
      </c>
      <c r="H1274" t="s">
        <v>7</v>
      </c>
      <c r="I1274" t="s">
        <v>1</v>
      </c>
      <c r="J1274">
        <v>0</v>
      </c>
    </row>
    <row r="1275" spans="1:10" x14ac:dyDescent="0.25">
      <c r="A1275" t="str">
        <f t="shared" si="19"/>
        <v>LisseWijk 13 SchilderswijkInkomensafh.huurbeleid tot 34229 euroTotaalN.v.t.N.v.t.</v>
      </c>
      <c r="B1275">
        <v>2015</v>
      </c>
      <c r="C1275" t="s">
        <v>15</v>
      </c>
      <c r="D1275" t="s">
        <v>17</v>
      </c>
      <c r="E1275" t="s">
        <v>145</v>
      </c>
      <c r="F1275" t="s">
        <v>8</v>
      </c>
      <c r="G1275" t="s">
        <v>0</v>
      </c>
      <c r="H1275" t="s">
        <v>1</v>
      </c>
      <c r="I1275" t="s">
        <v>1</v>
      </c>
      <c r="J1275">
        <v>400</v>
      </c>
    </row>
    <row r="1276" spans="1:10" x14ac:dyDescent="0.25">
      <c r="A1276" t="str">
        <f t="shared" si="19"/>
        <v>LisseWijk 13 SchilderswijkInkomensafh.huurbeleid tot 34229 euroEigenaarN.v.t.N.v.t.</v>
      </c>
      <c r="B1276">
        <v>2015</v>
      </c>
      <c r="C1276" t="s">
        <v>15</v>
      </c>
      <c r="D1276" t="s">
        <v>17</v>
      </c>
      <c r="E1276" t="s">
        <v>145</v>
      </c>
      <c r="F1276" t="s">
        <v>8</v>
      </c>
      <c r="G1276" t="s">
        <v>2</v>
      </c>
      <c r="H1276" t="s">
        <v>1</v>
      </c>
      <c r="I1276" t="s">
        <v>1</v>
      </c>
      <c r="J1276">
        <v>100</v>
      </c>
    </row>
    <row r="1277" spans="1:10" x14ac:dyDescent="0.25">
      <c r="A1277" t="str">
        <f t="shared" si="19"/>
        <v>LisseWijk 13 SchilderswijkInkomensafh.huurbeleid tot 34229 euroHuurTotaalN.v.t.</v>
      </c>
      <c r="B1277">
        <v>2015</v>
      </c>
      <c r="C1277" t="s">
        <v>15</v>
      </c>
      <c r="D1277" t="s">
        <v>17</v>
      </c>
      <c r="E1277" t="s">
        <v>145</v>
      </c>
      <c r="F1277" t="s">
        <v>8</v>
      </c>
      <c r="G1277" t="s">
        <v>3</v>
      </c>
      <c r="H1277" t="s">
        <v>0</v>
      </c>
      <c r="I1277" t="s">
        <v>1</v>
      </c>
      <c r="J1277">
        <v>300</v>
      </c>
    </row>
    <row r="1278" spans="1:10" x14ac:dyDescent="0.25">
      <c r="A1278" t="str">
        <f t="shared" si="19"/>
        <v>LisseWijk 13 SchilderswijkInkomensafh.huurbeleid tot 34229 euroHuurCorporatieTotaal</v>
      </c>
      <c r="B1278">
        <v>2015</v>
      </c>
      <c r="C1278" t="s">
        <v>15</v>
      </c>
      <c r="D1278" t="s">
        <v>17</v>
      </c>
      <c r="E1278" t="s">
        <v>145</v>
      </c>
      <c r="F1278" t="s">
        <v>8</v>
      </c>
      <c r="G1278" t="s">
        <v>3</v>
      </c>
      <c r="H1278" t="s">
        <v>4</v>
      </c>
      <c r="I1278" t="s">
        <v>0</v>
      </c>
      <c r="J1278">
        <v>300</v>
      </c>
    </row>
    <row r="1279" spans="1:10" x14ac:dyDescent="0.25">
      <c r="A1279" t="str">
        <f t="shared" si="19"/>
        <v>LisseWijk 13 SchilderswijkInkomensafh.huurbeleid tot 34229 euroHuurCorporatieOnder liberalisatiegrens</v>
      </c>
      <c r="B1279">
        <v>2015</v>
      </c>
      <c r="C1279" t="s">
        <v>15</v>
      </c>
      <c r="D1279" t="s">
        <v>17</v>
      </c>
      <c r="E1279" t="s">
        <v>145</v>
      </c>
      <c r="F1279" t="s">
        <v>8</v>
      </c>
      <c r="G1279" t="s">
        <v>3</v>
      </c>
      <c r="H1279" t="s">
        <v>4</v>
      </c>
      <c r="I1279" t="s">
        <v>5</v>
      </c>
      <c r="J1279">
        <v>300</v>
      </c>
    </row>
    <row r="1280" spans="1:10" x14ac:dyDescent="0.25">
      <c r="A1280" t="str">
        <f t="shared" si="19"/>
        <v>LisseWijk 13 SchilderswijkInkomensafh.huurbeleid tot 34229 euroHuurCorporatieOverig</v>
      </c>
      <c r="B1280">
        <v>2015</v>
      </c>
      <c r="C1280" t="s">
        <v>15</v>
      </c>
      <c r="D1280" t="s">
        <v>17</v>
      </c>
      <c r="E1280" t="s">
        <v>145</v>
      </c>
      <c r="F1280" t="s">
        <v>8</v>
      </c>
      <c r="G1280" t="s">
        <v>3</v>
      </c>
      <c r="H1280" t="s">
        <v>4</v>
      </c>
      <c r="I1280" t="s">
        <v>6</v>
      </c>
      <c r="J1280">
        <v>0</v>
      </c>
    </row>
    <row r="1281" spans="1:10" x14ac:dyDescent="0.25">
      <c r="A1281" t="str">
        <f t="shared" si="19"/>
        <v>LisseWijk 13 SchilderswijkInkomensafh.huurbeleid tot 34229 euroHuurOverige verhuurderN.v.t.</v>
      </c>
      <c r="B1281">
        <v>2015</v>
      </c>
      <c r="C1281" t="s">
        <v>15</v>
      </c>
      <c r="D1281" t="s">
        <v>17</v>
      </c>
      <c r="E1281" t="s">
        <v>145</v>
      </c>
      <c r="F1281" t="s">
        <v>8</v>
      </c>
      <c r="G1281" t="s">
        <v>3</v>
      </c>
      <c r="H1281" t="s">
        <v>7</v>
      </c>
      <c r="I1281" t="s">
        <v>1</v>
      </c>
      <c r="J1281">
        <v>0</v>
      </c>
    </row>
    <row r="1282" spans="1:10" x14ac:dyDescent="0.25">
      <c r="A1282" t="str">
        <f t="shared" si="19"/>
        <v>LisseWijk 13 SchilderswijkInkomensafh.huurbeleid 34229 t/m 43786 euroTotaalN.v.t.N.v.t.</v>
      </c>
      <c r="B1282">
        <v>2015</v>
      </c>
      <c r="C1282" t="s">
        <v>15</v>
      </c>
      <c r="D1282" t="s">
        <v>17</v>
      </c>
      <c r="E1282" t="s">
        <v>145</v>
      </c>
      <c r="F1282" t="s">
        <v>9</v>
      </c>
      <c r="G1282" t="s">
        <v>0</v>
      </c>
      <c r="H1282" t="s">
        <v>1</v>
      </c>
      <c r="I1282" t="s">
        <v>1</v>
      </c>
      <c r="J1282">
        <v>100</v>
      </c>
    </row>
    <row r="1283" spans="1:10" x14ac:dyDescent="0.25">
      <c r="A1283" t="str">
        <f t="shared" ref="A1283:A1346" si="20">CONCATENATE(D1283,E1283,F1283,G1283,H1283,I1283)</f>
        <v>LisseWijk 13 SchilderswijkInkomensafh.huurbeleid 34229 t/m 43786 euroEigenaarN.v.t.N.v.t.</v>
      </c>
      <c r="B1283">
        <v>2015</v>
      </c>
      <c r="C1283" t="s">
        <v>15</v>
      </c>
      <c r="D1283" t="s">
        <v>17</v>
      </c>
      <c r="E1283" t="s">
        <v>145</v>
      </c>
      <c r="F1283" t="s">
        <v>9</v>
      </c>
      <c r="G1283" t="s">
        <v>2</v>
      </c>
      <c r="H1283" t="s">
        <v>1</v>
      </c>
      <c r="I1283" t="s">
        <v>1</v>
      </c>
      <c r="J1283">
        <v>0</v>
      </c>
    </row>
    <row r="1284" spans="1:10" x14ac:dyDescent="0.25">
      <c r="A1284" t="str">
        <f t="shared" si="20"/>
        <v>LisseWijk 13 SchilderswijkInkomensafh.huurbeleid 34229 t/m 43786 euroHuurTotaalN.v.t.</v>
      </c>
      <c r="B1284">
        <v>2015</v>
      </c>
      <c r="C1284" t="s">
        <v>15</v>
      </c>
      <c r="D1284" t="s">
        <v>17</v>
      </c>
      <c r="E1284" t="s">
        <v>145</v>
      </c>
      <c r="F1284" t="s">
        <v>9</v>
      </c>
      <c r="G1284" t="s">
        <v>3</v>
      </c>
      <c r="H1284" t="s">
        <v>0</v>
      </c>
      <c r="I1284" t="s">
        <v>1</v>
      </c>
      <c r="J1284">
        <v>100</v>
      </c>
    </row>
    <row r="1285" spans="1:10" x14ac:dyDescent="0.25">
      <c r="A1285" t="str">
        <f t="shared" si="20"/>
        <v>LisseWijk 13 SchilderswijkInkomensafh.huurbeleid 34229 t/m 43786 euroHuurCorporatieTotaal</v>
      </c>
      <c r="B1285">
        <v>2015</v>
      </c>
      <c r="C1285" t="s">
        <v>15</v>
      </c>
      <c r="D1285" t="s">
        <v>17</v>
      </c>
      <c r="E1285" t="s">
        <v>145</v>
      </c>
      <c r="F1285" t="s">
        <v>9</v>
      </c>
      <c r="G1285" t="s">
        <v>3</v>
      </c>
      <c r="H1285" t="s">
        <v>4</v>
      </c>
      <c r="I1285" t="s">
        <v>0</v>
      </c>
      <c r="J1285">
        <v>100</v>
      </c>
    </row>
    <row r="1286" spans="1:10" x14ac:dyDescent="0.25">
      <c r="A1286" t="str">
        <f t="shared" si="20"/>
        <v>LisseWijk 13 SchilderswijkInkomensafh.huurbeleid 34229 t/m 43786 euroHuurCorporatieOnder liberalisatiegrens</v>
      </c>
      <c r="B1286">
        <v>2015</v>
      </c>
      <c r="C1286" t="s">
        <v>15</v>
      </c>
      <c r="D1286" t="s">
        <v>17</v>
      </c>
      <c r="E1286" t="s">
        <v>145</v>
      </c>
      <c r="F1286" t="s">
        <v>9</v>
      </c>
      <c r="G1286" t="s">
        <v>3</v>
      </c>
      <c r="H1286" t="s">
        <v>4</v>
      </c>
      <c r="I1286" t="s">
        <v>5</v>
      </c>
      <c r="J1286">
        <v>100</v>
      </c>
    </row>
    <row r="1287" spans="1:10" x14ac:dyDescent="0.25">
      <c r="A1287" t="str">
        <f t="shared" si="20"/>
        <v>LisseWijk 13 SchilderswijkInkomensafh.huurbeleid 34229 t/m 43786 euroHuurOverige verhuurderN.v.t.</v>
      </c>
      <c r="B1287">
        <v>2015</v>
      </c>
      <c r="C1287" t="s">
        <v>15</v>
      </c>
      <c r="D1287" t="s">
        <v>17</v>
      </c>
      <c r="E1287" t="s">
        <v>145</v>
      </c>
      <c r="F1287" t="s">
        <v>9</v>
      </c>
      <c r="G1287" t="s">
        <v>3</v>
      </c>
      <c r="H1287" t="s">
        <v>7</v>
      </c>
      <c r="I1287" t="s">
        <v>1</v>
      </c>
      <c r="J1287">
        <v>0</v>
      </c>
    </row>
    <row r="1288" spans="1:10" x14ac:dyDescent="0.25">
      <c r="A1288" t="str">
        <f t="shared" si="20"/>
        <v>LisseWijk 13 SchilderswijkInkomensafh.huurbeleid meer dan 43786 euroTotaalN.v.t.N.v.t.</v>
      </c>
      <c r="B1288">
        <v>2015</v>
      </c>
      <c r="C1288" t="s">
        <v>15</v>
      </c>
      <c r="D1288" t="s">
        <v>17</v>
      </c>
      <c r="E1288" t="s">
        <v>145</v>
      </c>
      <c r="F1288" t="s">
        <v>10</v>
      </c>
      <c r="G1288" t="s">
        <v>0</v>
      </c>
      <c r="H1288" t="s">
        <v>1</v>
      </c>
      <c r="I1288" t="s">
        <v>1</v>
      </c>
      <c r="J1288">
        <v>300</v>
      </c>
    </row>
    <row r="1289" spans="1:10" x14ac:dyDescent="0.25">
      <c r="A1289" t="str">
        <f t="shared" si="20"/>
        <v>LisseWijk 13 SchilderswijkInkomensafh.huurbeleid meer dan 43786 euroEigenaarN.v.t.N.v.t.</v>
      </c>
      <c r="B1289">
        <v>2015</v>
      </c>
      <c r="C1289" t="s">
        <v>15</v>
      </c>
      <c r="D1289" t="s">
        <v>17</v>
      </c>
      <c r="E1289" t="s">
        <v>145</v>
      </c>
      <c r="F1289" t="s">
        <v>10</v>
      </c>
      <c r="G1289" t="s">
        <v>2</v>
      </c>
      <c r="H1289" t="s">
        <v>1</v>
      </c>
      <c r="I1289" t="s">
        <v>1</v>
      </c>
      <c r="J1289">
        <v>300</v>
      </c>
    </row>
    <row r="1290" spans="1:10" x14ac:dyDescent="0.25">
      <c r="A1290" t="str">
        <f t="shared" si="20"/>
        <v>LisseWijk 13 SchilderswijkInkomensafh.huurbeleid meer dan 43786 euroHuurTotaalN.v.t.</v>
      </c>
      <c r="B1290">
        <v>2015</v>
      </c>
      <c r="C1290" t="s">
        <v>15</v>
      </c>
      <c r="D1290" t="s">
        <v>17</v>
      </c>
      <c r="E1290" t="s">
        <v>145</v>
      </c>
      <c r="F1290" t="s">
        <v>10</v>
      </c>
      <c r="G1290" t="s">
        <v>3</v>
      </c>
      <c r="H1290" t="s">
        <v>0</v>
      </c>
      <c r="I1290" t="s">
        <v>1</v>
      </c>
      <c r="J1290">
        <v>100</v>
      </c>
    </row>
    <row r="1291" spans="1:10" x14ac:dyDescent="0.25">
      <c r="A1291" t="str">
        <f t="shared" si="20"/>
        <v>LisseWijk 13 SchilderswijkInkomensafh.huurbeleid meer dan 43786 euroHuurCorporatieTotaal</v>
      </c>
      <c r="B1291">
        <v>2015</v>
      </c>
      <c r="C1291" t="s">
        <v>15</v>
      </c>
      <c r="D1291" t="s">
        <v>17</v>
      </c>
      <c r="E1291" t="s">
        <v>145</v>
      </c>
      <c r="F1291" t="s">
        <v>10</v>
      </c>
      <c r="G1291" t="s">
        <v>3</v>
      </c>
      <c r="H1291" t="s">
        <v>4</v>
      </c>
      <c r="I1291" t="s">
        <v>0</v>
      </c>
      <c r="J1291">
        <v>0</v>
      </c>
    </row>
    <row r="1292" spans="1:10" x14ac:dyDescent="0.25">
      <c r="A1292" t="str">
        <f t="shared" si="20"/>
        <v>LisseWijk 13 SchilderswijkInkomensafh.huurbeleid meer dan 43786 euroHuurCorporatieOnder liberalisatiegrens</v>
      </c>
      <c r="B1292">
        <v>2015</v>
      </c>
      <c r="C1292" t="s">
        <v>15</v>
      </c>
      <c r="D1292" t="s">
        <v>17</v>
      </c>
      <c r="E1292" t="s">
        <v>145</v>
      </c>
      <c r="F1292" t="s">
        <v>10</v>
      </c>
      <c r="G1292" t="s">
        <v>3</v>
      </c>
      <c r="H1292" t="s">
        <v>4</v>
      </c>
      <c r="I1292" t="s">
        <v>5</v>
      </c>
      <c r="J1292">
        <v>0</v>
      </c>
    </row>
    <row r="1293" spans="1:10" x14ac:dyDescent="0.25">
      <c r="A1293" t="str">
        <f t="shared" si="20"/>
        <v>LisseWijk 13 SchilderswijkInkomensafh.huurbeleid meer dan 43786 euroHuurOverige verhuurderN.v.t.</v>
      </c>
      <c r="B1293">
        <v>2015</v>
      </c>
      <c r="C1293" t="s">
        <v>15</v>
      </c>
      <c r="D1293" t="s">
        <v>17</v>
      </c>
      <c r="E1293" t="s">
        <v>145</v>
      </c>
      <c r="F1293" t="s">
        <v>10</v>
      </c>
      <c r="G1293" t="s">
        <v>3</v>
      </c>
      <c r="H1293" t="s">
        <v>7</v>
      </c>
      <c r="I1293" t="s">
        <v>1</v>
      </c>
      <c r="J1293">
        <v>0</v>
      </c>
    </row>
    <row r="1294" spans="1:10" x14ac:dyDescent="0.25">
      <c r="A1294" t="str">
        <f t="shared" si="20"/>
        <v>LisseWijk 14 VogelwijkTotaalTotaalN.v.t.N.v.t.</v>
      </c>
      <c r="B1294">
        <v>2015</v>
      </c>
      <c r="C1294" t="s">
        <v>15</v>
      </c>
      <c r="D1294" t="s">
        <v>17</v>
      </c>
      <c r="E1294" t="s">
        <v>146</v>
      </c>
      <c r="F1294" t="s">
        <v>0</v>
      </c>
      <c r="G1294" t="s">
        <v>0</v>
      </c>
      <c r="H1294" t="s">
        <v>1</v>
      </c>
      <c r="I1294" t="s">
        <v>1</v>
      </c>
      <c r="J1294">
        <v>800</v>
      </c>
    </row>
    <row r="1295" spans="1:10" x14ac:dyDescent="0.25">
      <c r="A1295" t="str">
        <f t="shared" si="20"/>
        <v>LisseWijk 14 VogelwijkTotaalEigenaarN.v.t.N.v.t.</v>
      </c>
      <c r="B1295">
        <v>2015</v>
      </c>
      <c r="C1295" t="s">
        <v>15</v>
      </c>
      <c r="D1295" t="s">
        <v>17</v>
      </c>
      <c r="E1295" t="s">
        <v>146</v>
      </c>
      <c r="F1295" t="s">
        <v>0</v>
      </c>
      <c r="G1295" t="s">
        <v>2</v>
      </c>
      <c r="H1295" t="s">
        <v>1</v>
      </c>
      <c r="I1295" t="s">
        <v>1</v>
      </c>
      <c r="J1295">
        <v>400</v>
      </c>
    </row>
    <row r="1296" spans="1:10" x14ac:dyDescent="0.25">
      <c r="A1296" t="str">
        <f t="shared" si="20"/>
        <v>LisseWijk 14 VogelwijkTotaalHuurTotaalN.v.t.</v>
      </c>
      <c r="B1296">
        <v>2015</v>
      </c>
      <c r="C1296" t="s">
        <v>15</v>
      </c>
      <c r="D1296" t="s">
        <v>17</v>
      </c>
      <c r="E1296" t="s">
        <v>146</v>
      </c>
      <c r="F1296" t="s">
        <v>0</v>
      </c>
      <c r="G1296" t="s">
        <v>3</v>
      </c>
      <c r="H1296" t="s">
        <v>0</v>
      </c>
      <c r="I1296" t="s">
        <v>1</v>
      </c>
      <c r="J1296">
        <v>400</v>
      </c>
    </row>
    <row r="1297" spans="1:10" x14ac:dyDescent="0.25">
      <c r="A1297" t="str">
        <f t="shared" si="20"/>
        <v>LisseWijk 14 VogelwijkTotaalHuurCorporatieTotaal</v>
      </c>
      <c r="B1297">
        <v>2015</v>
      </c>
      <c r="C1297" t="s">
        <v>15</v>
      </c>
      <c r="D1297" t="s">
        <v>17</v>
      </c>
      <c r="E1297" t="s">
        <v>146</v>
      </c>
      <c r="F1297" t="s">
        <v>0</v>
      </c>
      <c r="G1297" t="s">
        <v>3</v>
      </c>
      <c r="H1297" t="s">
        <v>4</v>
      </c>
      <c r="I1297" t="s">
        <v>0</v>
      </c>
      <c r="J1297">
        <v>400</v>
      </c>
    </row>
    <row r="1298" spans="1:10" x14ac:dyDescent="0.25">
      <c r="A1298" t="str">
        <f t="shared" si="20"/>
        <v>LisseWijk 14 VogelwijkTotaalHuurCorporatieOnder liberalisatiegrens</v>
      </c>
      <c r="B1298">
        <v>2015</v>
      </c>
      <c r="C1298" t="s">
        <v>15</v>
      </c>
      <c r="D1298" t="s">
        <v>17</v>
      </c>
      <c r="E1298" t="s">
        <v>146</v>
      </c>
      <c r="F1298" t="s">
        <v>0</v>
      </c>
      <c r="G1298" t="s">
        <v>3</v>
      </c>
      <c r="H1298" t="s">
        <v>4</v>
      </c>
      <c r="I1298" t="s">
        <v>5</v>
      </c>
      <c r="J1298">
        <v>400</v>
      </c>
    </row>
    <row r="1299" spans="1:10" x14ac:dyDescent="0.25">
      <c r="A1299" t="str">
        <f t="shared" si="20"/>
        <v>LisseWijk 14 VogelwijkTotaalHuurCorporatieOverig</v>
      </c>
      <c r="B1299">
        <v>2015</v>
      </c>
      <c r="C1299" t="s">
        <v>15</v>
      </c>
      <c r="D1299" t="s">
        <v>17</v>
      </c>
      <c r="E1299" t="s">
        <v>146</v>
      </c>
      <c r="F1299" t="s">
        <v>0</v>
      </c>
      <c r="G1299" t="s">
        <v>3</v>
      </c>
      <c r="H1299" t="s">
        <v>4</v>
      </c>
      <c r="I1299" t="s">
        <v>6</v>
      </c>
      <c r="J1299">
        <v>0</v>
      </c>
    </row>
    <row r="1300" spans="1:10" x14ac:dyDescent="0.25">
      <c r="A1300" t="str">
        <f t="shared" si="20"/>
        <v>LisseWijk 14 VogelwijkTotaalHuurOverige verhuurderN.v.t.</v>
      </c>
      <c r="B1300">
        <v>2015</v>
      </c>
      <c r="C1300" t="s">
        <v>15</v>
      </c>
      <c r="D1300" t="s">
        <v>17</v>
      </c>
      <c r="E1300" t="s">
        <v>146</v>
      </c>
      <c r="F1300" t="s">
        <v>0</v>
      </c>
      <c r="G1300" t="s">
        <v>3</v>
      </c>
      <c r="H1300" t="s">
        <v>7</v>
      </c>
      <c r="I1300" t="s">
        <v>1</v>
      </c>
      <c r="J1300">
        <v>0</v>
      </c>
    </row>
    <row r="1301" spans="1:10" x14ac:dyDescent="0.25">
      <c r="A1301" t="str">
        <f t="shared" si="20"/>
        <v>LisseWijk 14 VogelwijkInkomensafh.huurbeleid tot 34229 euroTotaalN.v.t.N.v.t.</v>
      </c>
      <c r="B1301">
        <v>2015</v>
      </c>
      <c r="C1301" t="s">
        <v>15</v>
      </c>
      <c r="D1301" t="s">
        <v>17</v>
      </c>
      <c r="E1301" t="s">
        <v>146</v>
      </c>
      <c r="F1301" t="s">
        <v>8</v>
      </c>
      <c r="G1301" t="s">
        <v>0</v>
      </c>
      <c r="H1301" t="s">
        <v>1</v>
      </c>
      <c r="I1301" t="s">
        <v>1</v>
      </c>
      <c r="J1301">
        <v>400</v>
      </c>
    </row>
    <row r="1302" spans="1:10" x14ac:dyDescent="0.25">
      <c r="A1302" t="str">
        <f t="shared" si="20"/>
        <v>LisseWijk 14 VogelwijkInkomensafh.huurbeleid tot 34229 euroEigenaarN.v.t.N.v.t.</v>
      </c>
      <c r="B1302">
        <v>2015</v>
      </c>
      <c r="C1302" t="s">
        <v>15</v>
      </c>
      <c r="D1302" t="s">
        <v>17</v>
      </c>
      <c r="E1302" t="s">
        <v>146</v>
      </c>
      <c r="F1302" t="s">
        <v>8</v>
      </c>
      <c r="G1302" t="s">
        <v>2</v>
      </c>
      <c r="H1302" t="s">
        <v>1</v>
      </c>
      <c r="I1302" t="s">
        <v>1</v>
      </c>
      <c r="J1302">
        <v>100</v>
      </c>
    </row>
    <row r="1303" spans="1:10" x14ac:dyDescent="0.25">
      <c r="A1303" t="str">
        <f t="shared" si="20"/>
        <v>LisseWijk 14 VogelwijkInkomensafh.huurbeleid tot 34229 euroHuurTotaalN.v.t.</v>
      </c>
      <c r="B1303">
        <v>2015</v>
      </c>
      <c r="C1303" t="s">
        <v>15</v>
      </c>
      <c r="D1303" t="s">
        <v>17</v>
      </c>
      <c r="E1303" t="s">
        <v>146</v>
      </c>
      <c r="F1303" t="s">
        <v>8</v>
      </c>
      <c r="G1303" t="s">
        <v>3</v>
      </c>
      <c r="H1303" t="s">
        <v>0</v>
      </c>
      <c r="I1303" t="s">
        <v>1</v>
      </c>
      <c r="J1303">
        <v>300</v>
      </c>
    </row>
    <row r="1304" spans="1:10" x14ac:dyDescent="0.25">
      <c r="A1304" t="str">
        <f t="shared" si="20"/>
        <v>LisseWijk 14 VogelwijkInkomensafh.huurbeleid tot 34229 euroHuurCorporatieTotaal</v>
      </c>
      <c r="B1304">
        <v>2015</v>
      </c>
      <c r="C1304" t="s">
        <v>15</v>
      </c>
      <c r="D1304" t="s">
        <v>17</v>
      </c>
      <c r="E1304" t="s">
        <v>146</v>
      </c>
      <c r="F1304" t="s">
        <v>8</v>
      </c>
      <c r="G1304" t="s">
        <v>3</v>
      </c>
      <c r="H1304" t="s">
        <v>4</v>
      </c>
      <c r="I1304" t="s">
        <v>0</v>
      </c>
      <c r="J1304">
        <v>300</v>
      </c>
    </row>
    <row r="1305" spans="1:10" x14ac:dyDescent="0.25">
      <c r="A1305" t="str">
        <f t="shared" si="20"/>
        <v>LisseWijk 14 VogelwijkInkomensafh.huurbeleid tot 34229 euroHuurCorporatieOnder liberalisatiegrens</v>
      </c>
      <c r="B1305">
        <v>2015</v>
      </c>
      <c r="C1305" t="s">
        <v>15</v>
      </c>
      <c r="D1305" t="s">
        <v>17</v>
      </c>
      <c r="E1305" t="s">
        <v>146</v>
      </c>
      <c r="F1305" t="s">
        <v>8</v>
      </c>
      <c r="G1305" t="s">
        <v>3</v>
      </c>
      <c r="H1305" t="s">
        <v>4</v>
      </c>
      <c r="I1305" t="s">
        <v>5</v>
      </c>
      <c r="J1305">
        <v>300</v>
      </c>
    </row>
    <row r="1306" spans="1:10" x14ac:dyDescent="0.25">
      <c r="A1306" t="str">
        <f t="shared" si="20"/>
        <v>LisseWijk 14 VogelwijkInkomensafh.huurbeleid tot 34229 euroHuurCorporatieOverig</v>
      </c>
      <c r="B1306">
        <v>2015</v>
      </c>
      <c r="C1306" t="s">
        <v>15</v>
      </c>
      <c r="D1306" t="s">
        <v>17</v>
      </c>
      <c r="E1306" t="s">
        <v>146</v>
      </c>
      <c r="F1306" t="s">
        <v>8</v>
      </c>
      <c r="G1306" t="s">
        <v>3</v>
      </c>
      <c r="H1306" t="s">
        <v>4</v>
      </c>
      <c r="I1306" t="s">
        <v>6</v>
      </c>
      <c r="J1306">
        <v>0</v>
      </c>
    </row>
    <row r="1307" spans="1:10" x14ac:dyDescent="0.25">
      <c r="A1307" t="str">
        <f t="shared" si="20"/>
        <v>LisseWijk 14 VogelwijkInkomensafh.huurbeleid tot 34229 euroHuurOverige verhuurderN.v.t.</v>
      </c>
      <c r="B1307">
        <v>2015</v>
      </c>
      <c r="C1307" t="s">
        <v>15</v>
      </c>
      <c r="D1307" t="s">
        <v>17</v>
      </c>
      <c r="E1307" t="s">
        <v>146</v>
      </c>
      <c r="F1307" t="s">
        <v>8</v>
      </c>
      <c r="G1307" t="s">
        <v>3</v>
      </c>
      <c r="H1307" t="s">
        <v>7</v>
      </c>
      <c r="I1307" t="s">
        <v>1</v>
      </c>
      <c r="J1307">
        <v>0</v>
      </c>
    </row>
    <row r="1308" spans="1:10" x14ac:dyDescent="0.25">
      <c r="A1308" t="str">
        <f t="shared" si="20"/>
        <v>LisseWijk 14 VogelwijkInkomensafh.huurbeleid 34229 t/m 43786 euroTotaalN.v.t.N.v.t.</v>
      </c>
      <c r="B1308">
        <v>2015</v>
      </c>
      <c r="C1308" t="s">
        <v>15</v>
      </c>
      <c r="D1308" t="s">
        <v>17</v>
      </c>
      <c r="E1308" t="s">
        <v>146</v>
      </c>
      <c r="F1308" t="s">
        <v>9</v>
      </c>
      <c r="G1308" t="s">
        <v>0</v>
      </c>
      <c r="H1308" t="s">
        <v>1</v>
      </c>
      <c r="I1308" t="s">
        <v>1</v>
      </c>
      <c r="J1308">
        <v>100</v>
      </c>
    </row>
    <row r="1309" spans="1:10" x14ac:dyDescent="0.25">
      <c r="A1309" t="str">
        <f t="shared" si="20"/>
        <v>LisseWijk 14 VogelwijkInkomensafh.huurbeleid 34229 t/m 43786 euroEigenaarN.v.t.N.v.t.</v>
      </c>
      <c r="B1309">
        <v>2015</v>
      </c>
      <c r="C1309" t="s">
        <v>15</v>
      </c>
      <c r="D1309" t="s">
        <v>17</v>
      </c>
      <c r="E1309" t="s">
        <v>146</v>
      </c>
      <c r="F1309" t="s">
        <v>9</v>
      </c>
      <c r="G1309" t="s">
        <v>2</v>
      </c>
      <c r="H1309" t="s">
        <v>1</v>
      </c>
      <c r="I1309" t="s">
        <v>1</v>
      </c>
      <c r="J1309">
        <v>100</v>
      </c>
    </row>
    <row r="1310" spans="1:10" x14ac:dyDescent="0.25">
      <c r="A1310" t="str">
        <f t="shared" si="20"/>
        <v>LisseWijk 14 VogelwijkInkomensafh.huurbeleid 34229 t/m 43786 euroHuurTotaalN.v.t.</v>
      </c>
      <c r="B1310">
        <v>2015</v>
      </c>
      <c r="C1310" t="s">
        <v>15</v>
      </c>
      <c r="D1310" t="s">
        <v>17</v>
      </c>
      <c r="E1310" t="s">
        <v>146</v>
      </c>
      <c r="F1310" t="s">
        <v>9</v>
      </c>
      <c r="G1310" t="s">
        <v>3</v>
      </c>
      <c r="H1310" t="s">
        <v>0</v>
      </c>
      <c r="I1310" t="s">
        <v>1</v>
      </c>
      <c r="J1310">
        <v>100</v>
      </c>
    </row>
    <row r="1311" spans="1:10" x14ac:dyDescent="0.25">
      <c r="A1311" t="str">
        <f t="shared" si="20"/>
        <v>LisseWijk 14 VogelwijkInkomensafh.huurbeleid 34229 t/m 43786 euroHuurCorporatieTotaal</v>
      </c>
      <c r="B1311">
        <v>2015</v>
      </c>
      <c r="C1311" t="s">
        <v>15</v>
      </c>
      <c r="D1311" t="s">
        <v>17</v>
      </c>
      <c r="E1311" t="s">
        <v>146</v>
      </c>
      <c r="F1311" t="s">
        <v>9</v>
      </c>
      <c r="G1311" t="s">
        <v>3</v>
      </c>
      <c r="H1311" t="s">
        <v>4</v>
      </c>
      <c r="I1311" t="s">
        <v>0</v>
      </c>
      <c r="J1311">
        <v>100</v>
      </c>
    </row>
    <row r="1312" spans="1:10" x14ac:dyDescent="0.25">
      <c r="A1312" t="str">
        <f t="shared" si="20"/>
        <v>LisseWijk 14 VogelwijkInkomensafh.huurbeleid 34229 t/m 43786 euroHuurCorporatieOnder liberalisatiegrens</v>
      </c>
      <c r="B1312">
        <v>2015</v>
      </c>
      <c r="C1312" t="s">
        <v>15</v>
      </c>
      <c r="D1312" t="s">
        <v>17</v>
      </c>
      <c r="E1312" t="s">
        <v>146</v>
      </c>
      <c r="F1312" t="s">
        <v>9</v>
      </c>
      <c r="G1312" t="s">
        <v>3</v>
      </c>
      <c r="H1312" t="s">
        <v>4</v>
      </c>
      <c r="I1312" t="s">
        <v>5</v>
      </c>
      <c r="J1312">
        <v>100</v>
      </c>
    </row>
    <row r="1313" spans="1:10" x14ac:dyDescent="0.25">
      <c r="A1313" t="str">
        <f t="shared" si="20"/>
        <v>LisseWijk 14 VogelwijkInkomensafh.huurbeleid 34229 t/m 43786 euroHuurCorporatieOverig</v>
      </c>
      <c r="B1313">
        <v>2015</v>
      </c>
      <c r="C1313" t="s">
        <v>15</v>
      </c>
      <c r="D1313" t="s">
        <v>17</v>
      </c>
      <c r="E1313" t="s">
        <v>146</v>
      </c>
      <c r="F1313" t="s">
        <v>9</v>
      </c>
      <c r="G1313" t="s">
        <v>3</v>
      </c>
      <c r="H1313" t="s">
        <v>4</v>
      </c>
      <c r="I1313" t="s">
        <v>6</v>
      </c>
      <c r="J1313">
        <v>0</v>
      </c>
    </row>
    <row r="1314" spans="1:10" x14ac:dyDescent="0.25">
      <c r="A1314" t="str">
        <f t="shared" si="20"/>
        <v>LisseWijk 14 VogelwijkInkomensafh.huurbeleid 34229 t/m 43786 euroHuurOverige verhuurderN.v.t.</v>
      </c>
      <c r="B1314">
        <v>2015</v>
      </c>
      <c r="C1314" t="s">
        <v>15</v>
      </c>
      <c r="D1314" t="s">
        <v>17</v>
      </c>
      <c r="E1314" t="s">
        <v>146</v>
      </c>
      <c r="F1314" t="s">
        <v>9</v>
      </c>
      <c r="G1314" t="s">
        <v>3</v>
      </c>
      <c r="H1314" t="s">
        <v>7</v>
      </c>
      <c r="I1314" t="s">
        <v>1</v>
      </c>
      <c r="J1314">
        <v>0</v>
      </c>
    </row>
    <row r="1315" spans="1:10" x14ac:dyDescent="0.25">
      <c r="A1315" t="str">
        <f t="shared" si="20"/>
        <v>LisseWijk 14 VogelwijkInkomensafh.huurbeleid meer dan 43786 euroTotaalN.v.t.N.v.t.</v>
      </c>
      <c r="B1315">
        <v>2015</v>
      </c>
      <c r="C1315" t="s">
        <v>15</v>
      </c>
      <c r="D1315" t="s">
        <v>17</v>
      </c>
      <c r="E1315" t="s">
        <v>146</v>
      </c>
      <c r="F1315" t="s">
        <v>10</v>
      </c>
      <c r="G1315" t="s">
        <v>0</v>
      </c>
      <c r="H1315" t="s">
        <v>1</v>
      </c>
      <c r="I1315" t="s">
        <v>1</v>
      </c>
      <c r="J1315">
        <v>300</v>
      </c>
    </row>
    <row r="1316" spans="1:10" x14ac:dyDescent="0.25">
      <c r="A1316" t="str">
        <f t="shared" si="20"/>
        <v>LisseWijk 14 VogelwijkInkomensafh.huurbeleid meer dan 43786 euroEigenaarN.v.t.N.v.t.</v>
      </c>
      <c r="B1316">
        <v>2015</v>
      </c>
      <c r="C1316" t="s">
        <v>15</v>
      </c>
      <c r="D1316" t="s">
        <v>17</v>
      </c>
      <c r="E1316" t="s">
        <v>146</v>
      </c>
      <c r="F1316" t="s">
        <v>10</v>
      </c>
      <c r="G1316" t="s">
        <v>2</v>
      </c>
      <c r="H1316" t="s">
        <v>1</v>
      </c>
      <c r="I1316" t="s">
        <v>1</v>
      </c>
      <c r="J1316">
        <v>200</v>
      </c>
    </row>
    <row r="1317" spans="1:10" x14ac:dyDescent="0.25">
      <c r="A1317" t="str">
        <f t="shared" si="20"/>
        <v>LisseWijk 14 VogelwijkInkomensafh.huurbeleid meer dan 43786 euroHuurTotaalN.v.t.</v>
      </c>
      <c r="B1317">
        <v>2015</v>
      </c>
      <c r="C1317" t="s">
        <v>15</v>
      </c>
      <c r="D1317" t="s">
        <v>17</v>
      </c>
      <c r="E1317" t="s">
        <v>146</v>
      </c>
      <c r="F1317" t="s">
        <v>10</v>
      </c>
      <c r="G1317" t="s">
        <v>3</v>
      </c>
      <c r="H1317" t="s">
        <v>0</v>
      </c>
      <c r="I1317" t="s">
        <v>1</v>
      </c>
      <c r="J1317">
        <v>100</v>
      </c>
    </row>
    <row r="1318" spans="1:10" x14ac:dyDescent="0.25">
      <c r="A1318" t="str">
        <f t="shared" si="20"/>
        <v>LisseWijk 14 VogelwijkInkomensafh.huurbeleid meer dan 43786 euroHuurCorporatieTotaal</v>
      </c>
      <c r="B1318">
        <v>2015</v>
      </c>
      <c r="C1318" t="s">
        <v>15</v>
      </c>
      <c r="D1318" t="s">
        <v>17</v>
      </c>
      <c r="E1318" t="s">
        <v>146</v>
      </c>
      <c r="F1318" t="s">
        <v>10</v>
      </c>
      <c r="G1318" t="s">
        <v>3</v>
      </c>
      <c r="H1318" t="s">
        <v>4</v>
      </c>
      <c r="I1318" t="s">
        <v>0</v>
      </c>
      <c r="J1318">
        <v>100</v>
      </c>
    </row>
    <row r="1319" spans="1:10" x14ac:dyDescent="0.25">
      <c r="A1319" t="str">
        <f t="shared" si="20"/>
        <v>LisseWijk 14 VogelwijkInkomensafh.huurbeleid meer dan 43786 euroHuurCorporatieOnder liberalisatiegrens</v>
      </c>
      <c r="B1319">
        <v>2015</v>
      </c>
      <c r="C1319" t="s">
        <v>15</v>
      </c>
      <c r="D1319" t="s">
        <v>17</v>
      </c>
      <c r="E1319" t="s">
        <v>146</v>
      </c>
      <c r="F1319" t="s">
        <v>10</v>
      </c>
      <c r="G1319" t="s">
        <v>3</v>
      </c>
      <c r="H1319" t="s">
        <v>4</v>
      </c>
      <c r="I1319" t="s">
        <v>5</v>
      </c>
      <c r="J1319">
        <v>100</v>
      </c>
    </row>
    <row r="1320" spans="1:10" x14ac:dyDescent="0.25">
      <c r="A1320" t="str">
        <f t="shared" si="20"/>
        <v>LisseWijk 14 VogelwijkInkomensafh.huurbeleid meer dan 43786 euroHuurCorporatieOverig</v>
      </c>
      <c r="B1320">
        <v>2015</v>
      </c>
      <c r="C1320" t="s">
        <v>15</v>
      </c>
      <c r="D1320" t="s">
        <v>17</v>
      </c>
      <c r="E1320" t="s">
        <v>146</v>
      </c>
      <c r="F1320" t="s">
        <v>10</v>
      </c>
      <c r="G1320" t="s">
        <v>3</v>
      </c>
      <c r="H1320" t="s">
        <v>4</v>
      </c>
      <c r="I1320" t="s">
        <v>6</v>
      </c>
      <c r="J1320">
        <v>0</v>
      </c>
    </row>
    <row r="1321" spans="1:10" x14ac:dyDescent="0.25">
      <c r="A1321" t="str">
        <f t="shared" si="20"/>
        <v>LisseWijk 14 VogelwijkInkomensafh.huurbeleid meer dan 43786 euroHuurOverige verhuurderN.v.t.</v>
      </c>
      <c r="B1321">
        <v>2015</v>
      </c>
      <c r="C1321" t="s">
        <v>15</v>
      </c>
      <c r="D1321" t="s">
        <v>17</v>
      </c>
      <c r="E1321" t="s">
        <v>146</v>
      </c>
      <c r="F1321" t="s">
        <v>10</v>
      </c>
      <c r="G1321" t="s">
        <v>3</v>
      </c>
      <c r="H1321" t="s">
        <v>7</v>
      </c>
      <c r="I1321" t="s">
        <v>1</v>
      </c>
      <c r="J1321">
        <v>0</v>
      </c>
    </row>
    <row r="1322" spans="1:10" x14ac:dyDescent="0.25">
      <c r="A1322" t="str">
        <f t="shared" si="20"/>
        <v>LisseWijk 15 DeverTotaalTotaalN.v.t.N.v.t.</v>
      </c>
      <c r="B1322">
        <v>2015</v>
      </c>
      <c r="C1322" t="s">
        <v>15</v>
      </c>
      <c r="D1322" t="s">
        <v>17</v>
      </c>
      <c r="E1322" t="s">
        <v>147</v>
      </c>
      <c r="F1322" t="s">
        <v>0</v>
      </c>
      <c r="G1322" t="s">
        <v>0</v>
      </c>
      <c r="H1322" t="s">
        <v>1</v>
      </c>
      <c r="I1322" t="s">
        <v>1</v>
      </c>
      <c r="J1322">
        <v>0</v>
      </c>
    </row>
    <row r="1323" spans="1:10" x14ac:dyDescent="0.25">
      <c r="A1323" t="str">
        <f t="shared" si="20"/>
        <v>LisseWijk 15 DeverTotaalEigenaarN.v.t.N.v.t.</v>
      </c>
      <c r="B1323">
        <v>2015</v>
      </c>
      <c r="C1323" t="s">
        <v>15</v>
      </c>
      <c r="D1323" t="s">
        <v>17</v>
      </c>
      <c r="E1323" t="s">
        <v>147</v>
      </c>
      <c r="F1323" t="s">
        <v>0</v>
      </c>
      <c r="G1323" t="s">
        <v>2</v>
      </c>
      <c r="H1323" t="s">
        <v>1</v>
      </c>
      <c r="I1323" t="s">
        <v>1</v>
      </c>
      <c r="J1323">
        <v>0</v>
      </c>
    </row>
    <row r="1324" spans="1:10" x14ac:dyDescent="0.25">
      <c r="A1324" t="str">
        <f t="shared" si="20"/>
        <v>LisseWijk 15 DeverTotaalHuurTotaalN.v.t.</v>
      </c>
      <c r="B1324">
        <v>2015</v>
      </c>
      <c r="C1324" t="s">
        <v>15</v>
      </c>
      <c r="D1324" t="s">
        <v>17</v>
      </c>
      <c r="E1324" t="s">
        <v>147</v>
      </c>
      <c r="F1324" t="s">
        <v>0</v>
      </c>
      <c r="G1324" t="s">
        <v>3</v>
      </c>
      <c r="H1324" t="s">
        <v>0</v>
      </c>
      <c r="I1324" t="s">
        <v>1</v>
      </c>
      <c r="J1324">
        <v>0</v>
      </c>
    </row>
    <row r="1325" spans="1:10" x14ac:dyDescent="0.25">
      <c r="A1325" t="str">
        <f t="shared" si="20"/>
        <v>LisseWijk 15 DeverTotaalHuurOverige verhuurderN.v.t.</v>
      </c>
      <c r="B1325">
        <v>2015</v>
      </c>
      <c r="C1325" t="s">
        <v>15</v>
      </c>
      <c r="D1325" t="s">
        <v>17</v>
      </c>
      <c r="E1325" t="s">
        <v>147</v>
      </c>
      <c r="F1325" t="s">
        <v>0</v>
      </c>
      <c r="G1325" t="s">
        <v>3</v>
      </c>
      <c r="H1325" t="s">
        <v>7</v>
      </c>
      <c r="I1325" t="s">
        <v>1</v>
      </c>
      <c r="J1325">
        <v>0</v>
      </c>
    </row>
    <row r="1326" spans="1:10" x14ac:dyDescent="0.25">
      <c r="A1326" t="str">
        <f t="shared" si="20"/>
        <v>LisseWijk 15 DeverInkomensafh.huurbeleid tot 34229 euroTotaalN.v.t.N.v.t.</v>
      </c>
      <c r="B1326">
        <v>2015</v>
      </c>
      <c r="C1326" t="s">
        <v>15</v>
      </c>
      <c r="D1326" t="s">
        <v>17</v>
      </c>
      <c r="E1326" t="s">
        <v>147</v>
      </c>
      <c r="F1326" t="s">
        <v>8</v>
      </c>
      <c r="G1326" t="s">
        <v>0</v>
      </c>
      <c r="H1326" t="s">
        <v>1</v>
      </c>
      <c r="I1326" t="s">
        <v>1</v>
      </c>
      <c r="J1326">
        <v>0</v>
      </c>
    </row>
    <row r="1327" spans="1:10" x14ac:dyDescent="0.25">
      <c r="A1327" t="str">
        <f t="shared" si="20"/>
        <v>LisseWijk 15 DeverInkomensafh.huurbeleid tot 34229 euroEigenaarN.v.t.N.v.t.</v>
      </c>
      <c r="B1327">
        <v>2015</v>
      </c>
      <c r="C1327" t="s">
        <v>15</v>
      </c>
      <c r="D1327" t="s">
        <v>17</v>
      </c>
      <c r="E1327" t="s">
        <v>147</v>
      </c>
      <c r="F1327" t="s">
        <v>8</v>
      </c>
      <c r="G1327" t="s">
        <v>2</v>
      </c>
      <c r="H1327" t="s">
        <v>1</v>
      </c>
      <c r="I1327" t="s">
        <v>1</v>
      </c>
      <c r="J1327">
        <v>0</v>
      </c>
    </row>
    <row r="1328" spans="1:10" x14ac:dyDescent="0.25">
      <c r="A1328" t="str">
        <f t="shared" si="20"/>
        <v>LisseWijk 15 DeverInkomensafh.huurbeleid tot 34229 euroHuurTotaalN.v.t.</v>
      </c>
      <c r="B1328">
        <v>2015</v>
      </c>
      <c r="C1328" t="s">
        <v>15</v>
      </c>
      <c r="D1328" t="s">
        <v>17</v>
      </c>
      <c r="E1328" t="s">
        <v>147</v>
      </c>
      <c r="F1328" t="s">
        <v>8</v>
      </c>
      <c r="G1328" t="s">
        <v>3</v>
      </c>
      <c r="H1328" t="s">
        <v>0</v>
      </c>
      <c r="I1328" t="s">
        <v>1</v>
      </c>
      <c r="J1328">
        <v>0</v>
      </c>
    </row>
    <row r="1329" spans="1:10" x14ac:dyDescent="0.25">
      <c r="A1329" t="str">
        <f t="shared" si="20"/>
        <v>LisseWijk 15 DeverInkomensafh.huurbeleid tot 34229 euroHuurOverige verhuurderN.v.t.</v>
      </c>
      <c r="B1329">
        <v>2015</v>
      </c>
      <c r="C1329" t="s">
        <v>15</v>
      </c>
      <c r="D1329" t="s">
        <v>17</v>
      </c>
      <c r="E1329" t="s">
        <v>147</v>
      </c>
      <c r="F1329" t="s">
        <v>8</v>
      </c>
      <c r="G1329" t="s">
        <v>3</v>
      </c>
      <c r="H1329" t="s">
        <v>7</v>
      </c>
      <c r="I1329" t="s">
        <v>1</v>
      </c>
      <c r="J1329">
        <v>0</v>
      </c>
    </row>
    <row r="1330" spans="1:10" x14ac:dyDescent="0.25">
      <c r="A1330" t="str">
        <f t="shared" si="20"/>
        <v>LisseWijk 15 DeverInkomensafh.huurbeleid 34229 t/m 43786 euroTotaalN.v.t.N.v.t.</v>
      </c>
      <c r="B1330">
        <v>2015</v>
      </c>
      <c r="C1330" t="s">
        <v>15</v>
      </c>
      <c r="D1330" t="s">
        <v>17</v>
      </c>
      <c r="E1330" t="s">
        <v>147</v>
      </c>
      <c r="F1330" t="s">
        <v>9</v>
      </c>
      <c r="G1330" t="s">
        <v>0</v>
      </c>
      <c r="H1330" t="s">
        <v>1</v>
      </c>
      <c r="I1330" t="s">
        <v>1</v>
      </c>
      <c r="J1330">
        <v>0</v>
      </c>
    </row>
    <row r="1331" spans="1:10" x14ac:dyDescent="0.25">
      <c r="A1331" t="str">
        <f t="shared" si="20"/>
        <v>LisseWijk 15 DeverInkomensafh.huurbeleid 34229 t/m 43786 euroEigenaarN.v.t.N.v.t.</v>
      </c>
      <c r="B1331">
        <v>2015</v>
      </c>
      <c r="C1331" t="s">
        <v>15</v>
      </c>
      <c r="D1331" t="s">
        <v>17</v>
      </c>
      <c r="E1331" t="s">
        <v>147</v>
      </c>
      <c r="F1331" t="s">
        <v>9</v>
      </c>
      <c r="G1331" t="s">
        <v>2</v>
      </c>
      <c r="H1331" t="s">
        <v>1</v>
      </c>
      <c r="I1331" t="s">
        <v>1</v>
      </c>
      <c r="J1331">
        <v>0</v>
      </c>
    </row>
    <row r="1332" spans="1:10" x14ac:dyDescent="0.25">
      <c r="A1332" t="str">
        <f t="shared" si="20"/>
        <v>LisseWijk 15 DeverInkomensafh.huurbeleid meer dan 43786 euroTotaalN.v.t.N.v.t.</v>
      </c>
      <c r="B1332">
        <v>2015</v>
      </c>
      <c r="C1332" t="s">
        <v>15</v>
      </c>
      <c r="D1332" t="s">
        <v>17</v>
      </c>
      <c r="E1332" t="s">
        <v>147</v>
      </c>
      <c r="F1332" t="s">
        <v>10</v>
      </c>
      <c r="G1332" t="s">
        <v>0</v>
      </c>
      <c r="H1332" t="s">
        <v>1</v>
      </c>
      <c r="I1332" t="s">
        <v>1</v>
      </c>
      <c r="J1332">
        <v>0</v>
      </c>
    </row>
    <row r="1333" spans="1:10" x14ac:dyDescent="0.25">
      <c r="A1333" t="str">
        <f t="shared" si="20"/>
        <v>LisseWijk 15 DeverInkomensafh.huurbeleid meer dan 43786 euroEigenaarN.v.t.N.v.t.</v>
      </c>
      <c r="B1333">
        <v>2015</v>
      </c>
      <c r="C1333" t="s">
        <v>15</v>
      </c>
      <c r="D1333" t="s">
        <v>17</v>
      </c>
      <c r="E1333" t="s">
        <v>147</v>
      </c>
      <c r="F1333" t="s">
        <v>10</v>
      </c>
      <c r="G1333" t="s">
        <v>2</v>
      </c>
      <c r="H1333" t="s">
        <v>1</v>
      </c>
      <c r="I1333" t="s">
        <v>1</v>
      </c>
      <c r="J1333">
        <v>0</v>
      </c>
    </row>
    <row r="1334" spans="1:10" x14ac:dyDescent="0.25">
      <c r="A1334" t="str">
        <f t="shared" si="20"/>
        <v>LisseWijk 15 DeverInkomensafh.huurbeleid meer dan 43786 euroHuurTotaalN.v.t.</v>
      </c>
      <c r="B1334">
        <v>2015</v>
      </c>
      <c r="C1334" t="s">
        <v>15</v>
      </c>
      <c r="D1334" t="s">
        <v>17</v>
      </c>
      <c r="E1334" t="s">
        <v>147</v>
      </c>
      <c r="F1334" t="s">
        <v>10</v>
      </c>
      <c r="G1334" t="s">
        <v>3</v>
      </c>
      <c r="H1334" t="s">
        <v>0</v>
      </c>
      <c r="I1334" t="s">
        <v>1</v>
      </c>
      <c r="J1334">
        <v>0</v>
      </c>
    </row>
    <row r="1335" spans="1:10" x14ac:dyDescent="0.25">
      <c r="A1335" t="str">
        <f t="shared" si="20"/>
        <v>LisseWijk 15 DeverInkomensafh.huurbeleid meer dan 43786 euroHuurOverige verhuurderN.v.t.</v>
      </c>
      <c r="B1335">
        <v>2015</v>
      </c>
      <c r="C1335" t="s">
        <v>15</v>
      </c>
      <c r="D1335" t="s">
        <v>17</v>
      </c>
      <c r="E1335" t="s">
        <v>147</v>
      </c>
      <c r="F1335" t="s">
        <v>10</v>
      </c>
      <c r="G1335" t="s">
        <v>3</v>
      </c>
      <c r="H1335" t="s">
        <v>7</v>
      </c>
      <c r="I1335" t="s">
        <v>1</v>
      </c>
      <c r="J1335">
        <v>0</v>
      </c>
    </row>
    <row r="1336" spans="1:10" x14ac:dyDescent="0.25">
      <c r="A1336" t="str">
        <f t="shared" si="20"/>
        <v>LisseWijk 16 GeestwaterTotaalTotaalN.v.t.N.v.t.</v>
      </c>
      <c r="B1336">
        <v>2015</v>
      </c>
      <c r="C1336" t="s">
        <v>15</v>
      </c>
      <c r="D1336" t="s">
        <v>17</v>
      </c>
      <c r="E1336" t="s">
        <v>148</v>
      </c>
      <c r="F1336" t="s">
        <v>0</v>
      </c>
      <c r="G1336" t="s">
        <v>0</v>
      </c>
      <c r="H1336" t="s">
        <v>1</v>
      </c>
      <c r="I1336" t="s">
        <v>1</v>
      </c>
      <c r="J1336">
        <v>0</v>
      </c>
    </row>
    <row r="1337" spans="1:10" x14ac:dyDescent="0.25">
      <c r="A1337" t="str">
        <f t="shared" si="20"/>
        <v>LisseWijk 16 GeestwaterTotaalEigenaarN.v.t.N.v.t.</v>
      </c>
      <c r="B1337">
        <v>2015</v>
      </c>
      <c r="C1337" t="s">
        <v>15</v>
      </c>
      <c r="D1337" t="s">
        <v>17</v>
      </c>
      <c r="E1337" t="s">
        <v>148</v>
      </c>
      <c r="F1337" t="s">
        <v>0</v>
      </c>
      <c r="G1337" t="s">
        <v>2</v>
      </c>
      <c r="H1337" t="s">
        <v>1</v>
      </c>
      <c r="I1337" t="s">
        <v>1</v>
      </c>
      <c r="J1337">
        <v>0</v>
      </c>
    </row>
    <row r="1338" spans="1:10" x14ac:dyDescent="0.25">
      <c r="A1338" t="str">
        <f t="shared" si="20"/>
        <v>LisseWijk 16 GeestwaterInkomensafh.huurbeleid tot 34229 euroTotaalN.v.t.N.v.t.</v>
      </c>
      <c r="B1338">
        <v>2015</v>
      </c>
      <c r="C1338" t="s">
        <v>15</v>
      </c>
      <c r="D1338" t="s">
        <v>17</v>
      </c>
      <c r="E1338" t="s">
        <v>148</v>
      </c>
      <c r="F1338" t="s">
        <v>8</v>
      </c>
      <c r="G1338" t="s">
        <v>0</v>
      </c>
      <c r="H1338" t="s">
        <v>1</v>
      </c>
      <c r="I1338" t="s">
        <v>1</v>
      </c>
      <c r="J1338">
        <v>0</v>
      </c>
    </row>
    <row r="1339" spans="1:10" x14ac:dyDescent="0.25">
      <c r="A1339" t="str">
        <f t="shared" si="20"/>
        <v>LisseWijk 16 GeestwaterInkomensafh.huurbeleid tot 34229 euroEigenaarN.v.t.N.v.t.</v>
      </c>
      <c r="B1339">
        <v>2015</v>
      </c>
      <c r="C1339" t="s">
        <v>15</v>
      </c>
      <c r="D1339" t="s">
        <v>17</v>
      </c>
      <c r="E1339" t="s">
        <v>148</v>
      </c>
      <c r="F1339" t="s">
        <v>8</v>
      </c>
      <c r="G1339" t="s">
        <v>2</v>
      </c>
      <c r="H1339" t="s">
        <v>1</v>
      </c>
      <c r="I1339" t="s">
        <v>1</v>
      </c>
      <c r="J1339">
        <v>0</v>
      </c>
    </row>
    <row r="1340" spans="1:10" x14ac:dyDescent="0.25">
      <c r="A1340" t="str">
        <f t="shared" si="20"/>
        <v>LisseWijk 16 GeestwaterInkomensafh.huurbeleid 34229 t/m 43786 euroTotaalN.v.t.N.v.t.</v>
      </c>
      <c r="B1340">
        <v>2015</v>
      </c>
      <c r="C1340" t="s">
        <v>15</v>
      </c>
      <c r="D1340" t="s">
        <v>17</v>
      </c>
      <c r="E1340" t="s">
        <v>148</v>
      </c>
      <c r="F1340" t="s">
        <v>9</v>
      </c>
      <c r="G1340" t="s">
        <v>0</v>
      </c>
      <c r="H1340" t="s">
        <v>1</v>
      </c>
      <c r="I1340" t="s">
        <v>1</v>
      </c>
      <c r="J1340">
        <v>0</v>
      </c>
    </row>
    <row r="1341" spans="1:10" x14ac:dyDescent="0.25">
      <c r="A1341" t="str">
        <f t="shared" si="20"/>
        <v>LisseWijk 16 GeestwaterInkomensafh.huurbeleid 34229 t/m 43786 euroEigenaarN.v.t.N.v.t.</v>
      </c>
      <c r="B1341">
        <v>2015</v>
      </c>
      <c r="C1341" t="s">
        <v>15</v>
      </c>
      <c r="D1341" t="s">
        <v>17</v>
      </c>
      <c r="E1341" t="s">
        <v>148</v>
      </c>
      <c r="F1341" t="s">
        <v>9</v>
      </c>
      <c r="G1341" t="s">
        <v>2</v>
      </c>
      <c r="H1341" t="s">
        <v>1</v>
      </c>
      <c r="I1341" t="s">
        <v>1</v>
      </c>
      <c r="J1341">
        <v>0</v>
      </c>
    </row>
    <row r="1342" spans="1:10" x14ac:dyDescent="0.25">
      <c r="A1342" t="str">
        <f t="shared" si="20"/>
        <v>LisseWijk 16 GeestwaterInkomensafh.huurbeleid meer dan 43786 euroTotaalN.v.t.N.v.t.</v>
      </c>
      <c r="B1342">
        <v>2015</v>
      </c>
      <c r="C1342" t="s">
        <v>15</v>
      </c>
      <c r="D1342" t="s">
        <v>17</v>
      </c>
      <c r="E1342" t="s">
        <v>148</v>
      </c>
      <c r="F1342" t="s">
        <v>10</v>
      </c>
      <c r="G1342" t="s">
        <v>0</v>
      </c>
      <c r="H1342" t="s">
        <v>1</v>
      </c>
      <c r="I1342" t="s">
        <v>1</v>
      </c>
      <c r="J1342">
        <v>0</v>
      </c>
    </row>
    <row r="1343" spans="1:10" x14ac:dyDescent="0.25">
      <c r="A1343" t="str">
        <f t="shared" si="20"/>
        <v>LisseWijk 16 GeestwaterInkomensafh.huurbeleid meer dan 43786 euroEigenaarN.v.t.N.v.t.</v>
      </c>
      <c r="B1343">
        <v>2015</v>
      </c>
      <c r="C1343" t="s">
        <v>15</v>
      </c>
      <c r="D1343" t="s">
        <v>17</v>
      </c>
      <c r="E1343" t="s">
        <v>148</v>
      </c>
      <c r="F1343" t="s">
        <v>10</v>
      </c>
      <c r="G1343" t="s">
        <v>2</v>
      </c>
      <c r="H1343" t="s">
        <v>1</v>
      </c>
      <c r="I1343" t="s">
        <v>1</v>
      </c>
      <c r="J1343">
        <v>0</v>
      </c>
    </row>
    <row r="1344" spans="1:10" x14ac:dyDescent="0.25">
      <c r="A1344" t="str">
        <f t="shared" si="20"/>
        <v>LisseWijk 17 VrouwenpolderTotaalTotaalN.v.t.N.v.t.</v>
      </c>
      <c r="B1344">
        <v>2015</v>
      </c>
      <c r="C1344" t="s">
        <v>15</v>
      </c>
      <c r="D1344" t="s">
        <v>17</v>
      </c>
      <c r="E1344" t="s">
        <v>149</v>
      </c>
      <c r="F1344" t="s">
        <v>0</v>
      </c>
      <c r="G1344" t="s">
        <v>0</v>
      </c>
      <c r="H1344" t="s">
        <v>1</v>
      </c>
      <c r="I1344" t="s">
        <v>1</v>
      </c>
      <c r="J1344">
        <v>500</v>
      </c>
    </row>
    <row r="1345" spans="1:10" x14ac:dyDescent="0.25">
      <c r="A1345" t="str">
        <f t="shared" si="20"/>
        <v>LisseWijk 17 VrouwenpolderTotaalEigenaarN.v.t.N.v.t.</v>
      </c>
      <c r="B1345">
        <v>2015</v>
      </c>
      <c r="C1345" t="s">
        <v>15</v>
      </c>
      <c r="D1345" t="s">
        <v>17</v>
      </c>
      <c r="E1345" t="s">
        <v>149</v>
      </c>
      <c r="F1345" t="s">
        <v>0</v>
      </c>
      <c r="G1345" t="s">
        <v>2</v>
      </c>
      <c r="H1345" t="s">
        <v>1</v>
      </c>
      <c r="I1345" t="s">
        <v>1</v>
      </c>
      <c r="J1345">
        <v>500</v>
      </c>
    </row>
    <row r="1346" spans="1:10" x14ac:dyDescent="0.25">
      <c r="A1346" t="str">
        <f t="shared" si="20"/>
        <v>LisseWijk 17 VrouwenpolderTotaalHuurTotaalN.v.t.</v>
      </c>
      <c r="B1346">
        <v>2015</v>
      </c>
      <c r="C1346" t="s">
        <v>15</v>
      </c>
      <c r="D1346" t="s">
        <v>17</v>
      </c>
      <c r="E1346" t="s">
        <v>149</v>
      </c>
      <c r="F1346" t="s">
        <v>0</v>
      </c>
      <c r="G1346" t="s">
        <v>3</v>
      </c>
      <c r="H1346" t="s">
        <v>0</v>
      </c>
      <c r="I1346" t="s">
        <v>1</v>
      </c>
      <c r="J1346">
        <v>100</v>
      </c>
    </row>
    <row r="1347" spans="1:10" x14ac:dyDescent="0.25">
      <c r="A1347" t="str">
        <f t="shared" ref="A1347:A1410" si="21">CONCATENATE(D1347,E1347,F1347,G1347,H1347,I1347)</f>
        <v>LisseWijk 17 VrouwenpolderTotaalHuurCorporatieTotaal</v>
      </c>
      <c r="B1347">
        <v>2015</v>
      </c>
      <c r="C1347" t="s">
        <v>15</v>
      </c>
      <c r="D1347" t="s">
        <v>17</v>
      </c>
      <c r="E1347" t="s">
        <v>149</v>
      </c>
      <c r="F1347" t="s">
        <v>0</v>
      </c>
      <c r="G1347" t="s">
        <v>3</v>
      </c>
      <c r="H1347" t="s">
        <v>4</v>
      </c>
      <c r="I1347" t="s">
        <v>0</v>
      </c>
      <c r="J1347">
        <v>0</v>
      </c>
    </row>
    <row r="1348" spans="1:10" x14ac:dyDescent="0.25">
      <c r="A1348" t="str">
        <f t="shared" si="21"/>
        <v>LisseWijk 17 VrouwenpolderTotaalHuurCorporatieOnder liberalisatiegrens</v>
      </c>
      <c r="B1348">
        <v>2015</v>
      </c>
      <c r="C1348" t="s">
        <v>15</v>
      </c>
      <c r="D1348" t="s">
        <v>17</v>
      </c>
      <c r="E1348" t="s">
        <v>149</v>
      </c>
      <c r="F1348" t="s">
        <v>0</v>
      </c>
      <c r="G1348" t="s">
        <v>3</v>
      </c>
      <c r="H1348" t="s">
        <v>4</v>
      </c>
      <c r="I1348" t="s">
        <v>5</v>
      </c>
      <c r="J1348">
        <v>0</v>
      </c>
    </row>
    <row r="1349" spans="1:10" x14ac:dyDescent="0.25">
      <c r="A1349" t="str">
        <f t="shared" si="21"/>
        <v>LisseWijk 17 VrouwenpolderTotaalHuurOverige verhuurderN.v.t.</v>
      </c>
      <c r="B1349">
        <v>2015</v>
      </c>
      <c r="C1349" t="s">
        <v>15</v>
      </c>
      <c r="D1349" t="s">
        <v>17</v>
      </c>
      <c r="E1349" t="s">
        <v>149</v>
      </c>
      <c r="F1349" t="s">
        <v>0</v>
      </c>
      <c r="G1349" t="s">
        <v>3</v>
      </c>
      <c r="H1349" t="s">
        <v>7</v>
      </c>
      <c r="I1349" t="s">
        <v>1</v>
      </c>
      <c r="J1349">
        <v>0</v>
      </c>
    </row>
    <row r="1350" spans="1:10" x14ac:dyDescent="0.25">
      <c r="A1350" t="str">
        <f t="shared" si="21"/>
        <v>LisseWijk 17 VrouwenpolderInkomensafh.huurbeleid tot 34229 euroTotaalN.v.t.N.v.t.</v>
      </c>
      <c r="B1350">
        <v>2015</v>
      </c>
      <c r="C1350" t="s">
        <v>15</v>
      </c>
      <c r="D1350" t="s">
        <v>17</v>
      </c>
      <c r="E1350" t="s">
        <v>149</v>
      </c>
      <c r="F1350" t="s">
        <v>8</v>
      </c>
      <c r="G1350" t="s">
        <v>0</v>
      </c>
      <c r="H1350" t="s">
        <v>1</v>
      </c>
      <c r="I1350" t="s">
        <v>1</v>
      </c>
      <c r="J1350">
        <v>100</v>
      </c>
    </row>
    <row r="1351" spans="1:10" x14ac:dyDescent="0.25">
      <c r="A1351" t="str">
        <f t="shared" si="21"/>
        <v>LisseWijk 17 VrouwenpolderInkomensafh.huurbeleid tot 34229 euroEigenaarN.v.t.N.v.t.</v>
      </c>
      <c r="B1351">
        <v>2015</v>
      </c>
      <c r="C1351" t="s">
        <v>15</v>
      </c>
      <c r="D1351" t="s">
        <v>17</v>
      </c>
      <c r="E1351" t="s">
        <v>149</v>
      </c>
      <c r="F1351" t="s">
        <v>8</v>
      </c>
      <c r="G1351" t="s">
        <v>2</v>
      </c>
      <c r="H1351" t="s">
        <v>1</v>
      </c>
      <c r="I1351" t="s">
        <v>1</v>
      </c>
      <c r="J1351">
        <v>100</v>
      </c>
    </row>
    <row r="1352" spans="1:10" x14ac:dyDescent="0.25">
      <c r="A1352" t="str">
        <f t="shared" si="21"/>
        <v>LisseWijk 17 VrouwenpolderInkomensafh.huurbeleid tot 34229 euroHuurTotaalN.v.t.</v>
      </c>
      <c r="B1352">
        <v>2015</v>
      </c>
      <c r="C1352" t="s">
        <v>15</v>
      </c>
      <c r="D1352" t="s">
        <v>17</v>
      </c>
      <c r="E1352" t="s">
        <v>149</v>
      </c>
      <c r="F1352" t="s">
        <v>8</v>
      </c>
      <c r="G1352" t="s">
        <v>3</v>
      </c>
      <c r="H1352" t="s">
        <v>0</v>
      </c>
      <c r="I1352" t="s">
        <v>1</v>
      </c>
      <c r="J1352">
        <v>0</v>
      </c>
    </row>
    <row r="1353" spans="1:10" x14ac:dyDescent="0.25">
      <c r="A1353" t="str">
        <f t="shared" si="21"/>
        <v>LisseWijk 17 VrouwenpolderInkomensafh.huurbeleid tot 34229 euroHuurCorporatieTotaal</v>
      </c>
      <c r="B1353">
        <v>2015</v>
      </c>
      <c r="C1353" t="s">
        <v>15</v>
      </c>
      <c r="D1353" t="s">
        <v>17</v>
      </c>
      <c r="E1353" t="s">
        <v>149</v>
      </c>
      <c r="F1353" t="s">
        <v>8</v>
      </c>
      <c r="G1353" t="s">
        <v>3</v>
      </c>
      <c r="H1353" t="s">
        <v>4</v>
      </c>
      <c r="I1353" t="s">
        <v>0</v>
      </c>
      <c r="J1353">
        <v>0</v>
      </c>
    </row>
    <row r="1354" spans="1:10" x14ac:dyDescent="0.25">
      <c r="A1354" t="str">
        <f t="shared" si="21"/>
        <v>LisseWijk 17 VrouwenpolderInkomensafh.huurbeleid tot 34229 euroHuurCorporatieOnder liberalisatiegrens</v>
      </c>
      <c r="B1354">
        <v>2015</v>
      </c>
      <c r="C1354" t="s">
        <v>15</v>
      </c>
      <c r="D1354" t="s">
        <v>17</v>
      </c>
      <c r="E1354" t="s">
        <v>149</v>
      </c>
      <c r="F1354" t="s">
        <v>8</v>
      </c>
      <c r="G1354" t="s">
        <v>3</v>
      </c>
      <c r="H1354" t="s">
        <v>4</v>
      </c>
      <c r="I1354" t="s">
        <v>5</v>
      </c>
      <c r="J1354">
        <v>0</v>
      </c>
    </row>
    <row r="1355" spans="1:10" x14ac:dyDescent="0.25">
      <c r="A1355" t="str">
        <f t="shared" si="21"/>
        <v>LisseWijk 17 VrouwenpolderInkomensafh.huurbeleid tot 34229 euroHuurOverige verhuurderN.v.t.</v>
      </c>
      <c r="B1355">
        <v>2015</v>
      </c>
      <c r="C1355" t="s">
        <v>15</v>
      </c>
      <c r="D1355" t="s">
        <v>17</v>
      </c>
      <c r="E1355" t="s">
        <v>149</v>
      </c>
      <c r="F1355" t="s">
        <v>8</v>
      </c>
      <c r="G1355" t="s">
        <v>3</v>
      </c>
      <c r="H1355" t="s">
        <v>7</v>
      </c>
      <c r="I1355" t="s">
        <v>1</v>
      </c>
      <c r="J1355">
        <v>0</v>
      </c>
    </row>
    <row r="1356" spans="1:10" x14ac:dyDescent="0.25">
      <c r="A1356" t="str">
        <f t="shared" si="21"/>
        <v>LisseWijk 17 VrouwenpolderInkomensafh.huurbeleid 34229 t/m 43786 euroTotaalN.v.t.N.v.t.</v>
      </c>
      <c r="B1356">
        <v>2015</v>
      </c>
      <c r="C1356" t="s">
        <v>15</v>
      </c>
      <c r="D1356" t="s">
        <v>17</v>
      </c>
      <c r="E1356" t="s">
        <v>149</v>
      </c>
      <c r="F1356" t="s">
        <v>9</v>
      </c>
      <c r="G1356" t="s">
        <v>0</v>
      </c>
      <c r="H1356" t="s">
        <v>1</v>
      </c>
      <c r="I1356" t="s">
        <v>1</v>
      </c>
      <c r="J1356">
        <v>100</v>
      </c>
    </row>
    <row r="1357" spans="1:10" x14ac:dyDescent="0.25">
      <c r="A1357" t="str">
        <f t="shared" si="21"/>
        <v>LisseWijk 17 VrouwenpolderInkomensafh.huurbeleid 34229 t/m 43786 euroEigenaarN.v.t.N.v.t.</v>
      </c>
      <c r="B1357">
        <v>2015</v>
      </c>
      <c r="C1357" t="s">
        <v>15</v>
      </c>
      <c r="D1357" t="s">
        <v>17</v>
      </c>
      <c r="E1357" t="s">
        <v>149</v>
      </c>
      <c r="F1357" t="s">
        <v>9</v>
      </c>
      <c r="G1357" t="s">
        <v>2</v>
      </c>
      <c r="H1357" t="s">
        <v>1</v>
      </c>
      <c r="I1357" t="s">
        <v>1</v>
      </c>
      <c r="J1357">
        <v>0</v>
      </c>
    </row>
    <row r="1358" spans="1:10" x14ac:dyDescent="0.25">
      <c r="A1358" t="str">
        <f t="shared" si="21"/>
        <v>LisseWijk 17 VrouwenpolderInkomensafh.huurbeleid 34229 t/m 43786 euroHuurTotaalN.v.t.</v>
      </c>
      <c r="B1358">
        <v>2015</v>
      </c>
      <c r="C1358" t="s">
        <v>15</v>
      </c>
      <c r="D1358" t="s">
        <v>17</v>
      </c>
      <c r="E1358" t="s">
        <v>149</v>
      </c>
      <c r="F1358" t="s">
        <v>9</v>
      </c>
      <c r="G1358" t="s">
        <v>3</v>
      </c>
      <c r="H1358" t="s">
        <v>0</v>
      </c>
      <c r="I1358" t="s">
        <v>1</v>
      </c>
      <c r="J1358">
        <v>0</v>
      </c>
    </row>
    <row r="1359" spans="1:10" x14ac:dyDescent="0.25">
      <c r="A1359" t="str">
        <f t="shared" si="21"/>
        <v>LisseWijk 17 VrouwenpolderInkomensafh.huurbeleid 34229 t/m 43786 euroHuurCorporatieTotaal</v>
      </c>
      <c r="B1359">
        <v>2015</v>
      </c>
      <c r="C1359" t="s">
        <v>15</v>
      </c>
      <c r="D1359" t="s">
        <v>17</v>
      </c>
      <c r="E1359" t="s">
        <v>149</v>
      </c>
      <c r="F1359" t="s">
        <v>9</v>
      </c>
      <c r="G1359" t="s">
        <v>3</v>
      </c>
      <c r="H1359" t="s">
        <v>4</v>
      </c>
      <c r="I1359" t="s">
        <v>0</v>
      </c>
      <c r="J1359">
        <v>0</v>
      </c>
    </row>
    <row r="1360" spans="1:10" x14ac:dyDescent="0.25">
      <c r="A1360" t="str">
        <f t="shared" si="21"/>
        <v>LisseWijk 17 VrouwenpolderInkomensafh.huurbeleid 34229 t/m 43786 euroHuurCorporatieOnder liberalisatiegrens</v>
      </c>
      <c r="B1360">
        <v>2015</v>
      </c>
      <c r="C1360" t="s">
        <v>15</v>
      </c>
      <c r="D1360" t="s">
        <v>17</v>
      </c>
      <c r="E1360" t="s">
        <v>149</v>
      </c>
      <c r="F1360" t="s">
        <v>9</v>
      </c>
      <c r="G1360" t="s">
        <v>3</v>
      </c>
      <c r="H1360" t="s">
        <v>4</v>
      </c>
      <c r="I1360" t="s">
        <v>5</v>
      </c>
      <c r="J1360">
        <v>0</v>
      </c>
    </row>
    <row r="1361" spans="1:10" x14ac:dyDescent="0.25">
      <c r="A1361" t="str">
        <f t="shared" si="21"/>
        <v>LisseWijk 17 VrouwenpolderInkomensafh.huurbeleid meer dan 43786 euroTotaalN.v.t.N.v.t.</v>
      </c>
      <c r="B1361">
        <v>2015</v>
      </c>
      <c r="C1361" t="s">
        <v>15</v>
      </c>
      <c r="D1361" t="s">
        <v>17</v>
      </c>
      <c r="E1361" t="s">
        <v>149</v>
      </c>
      <c r="F1361" t="s">
        <v>10</v>
      </c>
      <c r="G1361" t="s">
        <v>0</v>
      </c>
      <c r="H1361" t="s">
        <v>1</v>
      </c>
      <c r="I1361" t="s">
        <v>1</v>
      </c>
      <c r="J1361">
        <v>400</v>
      </c>
    </row>
    <row r="1362" spans="1:10" x14ac:dyDescent="0.25">
      <c r="A1362" t="str">
        <f t="shared" si="21"/>
        <v>LisseWijk 17 VrouwenpolderInkomensafh.huurbeleid meer dan 43786 euroEigenaarN.v.t.N.v.t.</v>
      </c>
      <c r="B1362">
        <v>2015</v>
      </c>
      <c r="C1362" t="s">
        <v>15</v>
      </c>
      <c r="D1362" t="s">
        <v>17</v>
      </c>
      <c r="E1362" t="s">
        <v>149</v>
      </c>
      <c r="F1362" t="s">
        <v>10</v>
      </c>
      <c r="G1362" t="s">
        <v>2</v>
      </c>
      <c r="H1362" t="s">
        <v>1</v>
      </c>
      <c r="I1362" t="s">
        <v>1</v>
      </c>
      <c r="J1362">
        <v>400</v>
      </c>
    </row>
    <row r="1363" spans="1:10" x14ac:dyDescent="0.25">
      <c r="A1363" t="str">
        <f t="shared" si="21"/>
        <v>LisseWijk 17 VrouwenpolderInkomensafh.huurbeleid meer dan 43786 euroHuurTotaalN.v.t.</v>
      </c>
      <c r="B1363">
        <v>2015</v>
      </c>
      <c r="C1363" t="s">
        <v>15</v>
      </c>
      <c r="D1363" t="s">
        <v>17</v>
      </c>
      <c r="E1363" t="s">
        <v>149</v>
      </c>
      <c r="F1363" t="s">
        <v>10</v>
      </c>
      <c r="G1363" t="s">
        <v>3</v>
      </c>
      <c r="H1363" t="s">
        <v>0</v>
      </c>
      <c r="I1363" t="s">
        <v>1</v>
      </c>
      <c r="J1363">
        <v>0</v>
      </c>
    </row>
    <row r="1364" spans="1:10" x14ac:dyDescent="0.25">
      <c r="A1364" t="str">
        <f t="shared" si="21"/>
        <v>LisseWijk 17 VrouwenpolderInkomensafh.huurbeleid meer dan 43786 euroHuurCorporatieTotaal</v>
      </c>
      <c r="B1364">
        <v>2015</v>
      </c>
      <c r="C1364" t="s">
        <v>15</v>
      </c>
      <c r="D1364" t="s">
        <v>17</v>
      </c>
      <c r="E1364" t="s">
        <v>149</v>
      </c>
      <c r="F1364" t="s">
        <v>10</v>
      </c>
      <c r="G1364" t="s">
        <v>3</v>
      </c>
      <c r="H1364" t="s">
        <v>4</v>
      </c>
      <c r="I1364" t="s">
        <v>0</v>
      </c>
      <c r="J1364">
        <v>0</v>
      </c>
    </row>
    <row r="1365" spans="1:10" x14ac:dyDescent="0.25">
      <c r="A1365" t="str">
        <f t="shared" si="21"/>
        <v>LisseWijk 17 VrouwenpolderInkomensafh.huurbeleid meer dan 43786 euroHuurCorporatieOnder liberalisatiegrens</v>
      </c>
      <c r="B1365">
        <v>2015</v>
      </c>
      <c r="C1365" t="s">
        <v>15</v>
      </c>
      <c r="D1365" t="s">
        <v>17</v>
      </c>
      <c r="E1365" t="s">
        <v>149</v>
      </c>
      <c r="F1365" t="s">
        <v>10</v>
      </c>
      <c r="G1365" t="s">
        <v>3</v>
      </c>
      <c r="H1365" t="s">
        <v>4</v>
      </c>
      <c r="I1365" t="s">
        <v>5</v>
      </c>
      <c r="J1365">
        <v>0</v>
      </c>
    </row>
    <row r="1366" spans="1:10" x14ac:dyDescent="0.25">
      <c r="A1366" t="str">
        <f t="shared" si="21"/>
        <v>LisseWijk 17 VrouwenpolderInkomensafh.huurbeleid meer dan 43786 euroHuurOverige verhuurderN.v.t.</v>
      </c>
      <c r="B1366">
        <v>2015</v>
      </c>
      <c r="C1366" t="s">
        <v>15</v>
      </c>
      <c r="D1366" t="s">
        <v>17</v>
      </c>
      <c r="E1366" t="s">
        <v>149</v>
      </c>
      <c r="F1366" t="s">
        <v>10</v>
      </c>
      <c r="G1366" t="s">
        <v>3</v>
      </c>
      <c r="H1366" t="s">
        <v>7</v>
      </c>
      <c r="I1366" t="s">
        <v>1</v>
      </c>
      <c r="J1366">
        <v>0</v>
      </c>
    </row>
    <row r="1367" spans="1:10" x14ac:dyDescent="0.25">
      <c r="A1367" t="str">
        <f t="shared" si="21"/>
        <v>LisseWijk 18 Lisse RondTotaalTotaalN.v.t.N.v.t.</v>
      </c>
      <c r="B1367">
        <v>2015</v>
      </c>
      <c r="C1367" t="s">
        <v>15</v>
      </c>
      <c r="D1367" t="s">
        <v>17</v>
      </c>
      <c r="E1367" t="s">
        <v>150</v>
      </c>
      <c r="F1367" t="s">
        <v>0</v>
      </c>
      <c r="G1367" t="s">
        <v>0</v>
      </c>
      <c r="H1367" t="s">
        <v>1</v>
      </c>
      <c r="I1367" t="s">
        <v>1</v>
      </c>
      <c r="J1367">
        <v>500</v>
      </c>
    </row>
    <row r="1368" spans="1:10" x14ac:dyDescent="0.25">
      <c r="A1368" t="str">
        <f t="shared" si="21"/>
        <v>LisseWijk 18 Lisse RondTotaalEigenaarN.v.t.N.v.t.</v>
      </c>
      <c r="B1368">
        <v>2015</v>
      </c>
      <c r="C1368" t="s">
        <v>15</v>
      </c>
      <c r="D1368" t="s">
        <v>17</v>
      </c>
      <c r="E1368" t="s">
        <v>150</v>
      </c>
      <c r="F1368" t="s">
        <v>0</v>
      </c>
      <c r="G1368" t="s">
        <v>2</v>
      </c>
      <c r="H1368" t="s">
        <v>1</v>
      </c>
      <c r="I1368" t="s">
        <v>1</v>
      </c>
      <c r="J1368">
        <v>400</v>
      </c>
    </row>
    <row r="1369" spans="1:10" x14ac:dyDescent="0.25">
      <c r="A1369" t="str">
        <f t="shared" si="21"/>
        <v>LisseWijk 18 Lisse RondTotaalHuurTotaalN.v.t.</v>
      </c>
      <c r="B1369">
        <v>2015</v>
      </c>
      <c r="C1369" t="s">
        <v>15</v>
      </c>
      <c r="D1369" t="s">
        <v>17</v>
      </c>
      <c r="E1369" t="s">
        <v>150</v>
      </c>
      <c r="F1369" t="s">
        <v>0</v>
      </c>
      <c r="G1369" t="s">
        <v>3</v>
      </c>
      <c r="H1369" t="s">
        <v>0</v>
      </c>
      <c r="I1369" t="s">
        <v>1</v>
      </c>
      <c r="J1369">
        <v>0</v>
      </c>
    </row>
    <row r="1370" spans="1:10" x14ac:dyDescent="0.25">
      <c r="A1370" t="str">
        <f t="shared" si="21"/>
        <v>LisseWijk 18 Lisse RondTotaalHuurCorporatieTotaal</v>
      </c>
      <c r="B1370">
        <v>2015</v>
      </c>
      <c r="C1370" t="s">
        <v>15</v>
      </c>
      <c r="D1370" t="s">
        <v>17</v>
      </c>
      <c r="E1370" t="s">
        <v>150</v>
      </c>
      <c r="F1370" t="s">
        <v>0</v>
      </c>
      <c r="G1370" t="s">
        <v>3</v>
      </c>
      <c r="H1370" t="s">
        <v>4</v>
      </c>
      <c r="I1370" t="s">
        <v>0</v>
      </c>
      <c r="J1370">
        <v>0</v>
      </c>
    </row>
    <row r="1371" spans="1:10" x14ac:dyDescent="0.25">
      <c r="A1371" t="str">
        <f t="shared" si="21"/>
        <v>LisseWijk 18 Lisse RondTotaalHuurCorporatieOverig</v>
      </c>
      <c r="B1371">
        <v>2015</v>
      </c>
      <c r="C1371" t="s">
        <v>15</v>
      </c>
      <c r="D1371" t="s">
        <v>17</v>
      </c>
      <c r="E1371" t="s">
        <v>150</v>
      </c>
      <c r="F1371" t="s">
        <v>0</v>
      </c>
      <c r="G1371" t="s">
        <v>3</v>
      </c>
      <c r="H1371" t="s">
        <v>4</v>
      </c>
      <c r="I1371" t="s">
        <v>6</v>
      </c>
      <c r="J1371">
        <v>0</v>
      </c>
    </row>
    <row r="1372" spans="1:10" x14ac:dyDescent="0.25">
      <c r="A1372" t="str">
        <f t="shared" si="21"/>
        <v>LisseWijk 18 Lisse RondTotaalHuurOverige verhuurderN.v.t.</v>
      </c>
      <c r="B1372">
        <v>2015</v>
      </c>
      <c r="C1372" t="s">
        <v>15</v>
      </c>
      <c r="D1372" t="s">
        <v>17</v>
      </c>
      <c r="E1372" t="s">
        <v>150</v>
      </c>
      <c r="F1372" t="s">
        <v>0</v>
      </c>
      <c r="G1372" t="s">
        <v>3</v>
      </c>
      <c r="H1372" t="s">
        <v>7</v>
      </c>
      <c r="I1372" t="s">
        <v>1</v>
      </c>
      <c r="J1372">
        <v>0</v>
      </c>
    </row>
    <row r="1373" spans="1:10" x14ac:dyDescent="0.25">
      <c r="A1373" t="str">
        <f t="shared" si="21"/>
        <v>LisseWijk 18 Lisse RondInkomensafh.huurbeleid tot 34229 euroTotaalN.v.t.N.v.t.</v>
      </c>
      <c r="B1373">
        <v>2015</v>
      </c>
      <c r="C1373" t="s">
        <v>15</v>
      </c>
      <c r="D1373" t="s">
        <v>17</v>
      </c>
      <c r="E1373" t="s">
        <v>150</v>
      </c>
      <c r="F1373" t="s">
        <v>8</v>
      </c>
      <c r="G1373" t="s">
        <v>0</v>
      </c>
      <c r="H1373" t="s">
        <v>1</v>
      </c>
      <c r="I1373" t="s">
        <v>1</v>
      </c>
      <c r="J1373">
        <v>100</v>
      </c>
    </row>
    <row r="1374" spans="1:10" x14ac:dyDescent="0.25">
      <c r="A1374" t="str">
        <f t="shared" si="21"/>
        <v>LisseWijk 18 Lisse RondInkomensafh.huurbeleid tot 34229 euroEigenaarN.v.t.N.v.t.</v>
      </c>
      <c r="B1374">
        <v>2015</v>
      </c>
      <c r="C1374" t="s">
        <v>15</v>
      </c>
      <c r="D1374" t="s">
        <v>17</v>
      </c>
      <c r="E1374" t="s">
        <v>150</v>
      </c>
      <c r="F1374" t="s">
        <v>8</v>
      </c>
      <c r="G1374" t="s">
        <v>2</v>
      </c>
      <c r="H1374" t="s">
        <v>1</v>
      </c>
      <c r="I1374" t="s">
        <v>1</v>
      </c>
      <c r="J1374">
        <v>100</v>
      </c>
    </row>
    <row r="1375" spans="1:10" x14ac:dyDescent="0.25">
      <c r="A1375" t="str">
        <f t="shared" si="21"/>
        <v>LisseWijk 18 Lisse RondInkomensafh.huurbeleid tot 34229 euroHuurTotaalN.v.t.</v>
      </c>
      <c r="B1375">
        <v>2015</v>
      </c>
      <c r="C1375" t="s">
        <v>15</v>
      </c>
      <c r="D1375" t="s">
        <v>17</v>
      </c>
      <c r="E1375" t="s">
        <v>150</v>
      </c>
      <c r="F1375" t="s">
        <v>8</v>
      </c>
      <c r="G1375" t="s">
        <v>3</v>
      </c>
      <c r="H1375" t="s">
        <v>0</v>
      </c>
      <c r="I1375" t="s">
        <v>1</v>
      </c>
      <c r="J1375">
        <v>0</v>
      </c>
    </row>
    <row r="1376" spans="1:10" x14ac:dyDescent="0.25">
      <c r="A1376" t="str">
        <f t="shared" si="21"/>
        <v>LisseWijk 18 Lisse RondInkomensafh.huurbeleid tot 34229 euroHuurOverige verhuurderN.v.t.</v>
      </c>
      <c r="B1376">
        <v>2015</v>
      </c>
      <c r="C1376" t="s">
        <v>15</v>
      </c>
      <c r="D1376" t="s">
        <v>17</v>
      </c>
      <c r="E1376" t="s">
        <v>150</v>
      </c>
      <c r="F1376" t="s">
        <v>8</v>
      </c>
      <c r="G1376" t="s">
        <v>3</v>
      </c>
      <c r="H1376" t="s">
        <v>7</v>
      </c>
      <c r="I1376" t="s">
        <v>1</v>
      </c>
      <c r="J1376">
        <v>0</v>
      </c>
    </row>
    <row r="1377" spans="1:10" x14ac:dyDescent="0.25">
      <c r="A1377" t="str">
        <f t="shared" si="21"/>
        <v>LisseWijk 18 Lisse RondInkomensafh.huurbeleid 34229 t/m 43786 euroTotaalN.v.t.N.v.t.</v>
      </c>
      <c r="B1377">
        <v>2015</v>
      </c>
      <c r="C1377" t="s">
        <v>15</v>
      </c>
      <c r="D1377" t="s">
        <v>17</v>
      </c>
      <c r="E1377" t="s">
        <v>150</v>
      </c>
      <c r="F1377" t="s">
        <v>9</v>
      </c>
      <c r="G1377" t="s">
        <v>0</v>
      </c>
      <c r="H1377" t="s">
        <v>1</v>
      </c>
      <c r="I1377" t="s">
        <v>1</v>
      </c>
      <c r="J1377">
        <v>100</v>
      </c>
    </row>
    <row r="1378" spans="1:10" x14ac:dyDescent="0.25">
      <c r="A1378" t="str">
        <f t="shared" si="21"/>
        <v>LisseWijk 18 Lisse RondInkomensafh.huurbeleid 34229 t/m 43786 euroEigenaarN.v.t.N.v.t.</v>
      </c>
      <c r="B1378">
        <v>2015</v>
      </c>
      <c r="C1378" t="s">
        <v>15</v>
      </c>
      <c r="D1378" t="s">
        <v>17</v>
      </c>
      <c r="E1378" t="s">
        <v>150</v>
      </c>
      <c r="F1378" t="s">
        <v>9</v>
      </c>
      <c r="G1378" t="s">
        <v>2</v>
      </c>
      <c r="H1378" t="s">
        <v>1</v>
      </c>
      <c r="I1378" t="s">
        <v>1</v>
      </c>
      <c r="J1378">
        <v>0</v>
      </c>
    </row>
    <row r="1379" spans="1:10" x14ac:dyDescent="0.25">
      <c r="A1379" t="str">
        <f t="shared" si="21"/>
        <v>LisseWijk 18 Lisse RondInkomensafh.huurbeleid 34229 t/m 43786 euroHuurTotaalN.v.t.</v>
      </c>
      <c r="B1379">
        <v>2015</v>
      </c>
      <c r="C1379" t="s">
        <v>15</v>
      </c>
      <c r="D1379" t="s">
        <v>17</v>
      </c>
      <c r="E1379" t="s">
        <v>150</v>
      </c>
      <c r="F1379" t="s">
        <v>9</v>
      </c>
      <c r="G1379" t="s">
        <v>3</v>
      </c>
      <c r="H1379" t="s">
        <v>0</v>
      </c>
      <c r="I1379" t="s">
        <v>1</v>
      </c>
      <c r="J1379">
        <v>0</v>
      </c>
    </row>
    <row r="1380" spans="1:10" x14ac:dyDescent="0.25">
      <c r="A1380" t="str">
        <f t="shared" si="21"/>
        <v>LisseWijk 18 Lisse RondInkomensafh.huurbeleid 34229 t/m 43786 euroHuurOverige verhuurderN.v.t.</v>
      </c>
      <c r="B1380">
        <v>2015</v>
      </c>
      <c r="C1380" t="s">
        <v>15</v>
      </c>
      <c r="D1380" t="s">
        <v>17</v>
      </c>
      <c r="E1380" t="s">
        <v>150</v>
      </c>
      <c r="F1380" t="s">
        <v>9</v>
      </c>
      <c r="G1380" t="s">
        <v>3</v>
      </c>
      <c r="H1380" t="s">
        <v>7</v>
      </c>
      <c r="I1380" t="s">
        <v>1</v>
      </c>
      <c r="J1380">
        <v>0</v>
      </c>
    </row>
    <row r="1381" spans="1:10" x14ac:dyDescent="0.25">
      <c r="A1381" t="str">
        <f t="shared" si="21"/>
        <v>LisseWijk 18 Lisse RondInkomensafh.huurbeleid meer dan 43786 euroTotaalN.v.t.N.v.t.</v>
      </c>
      <c r="B1381">
        <v>2015</v>
      </c>
      <c r="C1381" t="s">
        <v>15</v>
      </c>
      <c r="D1381" t="s">
        <v>17</v>
      </c>
      <c r="E1381" t="s">
        <v>150</v>
      </c>
      <c r="F1381" t="s">
        <v>10</v>
      </c>
      <c r="G1381" t="s">
        <v>0</v>
      </c>
      <c r="H1381" t="s">
        <v>1</v>
      </c>
      <c r="I1381" t="s">
        <v>1</v>
      </c>
      <c r="J1381">
        <v>300</v>
      </c>
    </row>
    <row r="1382" spans="1:10" x14ac:dyDescent="0.25">
      <c r="A1382" t="str">
        <f t="shared" si="21"/>
        <v>LisseWijk 18 Lisse RondInkomensafh.huurbeleid meer dan 43786 euroEigenaarN.v.t.N.v.t.</v>
      </c>
      <c r="B1382">
        <v>2015</v>
      </c>
      <c r="C1382" t="s">
        <v>15</v>
      </c>
      <c r="D1382" t="s">
        <v>17</v>
      </c>
      <c r="E1382" t="s">
        <v>150</v>
      </c>
      <c r="F1382" t="s">
        <v>10</v>
      </c>
      <c r="G1382" t="s">
        <v>2</v>
      </c>
      <c r="H1382" t="s">
        <v>1</v>
      </c>
      <c r="I1382" t="s">
        <v>1</v>
      </c>
      <c r="J1382">
        <v>300</v>
      </c>
    </row>
    <row r="1383" spans="1:10" x14ac:dyDescent="0.25">
      <c r="A1383" t="str">
        <f t="shared" si="21"/>
        <v>LisseWijk 18 Lisse RondInkomensafh.huurbeleid meer dan 43786 euroHuurTotaalN.v.t.</v>
      </c>
      <c r="B1383">
        <v>2015</v>
      </c>
      <c r="C1383" t="s">
        <v>15</v>
      </c>
      <c r="D1383" t="s">
        <v>17</v>
      </c>
      <c r="E1383" t="s">
        <v>150</v>
      </c>
      <c r="F1383" t="s">
        <v>10</v>
      </c>
      <c r="G1383" t="s">
        <v>3</v>
      </c>
      <c r="H1383" t="s">
        <v>0</v>
      </c>
      <c r="I1383" t="s">
        <v>1</v>
      </c>
      <c r="J1383">
        <v>0</v>
      </c>
    </row>
    <row r="1384" spans="1:10" x14ac:dyDescent="0.25">
      <c r="A1384" t="str">
        <f t="shared" si="21"/>
        <v>LisseWijk 18 Lisse RondInkomensafh.huurbeleid meer dan 43786 euroHuurCorporatieTotaal</v>
      </c>
      <c r="B1384">
        <v>2015</v>
      </c>
      <c r="C1384" t="s">
        <v>15</v>
      </c>
      <c r="D1384" t="s">
        <v>17</v>
      </c>
      <c r="E1384" t="s">
        <v>150</v>
      </c>
      <c r="F1384" t="s">
        <v>10</v>
      </c>
      <c r="G1384" t="s">
        <v>3</v>
      </c>
      <c r="H1384" t="s">
        <v>4</v>
      </c>
      <c r="I1384" t="s">
        <v>0</v>
      </c>
      <c r="J1384">
        <v>0</v>
      </c>
    </row>
    <row r="1385" spans="1:10" x14ac:dyDescent="0.25">
      <c r="A1385" t="str">
        <f t="shared" si="21"/>
        <v>LisseWijk 18 Lisse RondInkomensafh.huurbeleid meer dan 43786 euroHuurCorporatieOverig</v>
      </c>
      <c r="B1385">
        <v>2015</v>
      </c>
      <c r="C1385" t="s">
        <v>15</v>
      </c>
      <c r="D1385" t="s">
        <v>17</v>
      </c>
      <c r="E1385" t="s">
        <v>150</v>
      </c>
      <c r="F1385" t="s">
        <v>10</v>
      </c>
      <c r="G1385" t="s">
        <v>3</v>
      </c>
      <c r="H1385" t="s">
        <v>4</v>
      </c>
      <c r="I1385" t="s">
        <v>6</v>
      </c>
      <c r="J1385">
        <v>0</v>
      </c>
    </row>
    <row r="1386" spans="1:10" x14ac:dyDescent="0.25">
      <c r="A1386" t="str">
        <f t="shared" si="21"/>
        <v>LisseWijk 18 Lisse RondInkomensafh.huurbeleid meer dan 43786 euroHuurOverige verhuurderN.v.t.</v>
      </c>
      <c r="B1386">
        <v>2015</v>
      </c>
      <c r="C1386" t="s">
        <v>15</v>
      </c>
      <c r="D1386" t="s">
        <v>17</v>
      </c>
      <c r="E1386" t="s">
        <v>150</v>
      </c>
      <c r="F1386" t="s">
        <v>10</v>
      </c>
      <c r="G1386" t="s">
        <v>3</v>
      </c>
      <c r="H1386" t="s">
        <v>7</v>
      </c>
      <c r="I1386" t="s">
        <v>1</v>
      </c>
      <c r="J1386">
        <v>0</v>
      </c>
    </row>
    <row r="1387" spans="1:10" x14ac:dyDescent="0.25">
      <c r="A1387" t="str">
        <f t="shared" si="21"/>
        <v>LisseWijk 19 De EngelTotaalTotaalN.v.t.N.v.t.</v>
      </c>
      <c r="B1387">
        <v>2015</v>
      </c>
      <c r="C1387" t="s">
        <v>15</v>
      </c>
      <c r="D1387" t="s">
        <v>17</v>
      </c>
      <c r="E1387" t="s">
        <v>151</v>
      </c>
      <c r="F1387" t="s">
        <v>0</v>
      </c>
      <c r="G1387" t="s">
        <v>0</v>
      </c>
      <c r="H1387" t="s">
        <v>1</v>
      </c>
      <c r="I1387" t="s">
        <v>1</v>
      </c>
      <c r="J1387">
        <v>300</v>
      </c>
    </row>
    <row r="1388" spans="1:10" x14ac:dyDescent="0.25">
      <c r="A1388" t="str">
        <f t="shared" si="21"/>
        <v>LisseWijk 19 De EngelTotaalEigenaarN.v.t.N.v.t.</v>
      </c>
      <c r="B1388">
        <v>2015</v>
      </c>
      <c r="C1388" t="s">
        <v>15</v>
      </c>
      <c r="D1388" t="s">
        <v>17</v>
      </c>
      <c r="E1388" t="s">
        <v>151</v>
      </c>
      <c r="F1388" t="s">
        <v>0</v>
      </c>
      <c r="G1388" t="s">
        <v>2</v>
      </c>
      <c r="H1388" t="s">
        <v>1</v>
      </c>
      <c r="I1388" t="s">
        <v>1</v>
      </c>
      <c r="J1388">
        <v>100</v>
      </c>
    </row>
    <row r="1389" spans="1:10" x14ac:dyDescent="0.25">
      <c r="A1389" t="str">
        <f t="shared" si="21"/>
        <v>LisseWijk 19 De EngelTotaalHuurTotaalN.v.t.</v>
      </c>
      <c r="B1389">
        <v>2015</v>
      </c>
      <c r="C1389" t="s">
        <v>15</v>
      </c>
      <c r="D1389" t="s">
        <v>17</v>
      </c>
      <c r="E1389" t="s">
        <v>151</v>
      </c>
      <c r="F1389" t="s">
        <v>0</v>
      </c>
      <c r="G1389" t="s">
        <v>3</v>
      </c>
      <c r="H1389" t="s">
        <v>0</v>
      </c>
      <c r="I1389" t="s">
        <v>1</v>
      </c>
      <c r="J1389">
        <v>200</v>
      </c>
    </row>
    <row r="1390" spans="1:10" x14ac:dyDescent="0.25">
      <c r="A1390" t="str">
        <f t="shared" si="21"/>
        <v>LisseWijk 19 De EngelTotaalHuurCorporatieTotaal</v>
      </c>
      <c r="B1390">
        <v>2015</v>
      </c>
      <c r="C1390" t="s">
        <v>15</v>
      </c>
      <c r="D1390" t="s">
        <v>17</v>
      </c>
      <c r="E1390" t="s">
        <v>151</v>
      </c>
      <c r="F1390" t="s">
        <v>0</v>
      </c>
      <c r="G1390" t="s">
        <v>3</v>
      </c>
      <c r="H1390" t="s">
        <v>4</v>
      </c>
      <c r="I1390" t="s">
        <v>0</v>
      </c>
      <c r="J1390">
        <v>200</v>
      </c>
    </row>
    <row r="1391" spans="1:10" x14ac:dyDescent="0.25">
      <c r="A1391" t="str">
        <f t="shared" si="21"/>
        <v>LisseWijk 19 De EngelTotaalHuurCorporatieOnder liberalisatiegrens</v>
      </c>
      <c r="B1391">
        <v>2015</v>
      </c>
      <c r="C1391" t="s">
        <v>15</v>
      </c>
      <c r="D1391" t="s">
        <v>17</v>
      </c>
      <c r="E1391" t="s">
        <v>151</v>
      </c>
      <c r="F1391" t="s">
        <v>0</v>
      </c>
      <c r="G1391" t="s">
        <v>3</v>
      </c>
      <c r="H1391" t="s">
        <v>4</v>
      </c>
      <c r="I1391" t="s">
        <v>5</v>
      </c>
      <c r="J1391">
        <v>200</v>
      </c>
    </row>
    <row r="1392" spans="1:10" x14ac:dyDescent="0.25">
      <c r="A1392" t="str">
        <f t="shared" si="21"/>
        <v>LisseWijk 19 De EngelTotaalHuurCorporatieOverig</v>
      </c>
      <c r="B1392">
        <v>2015</v>
      </c>
      <c r="C1392" t="s">
        <v>15</v>
      </c>
      <c r="D1392" t="s">
        <v>17</v>
      </c>
      <c r="E1392" t="s">
        <v>151</v>
      </c>
      <c r="F1392" t="s">
        <v>0</v>
      </c>
      <c r="G1392" t="s">
        <v>3</v>
      </c>
      <c r="H1392" t="s">
        <v>4</v>
      </c>
      <c r="I1392" t="s">
        <v>6</v>
      </c>
      <c r="J1392">
        <v>0</v>
      </c>
    </row>
    <row r="1393" spans="1:10" x14ac:dyDescent="0.25">
      <c r="A1393" t="str">
        <f t="shared" si="21"/>
        <v>LisseWijk 19 De EngelTotaalHuurOverige verhuurderN.v.t.</v>
      </c>
      <c r="B1393">
        <v>2015</v>
      </c>
      <c r="C1393" t="s">
        <v>15</v>
      </c>
      <c r="D1393" t="s">
        <v>17</v>
      </c>
      <c r="E1393" t="s">
        <v>151</v>
      </c>
      <c r="F1393" t="s">
        <v>0</v>
      </c>
      <c r="G1393" t="s">
        <v>3</v>
      </c>
      <c r="H1393" t="s">
        <v>7</v>
      </c>
      <c r="I1393" t="s">
        <v>1</v>
      </c>
      <c r="J1393">
        <v>0</v>
      </c>
    </row>
    <row r="1394" spans="1:10" x14ac:dyDescent="0.25">
      <c r="A1394" t="str">
        <f t="shared" si="21"/>
        <v>LisseWijk 19 De EngelInkomensafh.huurbeleid tot 34229 euroTotaalN.v.t.N.v.t.</v>
      </c>
      <c r="B1394">
        <v>2015</v>
      </c>
      <c r="C1394" t="s">
        <v>15</v>
      </c>
      <c r="D1394" t="s">
        <v>17</v>
      </c>
      <c r="E1394" t="s">
        <v>151</v>
      </c>
      <c r="F1394" t="s">
        <v>8</v>
      </c>
      <c r="G1394" t="s">
        <v>0</v>
      </c>
      <c r="H1394" t="s">
        <v>1</v>
      </c>
      <c r="I1394" t="s">
        <v>1</v>
      </c>
      <c r="J1394">
        <v>100</v>
      </c>
    </row>
    <row r="1395" spans="1:10" x14ac:dyDescent="0.25">
      <c r="A1395" t="str">
        <f t="shared" si="21"/>
        <v>LisseWijk 19 De EngelInkomensafh.huurbeleid tot 34229 euroEigenaarN.v.t.N.v.t.</v>
      </c>
      <c r="B1395">
        <v>2015</v>
      </c>
      <c r="C1395" t="s">
        <v>15</v>
      </c>
      <c r="D1395" t="s">
        <v>17</v>
      </c>
      <c r="E1395" t="s">
        <v>151</v>
      </c>
      <c r="F1395" t="s">
        <v>8</v>
      </c>
      <c r="G1395" t="s">
        <v>2</v>
      </c>
      <c r="H1395" t="s">
        <v>1</v>
      </c>
      <c r="I1395" t="s">
        <v>1</v>
      </c>
      <c r="J1395">
        <v>0</v>
      </c>
    </row>
    <row r="1396" spans="1:10" x14ac:dyDescent="0.25">
      <c r="A1396" t="str">
        <f t="shared" si="21"/>
        <v>LisseWijk 19 De EngelInkomensafh.huurbeleid tot 34229 euroHuurTotaalN.v.t.</v>
      </c>
      <c r="B1396">
        <v>2015</v>
      </c>
      <c r="C1396" t="s">
        <v>15</v>
      </c>
      <c r="D1396" t="s">
        <v>17</v>
      </c>
      <c r="E1396" t="s">
        <v>151</v>
      </c>
      <c r="F1396" t="s">
        <v>8</v>
      </c>
      <c r="G1396" t="s">
        <v>3</v>
      </c>
      <c r="H1396" t="s">
        <v>0</v>
      </c>
      <c r="I1396" t="s">
        <v>1</v>
      </c>
      <c r="J1396">
        <v>100</v>
      </c>
    </row>
    <row r="1397" spans="1:10" x14ac:dyDescent="0.25">
      <c r="A1397" t="str">
        <f t="shared" si="21"/>
        <v>LisseWijk 19 De EngelInkomensafh.huurbeleid tot 34229 euroHuurCorporatieTotaal</v>
      </c>
      <c r="B1397">
        <v>2015</v>
      </c>
      <c r="C1397" t="s">
        <v>15</v>
      </c>
      <c r="D1397" t="s">
        <v>17</v>
      </c>
      <c r="E1397" t="s">
        <v>151</v>
      </c>
      <c r="F1397" t="s">
        <v>8</v>
      </c>
      <c r="G1397" t="s">
        <v>3</v>
      </c>
      <c r="H1397" t="s">
        <v>4</v>
      </c>
      <c r="I1397" t="s">
        <v>0</v>
      </c>
      <c r="J1397">
        <v>100</v>
      </c>
    </row>
    <row r="1398" spans="1:10" x14ac:dyDescent="0.25">
      <c r="A1398" t="str">
        <f t="shared" si="21"/>
        <v>LisseWijk 19 De EngelInkomensafh.huurbeleid tot 34229 euroHuurCorporatieOnder liberalisatiegrens</v>
      </c>
      <c r="B1398">
        <v>2015</v>
      </c>
      <c r="C1398" t="s">
        <v>15</v>
      </c>
      <c r="D1398" t="s">
        <v>17</v>
      </c>
      <c r="E1398" t="s">
        <v>151</v>
      </c>
      <c r="F1398" t="s">
        <v>8</v>
      </c>
      <c r="G1398" t="s">
        <v>3</v>
      </c>
      <c r="H1398" t="s">
        <v>4</v>
      </c>
      <c r="I1398" t="s">
        <v>5</v>
      </c>
      <c r="J1398">
        <v>100</v>
      </c>
    </row>
    <row r="1399" spans="1:10" x14ac:dyDescent="0.25">
      <c r="A1399" t="str">
        <f t="shared" si="21"/>
        <v>LisseWijk 19 De EngelInkomensafh.huurbeleid tot 34229 euroHuurCorporatieOverig</v>
      </c>
      <c r="B1399">
        <v>2015</v>
      </c>
      <c r="C1399" t="s">
        <v>15</v>
      </c>
      <c r="D1399" t="s">
        <v>17</v>
      </c>
      <c r="E1399" t="s">
        <v>151</v>
      </c>
      <c r="F1399" t="s">
        <v>8</v>
      </c>
      <c r="G1399" t="s">
        <v>3</v>
      </c>
      <c r="H1399" t="s">
        <v>4</v>
      </c>
      <c r="I1399" t="s">
        <v>6</v>
      </c>
      <c r="J1399">
        <v>0</v>
      </c>
    </row>
    <row r="1400" spans="1:10" x14ac:dyDescent="0.25">
      <c r="A1400" t="str">
        <f t="shared" si="21"/>
        <v>LisseWijk 19 De EngelInkomensafh.huurbeleid tot 34229 euroHuurOverige verhuurderN.v.t.</v>
      </c>
      <c r="B1400">
        <v>2015</v>
      </c>
      <c r="C1400" t="s">
        <v>15</v>
      </c>
      <c r="D1400" t="s">
        <v>17</v>
      </c>
      <c r="E1400" t="s">
        <v>151</v>
      </c>
      <c r="F1400" t="s">
        <v>8</v>
      </c>
      <c r="G1400" t="s">
        <v>3</v>
      </c>
      <c r="H1400" t="s">
        <v>7</v>
      </c>
      <c r="I1400" t="s">
        <v>1</v>
      </c>
      <c r="J1400">
        <v>0</v>
      </c>
    </row>
    <row r="1401" spans="1:10" x14ac:dyDescent="0.25">
      <c r="A1401" t="str">
        <f t="shared" si="21"/>
        <v>LisseWijk 19 De EngelInkomensafh.huurbeleid 34229 t/m 43786 euroTotaalN.v.t.N.v.t.</v>
      </c>
      <c r="B1401">
        <v>2015</v>
      </c>
      <c r="C1401" t="s">
        <v>15</v>
      </c>
      <c r="D1401" t="s">
        <v>17</v>
      </c>
      <c r="E1401" t="s">
        <v>151</v>
      </c>
      <c r="F1401" t="s">
        <v>9</v>
      </c>
      <c r="G1401" t="s">
        <v>0</v>
      </c>
      <c r="H1401" t="s">
        <v>1</v>
      </c>
      <c r="I1401" t="s">
        <v>1</v>
      </c>
      <c r="J1401">
        <v>0</v>
      </c>
    </row>
    <row r="1402" spans="1:10" x14ac:dyDescent="0.25">
      <c r="A1402" t="str">
        <f t="shared" si="21"/>
        <v>LisseWijk 19 De EngelInkomensafh.huurbeleid 34229 t/m 43786 euroEigenaarN.v.t.N.v.t.</v>
      </c>
      <c r="B1402">
        <v>2015</v>
      </c>
      <c r="C1402" t="s">
        <v>15</v>
      </c>
      <c r="D1402" t="s">
        <v>17</v>
      </c>
      <c r="E1402" t="s">
        <v>151</v>
      </c>
      <c r="F1402" t="s">
        <v>9</v>
      </c>
      <c r="G1402" t="s">
        <v>2</v>
      </c>
      <c r="H1402" t="s">
        <v>1</v>
      </c>
      <c r="I1402" t="s">
        <v>1</v>
      </c>
      <c r="J1402">
        <v>0</v>
      </c>
    </row>
    <row r="1403" spans="1:10" x14ac:dyDescent="0.25">
      <c r="A1403" t="str">
        <f t="shared" si="21"/>
        <v>LisseWijk 19 De EngelInkomensafh.huurbeleid 34229 t/m 43786 euroHuurTotaalN.v.t.</v>
      </c>
      <c r="B1403">
        <v>2015</v>
      </c>
      <c r="C1403" t="s">
        <v>15</v>
      </c>
      <c r="D1403" t="s">
        <v>17</v>
      </c>
      <c r="E1403" t="s">
        <v>151</v>
      </c>
      <c r="F1403" t="s">
        <v>9</v>
      </c>
      <c r="G1403" t="s">
        <v>3</v>
      </c>
      <c r="H1403" t="s">
        <v>0</v>
      </c>
      <c r="I1403" t="s">
        <v>1</v>
      </c>
      <c r="J1403">
        <v>0</v>
      </c>
    </row>
    <row r="1404" spans="1:10" x14ac:dyDescent="0.25">
      <c r="A1404" t="str">
        <f t="shared" si="21"/>
        <v>LisseWijk 19 De EngelInkomensafh.huurbeleid 34229 t/m 43786 euroHuurCorporatieTotaal</v>
      </c>
      <c r="B1404">
        <v>2015</v>
      </c>
      <c r="C1404" t="s">
        <v>15</v>
      </c>
      <c r="D1404" t="s">
        <v>17</v>
      </c>
      <c r="E1404" t="s">
        <v>151</v>
      </c>
      <c r="F1404" t="s">
        <v>9</v>
      </c>
      <c r="G1404" t="s">
        <v>3</v>
      </c>
      <c r="H1404" t="s">
        <v>4</v>
      </c>
      <c r="I1404" t="s">
        <v>0</v>
      </c>
      <c r="J1404">
        <v>0</v>
      </c>
    </row>
    <row r="1405" spans="1:10" x14ac:dyDescent="0.25">
      <c r="A1405" t="str">
        <f t="shared" si="21"/>
        <v>LisseWijk 19 De EngelInkomensafh.huurbeleid 34229 t/m 43786 euroHuurCorporatieOnder liberalisatiegrens</v>
      </c>
      <c r="B1405">
        <v>2015</v>
      </c>
      <c r="C1405" t="s">
        <v>15</v>
      </c>
      <c r="D1405" t="s">
        <v>17</v>
      </c>
      <c r="E1405" t="s">
        <v>151</v>
      </c>
      <c r="F1405" t="s">
        <v>9</v>
      </c>
      <c r="G1405" t="s">
        <v>3</v>
      </c>
      <c r="H1405" t="s">
        <v>4</v>
      </c>
      <c r="I1405" t="s">
        <v>5</v>
      </c>
      <c r="J1405">
        <v>0</v>
      </c>
    </row>
    <row r="1406" spans="1:10" x14ac:dyDescent="0.25">
      <c r="A1406" t="str">
        <f t="shared" si="21"/>
        <v>LisseWijk 19 De EngelInkomensafh.huurbeleid 34229 t/m 43786 euroHuurOverige verhuurderN.v.t.</v>
      </c>
      <c r="B1406">
        <v>2015</v>
      </c>
      <c r="C1406" t="s">
        <v>15</v>
      </c>
      <c r="D1406" t="s">
        <v>17</v>
      </c>
      <c r="E1406" t="s">
        <v>151</v>
      </c>
      <c r="F1406" t="s">
        <v>9</v>
      </c>
      <c r="G1406" t="s">
        <v>3</v>
      </c>
      <c r="H1406" t="s">
        <v>7</v>
      </c>
      <c r="I1406" t="s">
        <v>1</v>
      </c>
      <c r="J1406">
        <v>0</v>
      </c>
    </row>
    <row r="1407" spans="1:10" x14ac:dyDescent="0.25">
      <c r="A1407" t="str">
        <f t="shared" si="21"/>
        <v>LisseWijk 19 De EngelInkomensafh.huurbeleid meer dan 43786 euroTotaalN.v.t.N.v.t.</v>
      </c>
      <c r="B1407">
        <v>2015</v>
      </c>
      <c r="C1407" t="s">
        <v>15</v>
      </c>
      <c r="D1407" t="s">
        <v>17</v>
      </c>
      <c r="E1407" t="s">
        <v>151</v>
      </c>
      <c r="F1407" t="s">
        <v>10</v>
      </c>
      <c r="G1407" t="s">
        <v>0</v>
      </c>
      <c r="H1407" t="s">
        <v>1</v>
      </c>
      <c r="I1407" t="s">
        <v>1</v>
      </c>
      <c r="J1407">
        <v>100</v>
      </c>
    </row>
    <row r="1408" spans="1:10" x14ac:dyDescent="0.25">
      <c r="A1408" t="str">
        <f t="shared" si="21"/>
        <v>LisseWijk 19 De EngelInkomensafh.huurbeleid meer dan 43786 euroEigenaarN.v.t.N.v.t.</v>
      </c>
      <c r="B1408">
        <v>2015</v>
      </c>
      <c r="C1408" t="s">
        <v>15</v>
      </c>
      <c r="D1408" t="s">
        <v>17</v>
      </c>
      <c r="E1408" t="s">
        <v>151</v>
      </c>
      <c r="F1408" t="s">
        <v>10</v>
      </c>
      <c r="G1408" t="s">
        <v>2</v>
      </c>
      <c r="H1408" t="s">
        <v>1</v>
      </c>
      <c r="I1408" t="s">
        <v>1</v>
      </c>
      <c r="J1408">
        <v>100</v>
      </c>
    </row>
    <row r="1409" spans="1:10" x14ac:dyDescent="0.25">
      <c r="A1409" t="str">
        <f t="shared" si="21"/>
        <v>LisseWijk 19 De EngelInkomensafh.huurbeleid meer dan 43786 euroHuurTotaalN.v.t.</v>
      </c>
      <c r="B1409">
        <v>2015</v>
      </c>
      <c r="C1409" t="s">
        <v>15</v>
      </c>
      <c r="D1409" t="s">
        <v>17</v>
      </c>
      <c r="E1409" t="s">
        <v>151</v>
      </c>
      <c r="F1409" t="s">
        <v>10</v>
      </c>
      <c r="G1409" t="s">
        <v>3</v>
      </c>
      <c r="H1409" t="s">
        <v>0</v>
      </c>
      <c r="I1409" t="s">
        <v>1</v>
      </c>
      <c r="J1409">
        <v>0</v>
      </c>
    </row>
    <row r="1410" spans="1:10" x14ac:dyDescent="0.25">
      <c r="A1410" t="str">
        <f t="shared" si="21"/>
        <v>LisseWijk 19 De EngelInkomensafh.huurbeleid meer dan 43786 euroHuurCorporatieTotaal</v>
      </c>
      <c r="B1410">
        <v>2015</v>
      </c>
      <c r="C1410" t="s">
        <v>15</v>
      </c>
      <c r="D1410" t="s">
        <v>17</v>
      </c>
      <c r="E1410" t="s">
        <v>151</v>
      </c>
      <c r="F1410" t="s">
        <v>10</v>
      </c>
      <c r="G1410" t="s">
        <v>3</v>
      </c>
      <c r="H1410" t="s">
        <v>4</v>
      </c>
      <c r="I1410" t="s">
        <v>0</v>
      </c>
      <c r="J1410">
        <v>0</v>
      </c>
    </row>
    <row r="1411" spans="1:10" x14ac:dyDescent="0.25">
      <c r="A1411" t="str">
        <f t="shared" ref="A1411:A1474" si="22">CONCATENATE(D1411,E1411,F1411,G1411,H1411,I1411)</f>
        <v>LisseWijk 19 De EngelInkomensafh.huurbeleid meer dan 43786 euroHuurCorporatieOnder liberalisatiegrens</v>
      </c>
      <c r="B1411">
        <v>2015</v>
      </c>
      <c r="C1411" t="s">
        <v>15</v>
      </c>
      <c r="D1411" t="s">
        <v>17</v>
      </c>
      <c r="E1411" t="s">
        <v>151</v>
      </c>
      <c r="F1411" t="s">
        <v>10</v>
      </c>
      <c r="G1411" t="s">
        <v>3</v>
      </c>
      <c r="H1411" t="s">
        <v>4</v>
      </c>
      <c r="I1411" t="s">
        <v>5</v>
      </c>
      <c r="J1411">
        <v>0</v>
      </c>
    </row>
    <row r="1412" spans="1:10" x14ac:dyDescent="0.25">
      <c r="A1412" t="str">
        <f t="shared" si="22"/>
        <v>LisseWijk 19 De EngelInkomensafh.huurbeleid meer dan 43786 euroHuurOverige verhuurderN.v.t.</v>
      </c>
      <c r="B1412">
        <v>2015</v>
      </c>
      <c r="C1412" t="s">
        <v>15</v>
      </c>
      <c r="D1412" t="s">
        <v>17</v>
      </c>
      <c r="E1412" t="s">
        <v>151</v>
      </c>
      <c r="F1412" t="s">
        <v>10</v>
      </c>
      <c r="G1412" t="s">
        <v>3</v>
      </c>
      <c r="H1412" t="s">
        <v>7</v>
      </c>
      <c r="I1412" t="s">
        <v>1</v>
      </c>
      <c r="J1412">
        <v>0</v>
      </c>
    </row>
    <row r="1413" spans="1:10" x14ac:dyDescent="0.25">
      <c r="A1413" t="str">
        <f t="shared" si="22"/>
        <v>LisseWijk 20 Ter BeekTotaalTotaalN.v.t.N.v.t.</v>
      </c>
      <c r="B1413">
        <v>2015</v>
      </c>
      <c r="C1413" t="s">
        <v>15</v>
      </c>
      <c r="D1413" t="s">
        <v>17</v>
      </c>
      <c r="E1413" t="s">
        <v>152</v>
      </c>
      <c r="F1413" t="s">
        <v>0</v>
      </c>
      <c r="G1413" t="s">
        <v>0</v>
      </c>
      <c r="H1413" t="s">
        <v>1</v>
      </c>
      <c r="I1413" t="s">
        <v>1</v>
      </c>
      <c r="J1413">
        <v>200</v>
      </c>
    </row>
    <row r="1414" spans="1:10" x14ac:dyDescent="0.25">
      <c r="A1414" t="str">
        <f t="shared" si="22"/>
        <v>LisseWijk 20 Ter BeekTotaalEigenaarN.v.t.N.v.t.</v>
      </c>
      <c r="B1414">
        <v>2015</v>
      </c>
      <c r="C1414" t="s">
        <v>15</v>
      </c>
      <c r="D1414" t="s">
        <v>17</v>
      </c>
      <c r="E1414" t="s">
        <v>152</v>
      </c>
      <c r="F1414" t="s">
        <v>0</v>
      </c>
      <c r="G1414" t="s">
        <v>2</v>
      </c>
      <c r="H1414" t="s">
        <v>1</v>
      </c>
      <c r="I1414" t="s">
        <v>1</v>
      </c>
      <c r="J1414">
        <v>200</v>
      </c>
    </row>
    <row r="1415" spans="1:10" x14ac:dyDescent="0.25">
      <c r="A1415" t="str">
        <f t="shared" si="22"/>
        <v>LisseWijk 20 Ter BeekTotaalHuurTotaalN.v.t.</v>
      </c>
      <c r="B1415">
        <v>2015</v>
      </c>
      <c r="C1415" t="s">
        <v>15</v>
      </c>
      <c r="D1415" t="s">
        <v>17</v>
      </c>
      <c r="E1415" t="s">
        <v>152</v>
      </c>
      <c r="F1415" t="s">
        <v>0</v>
      </c>
      <c r="G1415" t="s">
        <v>3</v>
      </c>
      <c r="H1415" t="s">
        <v>0</v>
      </c>
      <c r="I1415" t="s">
        <v>1</v>
      </c>
      <c r="J1415">
        <v>0</v>
      </c>
    </row>
    <row r="1416" spans="1:10" x14ac:dyDescent="0.25">
      <c r="A1416" t="str">
        <f t="shared" si="22"/>
        <v>LisseWijk 20 Ter BeekTotaalHuurCorporatieTotaal</v>
      </c>
      <c r="B1416">
        <v>2015</v>
      </c>
      <c r="C1416" t="s">
        <v>15</v>
      </c>
      <c r="D1416" t="s">
        <v>17</v>
      </c>
      <c r="E1416" t="s">
        <v>152</v>
      </c>
      <c r="F1416" t="s">
        <v>0</v>
      </c>
      <c r="G1416" t="s">
        <v>3</v>
      </c>
      <c r="H1416" t="s">
        <v>4</v>
      </c>
      <c r="I1416" t="s">
        <v>0</v>
      </c>
      <c r="J1416">
        <v>0</v>
      </c>
    </row>
    <row r="1417" spans="1:10" x14ac:dyDescent="0.25">
      <c r="A1417" t="str">
        <f t="shared" si="22"/>
        <v>LisseWijk 20 Ter BeekTotaalHuurCorporatieOnder liberalisatiegrens</v>
      </c>
      <c r="B1417">
        <v>2015</v>
      </c>
      <c r="C1417" t="s">
        <v>15</v>
      </c>
      <c r="D1417" t="s">
        <v>17</v>
      </c>
      <c r="E1417" t="s">
        <v>152</v>
      </c>
      <c r="F1417" t="s">
        <v>0</v>
      </c>
      <c r="G1417" t="s">
        <v>3</v>
      </c>
      <c r="H1417" t="s">
        <v>4</v>
      </c>
      <c r="I1417" t="s">
        <v>5</v>
      </c>
      <c r="J1417">
        <v>0</v>
      </c>
    </row>
    <row r="1418" spans="1:10" x14ac:dyDescent="0.25">
      <c r="A1418" t="str">
        <f t="shared" si="22"/>
        <v>LisseWijk 20 Ter BeekTotaalHuurOverige verhuurderN.v.t.</v>
      </c>
      <c r="B1418">
        <v>2015</v>
      </c>
      <c r="C1418" t="s">
        <v>15</v>
      </c>
      <c r="D1418" t="s">
        <v>17</v>
      </c>
      <c r="E1418" t="s">
        <v>152</v>
      </c>
      <c r="F1418" t="s">
        <v>0</v>
      </c>
      <c r="G1418" t="s">
        <v>3</v>
      </c>
      <c r="H1418" t="s">
        <v>7</v>
      </c>
      <c r="I1418" t="s">
        <v>1</v>
      </c>
      <c r="J1418">
        <v>0</v>
      </c>
    </row>
    <row r="1419" spans="1:10" x14ac:dyDescent="0.25">
      <c r="A1419" t="str">
        <f t="shared" si="22"/>
        <v>LisseWijk 20 Ter BeekInkomensafh.huurbeleid tot 34229 euroTotaalN.v.t.N.v.t.</v>
      </c>
      <c r="B1419">
        <v>2015</v>
      </c>
      <c r="C1419" t="s">
        <v>15</v>
      </c>
      <c r="D1419" t="s">
        <v>17</v>
      </c>
      <c r="E1419" t="s">
        <v>152</v>
      </c>
      <c r="F1419" t="s">
        <v>8</v>
      </c>
      <c r="G1419" t="s">
        <v>0</v>
      </c>
      <c r="H1419" t="s">
        <v>1</v>
      </c>
      <c r="I1419" t="s">
        <v>1</v>
      </c>
      <c r="J1419">
        <v>0</v>
      </c>
    </row>
    <row r="1420" spans="1:10" x14ac:dyDescent="0.25">
      <c r="A1420" t="str">
        <f t="shared" si="22"/>
        <v>LisseWijk 20 Ter BeekInkomensafh.huurbeleid tot 34229 euroEigenaarN.v.t.N.v.t.</v>
      </c>
      <c r="B1420">
        <v>2015</v>
      </c>
      <c r="C1420" t="s">
        <v>15</v>
      </c>
      <c r="D1420" t="s">
        <v>17</v>
      </c>
      <c r="E1420" t="s">
        <v>152</v>
      </c>
      <c r="F1420" t="s">
        <v>8</v>
      </c>
      <c r="G1420" t="s">
        <v>2</v>
      </c>
      <c r="H1420" t="s">
        <v>1</v>
      </c>
      <c r="I1420" t="s">
        <v>1</v>
      </c>
      <c r="J1420">
        <v>0</v>
      </c>
    </row>
    <row r="1421" spans="1:10" x14ac:dyDescent="0.25">
      <c r="A1421" t="str">
        <f t="shared" si="22"/>
        <v>LisseWijk 20 Ter BeekInkomensafh.huurbeleid tot 34229 euroHuurTotaalN.v.t.</v>
      </c>
      <c r="B1421">
        <v>2015</v>
      </c>
      <c r="C1421" t="s">
        <v>15</v>
      </c>
      <c r="D1421" t="s">
        <v>17</v>
      </c>
      <c r="E1421" t="s">
        <v>152</v>
      </c>
      <c r="F1421" t="s">
        <v>8</v>
      </c>
      <c r="G1421" t="s">
        <v>3</v>
      </c>
      <c r="H1421" t="s">
        <v>0</v>
      </c>
      <c r="I1421" t="s">
        <v>1</v>
      </c>
      <c r="J1421">
        <v>0</v>
      </c>
    </row>
    <row r="1422" spans="1:10" x14ac:dyDescent="0.25">
      <c r="A1422" t="str">
        <f t="shared" si="22"/>
        <v>LisseWijk 20 Ter BeekInkomensafh.huurbeleid tot 34229 euroHuurCorporatieTotaal</v>
      </c>
      <c r="B1422">
        <v>2015</v>
      </c>
      <c r="C1422" t="s">
        <v>15</v>
      </c>
      <c r="D1422" t="s">
        <v>17</v>
      </c>
      <c r="E1422" t="s">
        <v>152</v>
      </c>
      <c r="F1422" t="s">
        <v>8</v>
      </c>
      <c r="G1422" t="s">
        <v>3</v>
      </c>
      <c r="H1422" t="s">
        <v>4</v>
      </c>
      <c r="I1422" t="s">
        <v>0</v>
      </c>
      <c r="J1422">
        <v>0</v>
      </c>
    </row>
    <row r="1423" spans="1:10" x14ac:dyDescent="0.25">
      <c r="A1423" t="str">
        <f t="shared" si="22"/>
        <v>LisseWijk 20 Ter BeekInkomensafh.huurbeleid tot 34229 euroHuurCorporatieOnder liberalisatiegrens</v>
      </c>
      <c r="B1423">
        <v>2015</v>
      </c>
      <c r="C1423" t="s">
        <v>15</v>
      </c>
      <c r="D1423" t="s">
        <v>17</v>
      </c>
      <c r="E1423" t="s">
        <v>152</v>
      </c>
      <c r="F1423" t="s">
        <v>8</v>
      </c>
      <c r="G1423" t="s">
        <v>3</v>
      </c>
      <c r="H1423" t="s">
        <v>4</v>
      </c>
      <c r="I1423" t="s">
        <v>5</v>
      </c>
      <c r="J1423">
        <v>0</v>
      </c>
    </row>
    <row r="1424" spans="1:10" x14ac:dyDescent="0.25">
      <c r="A1424" t="str">
        <f t="shared" si="22"/>
        <v>LisseWijk 20 Ter BeekInkomensafh.huurbeleid tot 34229 euroHuurOverige verhuurderN.v.t.</v>
      </c>
      <c r="B1424">
        <v>2015</v>
      </c>
      <c r="C1424" t="s">
        <v>15</v>
      </c>
      <c r="D1424" t="s">
        <v>17</v>
      </c>
      <c r="E1424" t="s">
        <v>152</v>
      </c>
      <c r="F1424" t="s">
        <v>8</v>
      </c>
      <c r="G1424" t="s">
        <v>3</v>
      </c>
      <c r="H1424" t="s">
        <v>7</v>
      </c>
      <c r="I1424" t="s">
        <v>1</v>
      </c>
      <c r="J1424">
        <v>0</v>
      </c>
    </row>
    <row r="1425" spans="1:10" x14ac:dyDescent="0.25">
      <c r="A1425" t="str">
        <f t="shared" si="22"/>
        <v>LisseWijk 20 Ter BeekInkomensafh.huurbeleid 34229 t/m 43786 euroTotaalN.v.t.N.v.t.</v>
      </c>
      <c r="B1425">
        <v>2015</v>
      </c>
      <c r="C1425" t="s">
        <v>15</v>
      </c>
      <c r="D1425" t="s">
        <v>17</v>
      </c>
      <c r="E1425" t="s">
        <v>152</v>
      </c>
      <c r="F1425" t="s">
        <v>9</v>
      </c>
      <c r="G1425" t="s">
        <v>0</v>
      </c>
      <c r="H1425" t="s">
        <v>1</v>
      </c>
      <c r="I1425" t="s">
        <v>1</v>
      </c>
      <c r="J1425">
        <v>0</v>
      </c>
    </row>
    <row r="1426" spans="1:10" x14ac:dyDescent="0.25">
      <c r="A1426" t="str">
        <f t="shared" si="22"/>
        <v>LisseWijk 20 Ter BeekInkomensafh.huurbeleid 34229 t/m 43786 euroEigenaarN.v.t.N.v.t.</v>
      </c>
      <c r="B1426">
        <v>2015</v>
      </c>
      <c r="C1426" t="s">
        <v>15</v>
      </c>
      <c r="D1426" t="s">
        <v>17</v>
      </c>
      <c r="E1426" t="s">
        <v>152</v>
      </c>
      <c r="F1426" t="s">
        <v>9</v>
      </c>
      <c r="G1426" t="s">
        <v>2</v>
      </c>
      <c r="H1426" t="s">
        <v>1</v>
      </c>
      <c r="I1426" t="s">
        <v>1</v>
      </c>
      <c r="J1426">
        <v>0</v>
      </c>
    </row>
    <row r="1427" spans="1:10" x14ac:dyDescent="0.25">
      <c r="A1427" t="str">
        <f t="shared" si="22"/>
        <v>LisseWijk 20 Ter BeekInkomensafh.huurbeleid 34229 t/m 43786 euroHuurTotaalN.v.t.</v>
      </c>
      <c r="B1427">
        <v>2015</v>
      </c>
      <c r="C1427" t="s">
        <v>15</v>
      </c>
      <c r="D1427" t="s">
        <v>17</v>
      </c>
      <c r="E1427" t="s">
        <v>152</v>
      </c>
      <c r="F1427" t="s">
        <v>9</v>
      </c>
      <c r="G1427" t="s">
        <v>3</v>
      </c>
      <c r="H1427" t="s">
        <v>0</v>
      </c>
      <c r="I1427" t="s">
        <v>1</v>
      </c>
      <c r="J1427">
        <v>0</v>
      </c>
    </row>
    <row r="1428" spans="1:10" x14ac:dyDescent="0.25">
      <c r="A1428" t="str">
        <f t="shared" si="22"/>
        <v>LisseWijk 20 Ter BeekInkomensafh.huurbeleid 34229 t/m 43786 euroHuurCorporatieTotaal</v>
      </c>
      <c r="B1428">
        <v>2015</v>
      </c>
      <c r="C1428" t="s">
        <v>15</v>
      </c>
      <c r="D1428" t="s">
        <v>17</v>
      </c>
      <c r="E1428" t="s">
        <v>152</v>
      </c>
      <c r="F1428" t="s">
        <v>9</v>
      </c>
      <c r="G1428" t="s">
        <v>3</v>
      </c>
      <c r="H1428" t="s">
        <v>4</v>
      </c>
      <c r="I1428" t="s">
        <v>0</v>
      </c>
      <c r="J1428">
        <v>0</v>
      </c>
    </row>
    <row r="1429" spans="1:10" x14ac:dyDescent="0.25">
      <c r="A1429" t="str">
        <f t="shared" si="22"/>
        <v>LisseWijk 20 Ter BeekInkomensafh.huurbeleid 34229 t/m 43786 euroHuurCorporatieOnder liberalisatiegrens</v>
      </c>
      <c r="B1429">
        <v>2015</v>
      </c>
      <c r="C1429" t="s">
        <v>15</v>
      </c>
      <c r="D1429" t="s">
        <v>17</v>
      </c>
      <c r="E1429" t="s">
        <v>152</v>
      </c>
      <c r="F1429" t="s">
        <v>9</v>
      </c>
      <c r="G1429" t="s">
        <v>3</v>
      </c>
      <c r="H1429" t="s">
        <v>4</v>
      </c>
      <c r="I1429" t="s">
        <v>5</v>
      </c>
      <c r="J1429">
        <v>0</v>
      </c>
    </row>
    <row r="1430" spans="1:10" x14ac:dyDescent="0.25">
      <c r="A1430" t="str">
        <f t="shared" si="22"/>
        <v>LisseWijk 20 Ter BeekInkomensafh.huurbeleid 34229 t/m 43786 euroHuurOverige verhuurderN.v.t.</v>
      </c>
      <c r="B1430">
        <v>2015</v>
      </c>
      <c r="C1430" t="s">
        <v>15</v>
      </c>
      <c r="D1430" t="s">
        <v>17</v>
      </c>
      <c r="E1430" t="s">
        <v>152</v>
      </c>
      <c r="F1430" t="s">
        <v>9</v>
      </c>
      <c r="G1430" t="s">
        <v>3</v>
      </c>
      <c r="H1430" t="s">
        <v>7</v>
      </c>
      <c r="I1430" t="s">
        <v>1</v>
      </c>
      <c r="J1430">
        <v>0</v>
      </c>
    </row>
    <row r="1431" spans="1:10" x14ac:dyDescent="0.25">
      <c r="A1431" t="str">
        <f t="shared" si="22"/>
        <v>LisseWijk 20 Ter BeekInkomensafh.huurbeleid meer dan 43786 euroTotaalN.v.t.N.v.t.</v>
      </c>
      <c r="B1431">
        <v>2015</v>
      </c>
      <c r="C1431" t="s">
        <v>15</v>
      </c>
      <c r="D1431" t="s">
        <v>17</v>
      </c>
      <c r="E1431" t="s">
        <v>152</v>
      </c>
      <c r="F1431" t="s">
        <v>10</v>
      </c>
      <c r="G1431" t="s">
        <v>0</v>
      </c>
      <c r="H1431" t="s">
        <v>1</v>
      </c>
      <c r="I1431" t="s">
        <v>1</v>
      </c>
      <c r="J1431">
        <v>100</v>
      </c>
    </row>
    <row r="1432" spans="1:10" x14ac:dyDescent="0.25">
      <c r="A1432" t="str">
        <f t="shared" si="22"/>
        <v>LisseWijk 20 Ter BeekInkomensafh.huurbeleid meer dan 43786 euroEigenaarN.v.t.N.v.t.</v>
      </c>
      <c r="B1432">
        <v>2015</v>
      </c>
      <c r="C1432" t="s">
        <v>15</v>
      </c>
      <c r="D1432" t="s">
        <v>17</v>
      </c>
      <c r="E1432" t="s">
        <v>152</v>
      </c>
      <c r="F1432" t="s">
        <v>10</v>
      </c>
      <c r="G1432" t="s">
        <v>2</v>
      </c>
      <c r="H1432" t="s">
        <v>1</v>
      </c>
      <c r="I1432" t="s">
        <v>1</v>
      </c>
      <c r="J1432">
        <v>100</v>
      </c>
    </row>
    <row r="1433" spans="1:10" x14ac:dyDescent="0.25">
      <c r="A1433" t="str">
        <f t="shared" si="22"/>
        <v>LisseWijk 20 Ter BeekInkomensafh.huurbeleid meer dan 43786 euroHuurTotaalN.v.t.</v>
      </c>
      <c r="B1433">
        <v>2015</v>
      </c>
      <c r="C1433" t="s">
        <v>15</v>
      </c>
      <c r="D1433" t="s">
        <v>17</v>
      </c>
      <c r="E1433" t="s">
        <v>152</v>
      </c>
      <c r="F1433" t="s">
        <v>10</v>
      </c>
      <c r="G1433" t="s">
        <v>3</v>
      </c>
      <c r="H1433" t="s">
        <v>0</v>
      </c>
      <c r="I1433" t="s">
        <v>1</v>
      </c>
      <c r="J1433">
        <v>0</v>
      </c>
    </row>
    <row r="1434" spans="1:10" x14ac:dyDescent="0.25">
      <c r="A1434" t="str">
        <f t="shared" si="22"/>
        <v>LisseWijk 20 Ter BeekInkomensafh.huurbeleid meer dan 43786 euroHuurCorporatieTotaal</v>
      </c>
      <c r="B1434">
        <v>2015</v>
      </c>
      <c r="C1434" t="s">
        <v>15</v>
      </c>
      <c r="D1434" t="s">
        <v>17</v>
      </c>
      <c r="E1434" t="s">
        <v>152</v>
      </c>
      <c r="F1434" t="s">
        <v>10</v>
      </c>
      <c r="G1434" t="s">
        <v>3</v>
      </c>
      <c r="H1434" t="s">
        <v>4</v>
      </c>
      <c r="I1434" t="s">
        <v>0</v>
      </c>
      <c r="J1434">
        <v>0</v>
      </c>
    </row>
    <row r="1435" spans="1:10" x14ac:dyDescent="0.25">
      <c r="A1435" t="str">
        <f t="shared" si="22"/>
        <v>LisseWijk 20 Ter BeekInkomensafh.huurbeleid meer dan 43786 euroHuurCorporatieOnder liberalisatiegrens</v>
      </c>
      <c r="B1435">
        <v>2015</v>
      </c>
      <c r="C1435" t="s">
        <v>15</v>
      </c>
      <c r="D1435" t="s">
        <v>17</v>
      </c>
      <c r="E1435" t="s">
        <v>152</v>
      </c>
      <c r="F1435" t="s">
        <v>10</v>
      </c>
      <c r="G1435" t="s">
        <v>3</v>
      </c>
      <c r="H1435" t="s">
        <v>4</v>
      </c>
      <c r="I1435" t="s">
        <v>5</v>
      </c>
      <c r="J1435">
        <v>0</v>
      </c>
    </row>
    <row r="1436" spans="1:10" x14ac:dyDescent="0.25">
      <c r="A1436" t="str">
        <f t="shared" si="22"/>
        <v>LisseWijk 20 Ter BeekInkomensafh.huurbeleid meer dan 43786 euroHuurOverige verhuurderN.v.t.</v>
      </c>
      <c r="B1436">
        <v>2015</v>
      </c>
      <c r="C1436" t="s">
        <v>15</v>
      </c>
      <c r="D1436" t="s">
        <v>17</v>
      </c>
      <c r="E1436" t="s">
        <v>152</v>
      </c>
      <c r="F1436" t="s">
        <v>10</v>
      </c>
      <c r="G1436" t="s">
        <v>3</v>
      </c>
      <c r="H1436" t="s">
        <v>7</v>
      </c>
      <c r="I1436" t="s">
        <v>1</v>
      </c>
      <c r="J1436">
        <v>0</v>
      </c>
    </row>
    <row r="1437" spans="1:10" x14ac:dyDescent="0.25">
      <c r="A1437" t="str">
        <f t="shared" si="22"/>
        <v>LisseWijk 21 Roovers BroekTotaalTotaalN.v.t.N.v.t.</v>
      </c>
      <c r="B1437">
        <v>2015</v>
      </c>
      <c r="C1437" t="s">
        <v>15</v>
      </c>
      <c r="D1437" t="s">
        <v>17</v>
      </c>
      <c r="E1437" t="s">
        <v>153</v>
      </c>
      <c r="F1437" t="s">
        <v>0</v>
      </c>
      <c r="G1437" t="s">
        <v>0</v>
      </c>
      <c r="H1437" t="s">
        <v>1</v>
      </c>
      <c r="I1437" t="s">
        <v>1</v>
      </c>
      <c r="J1437">
        <v>100</v>
      </c>
    </row>
    <row r="1438" spans="1:10" x14ac:dyDescent="0.25">
      <c r="A1438" t="str">
        <f t="shared" si="22"/>
        <v>LisseWijk 21 Roovers BroekTotaalEigenaarN.v.t.N.v.t.</v>
      </c>
      <c r="B1438">
        <v>2015</v>
      </c>
      <c r="C1438" t="s">
        <v>15</v>
      </c>
      <c r="D1438" t="s">
        <v>17</v>
      </c>
      <c r="E1438" t="s">
        <v>153</v>
      </c>
      <c r="F1438" t="s">
        <v>0</v>
      </c>
      <c r="G1438" t="s">
        <v>2</v>
      </c>
      <c r="H1438" t="s">
        <v>1</v>
      </c>
      <c r="I1438" t="s">
        <v>1</v>
      </c>
      <c r="J1438">
        <v>100</v>
      </c>
    </row>
    <row r="1439" spans="1:10" x14ac:dyDescent="0.25">
      <c r="A1439" t="str">
        <f t="shared" si="22"/>
        <v>LisseWijk 21 Roovers BroekTotaalHuurTotaalN.v.t.</v>
      </c>
      <c r="B1439">
        <v>2015</v>
      </c>
      <c r="C1439" t="s">
        <v>15</v>
      </c>
      <c r="D1439" t="s">
        <v>17</v>
      </c>
      <c r="E1439" t="s">
        <v>153</v>
      </c>
      <c r="F1439" t="s">
        <v>0</v>
      </c>
      <c r="G1439" t="s">
        <v>3</v>
      </c>
      <c r="H1439" t="s">
        <v>0</v>
      </c>
      <c r="I1439" t="s">
        <v>1</v>
      </c>
      <c r="J1439">
        <v>0</v>
      </c>
    </row>
    <row r="1440" spans="1:10" x14ac:dyDescent="0.25">
      <c r="A1440" t="str">
        <f t="shared" si="22"/>
        <v>LisseWijk 21 Roovers BroekTotaalHuurOverige verhuurderN.v.t.</v>
      </c>
      <c r="B1440">
        <v>2015</v>
      </c>
      <c r="C1440" t="s">
        <v>15</v>
      </c>
      <c r="D1440" t="s">
        <v>17</v>
      </c>
      <c r="E1440" t="s">
        <v>153</v>
      </c>
      <c r="F1440" t="s">
        <v>0</v>
      </c>
      <c r="G1440" t="s">
        <v>3</v>
      </c>
      <c r="H1440" t="s">
        <v>7</v>
      </c>
      <c r="I1440" t="s">
        <v>1</v>
      </c>
      <c r="J1440">
        <v>0</v>
      </c>
    </row>
    <row r="1441" spans="1:10" x14ac:dyDescent="0.25">
      <c r="A1441" t="str">
        <f t="shared" si="22"/>
        <v>LisseWijk 21 Roovers BroekInkomensafh.huurbeleid tot 34229 euroTotaalN.v.t.N.v.t.</v>
      </c>
      <c r="B1441">
        <v>2015</v>
      </c>
      <c r="C1441" t="s">
        <v>15</v>
      </c>
      <c r="D1441" t="s">
        <v>17</v>
      </c>
      <c r="E1441" t="s">
        <v>153</v>
      </c>
      <c r="F1441" t="s">
        <v>8</v>
      </c>
      <c r="G1441" t="s">
        <v>0</v>
      </c>
      <c r="H1441" t="s">
        <v>1</v>
      </c>
      <c r="I1441" t="s">
        <v>1</v>
      </c>
      <c r="J1441">
        <v>0</v>
      </c>
    </row>
    <row r="1442" spans="1:10" x14ac:dyDescent="0.25">
      <c r="A1442" t="str">
        <f t="shared" si="22"/>
        <v>LisseWijk 21 Roovers BroekInkomensafh.huurbeleid tot 34229 euroEigenaarN.v.t.N.v.t.</v>
      </c>
      <c r="B1442">
        <v>2015</v>
      </c>
      <c r="C1442" t="s">
        <v>15</v>
      </c>
      <c r="D1442" t="s">
        <v>17</v>
      </c>
      <c r="E1442" t="s">
        <v>153</v>
      </c>
      <c r="F1442" t="s">
        <v>8</v>
      </c>
      <c r="G1442" t="s">
        <v>2</v>
      </c>
      <c r="H1442" t="s">
        <v>1</v>
      </c>
      <c r="I1442" t="s">
        <v>1</v>
      </c>
      <c r="J1442">
        <v>0</v>
      </c>
    </row>
    <row r="1443" spans="1:10" x14ac:dyDescent="0.25">
      <c r="A1443" t="str">
        <f t="shared" si="22"/>
        <v>LisseWijk 21 Roovers BroekInkomensafh.huurbeleid tot 34229 euroHuurTotaalN.v.t.</v>
      </c>
      <c r="B1443">
        <v>2015</v>
      </c>
      <c r="C1443" t="s">
        <v>15</v>
      </c>
      <c r="D1443" t="s">
        <v>17</v>
      </c>
      <c r="E1443" t="s">
        <v>153</v>
      </c>
      <c r="F1443" t="s">
        <v>8</v>
      </c>
      <c r="G1443" t="s">
        <v>3</v>
      </c>
      <c r="H1443" t="s">
        <v>0</v>
      </c>
      <c r="I1443" t="s">
        <v>1</v>
      </c>
      <c r="J1443">
        <v>0</v>
      </c>
    </row>
    <row r="1444" spans="1:10" x14ac:dyDescent="0.25">
      <c r="A1444" t="str">
        <f t="shared" si="22"/>
        <v>LisseWijk 21 Roovers BroekInkomensafh.huurbeleid tot 34229 euroHuurOverige verhuurderN.v.t.</v>
      </c>
      <c r="B1444">
        <v>2015</v>
      </c>
      <c r="C1444" t="s">
        <v>15</v>
      </c>
      <c r="D1444" t="s">
        <v>17</v>
      </c>
      <c r="E1444" t="s">
        <v>153</v>
      </c>
      <c r="F1444" t="s">
        <v>8</v>
      </c>
      <c r="G1444" t="s">
        <v>3</v>
      </c>
      <c r="H1444" t="s">
        <v>7</v>
      </c>
      <c r="I1444" t="s">
        <v>1</v>
      </c>
      <c r="J1444">
        <v>0</v>
      </c>
    </row>
    <row r="1445" spans="1:10" x14ac:dyDescent="0.25">
      <c r="A1445" t="str">
        <f t="shared" si="22"/>
        <v>LisseWijk 21 Roovers BroekInkomensafh.huurbeleid 34229 t/m 43786 euroTotaalN.v.t.N.v.t.</v>
      </c>
      <c r="B1445">
        <v>2015</v>
      </c>
      <c r="C1445" t="s">
        <v>15</v>
      </c>
      <c r="D1445" t="s">
        <v>17</v>
      </c>
      <c r="E1445" t="s">
        <v>153</v>
      </c>
      <c r="F1445" t="s">
        <v>9</v>
      </c>
      <c r="G1445" t="s">
        <v>0</v>
      </c>
      <c r="H1445" t="s">
        <v>1</v>
      </c>
      <c r="I1445" t="s">
        <v>1</v>
      </c>
      <c r="J1445">
        <v>0</v>
      </c>
    </row>
    <row r="1446" spans="1:10" x14ac:dyDescent="0.25">
      <c r="A1446" t="str">
        <f t="shared" si="22"/>
        <v>LisseWijk 21 Roovers BroekInkomensafh.huurbeleid 34229 t/m 43786 euroEigenaarN.v.t.N.v.t.</v>
      </c>
      <c r="B1446">
        <v>2015</v>
      </c>
      <c r="C1446" t="s">
        <v>15</v>
      </c>
      <c r="D1446" t="s">
        <v>17</v>
      </c>
      <c r="E1446" t="s">
        <v>153</v>
      </c>
      <c r="F1446" t="s">
        <v>9</v>
      </c>
      <c r="G1446" t="s">
        <v>2</v>
      </c>
      <c r="H1446" t="s">
        <v>1</v>
      </c>
      <c r="I1446" t="s">
        <v>1</v>
      </c>
      <c r="J1446">
        <v>0</v>
      </c>
    </row>
    <row r="1447" spans="1:10" x14ac:dyDescent="0.25">
      <c r="A1447" t="str">
        <f t="shared" si="22"/>
        <v>LisseWijk 21 Roovers BroekInkomensafh.huurbeleid 34229 t/m 43786 euroHuurTotaalN.v.t.</v>
      </c>
      <c r="B1447">
        <v>2015</v>
      </c>
      <c r="C1447" t="s">
        <v>15</v>
      </c>
      <c r="D1447" t="s">
        <v>17</v>
      </c>
      <c r="E1447" t="s">
        <v>153</v>
      </c>
      <c r="F1447" t="s">
        <v>9</v>
      </c>
      <c r="G1447" t="s">
        <v>3</v>
      </c>
      <c r="H1447" t="s">
        <v>0</v>
      </c>
      <c r="I1447" t="s">
        <v>1</v>
      </c>
      <c r="J1447">
        <v>0</v>
      </c>
    </row>
    <row r="1448" spans="1:10" x14ac:dyDescent="0.25">
      <c r="A1448" t="str">
        <f t="shared" si="22"/>
        <v>LisseWijk 21 Roovers BroekInkomensafh.huurbeleid 34229 t/m 43786 euroHuurOverige verhuurderN.v.t.</v>
      </c>
      <c r="B1448">
        <v>2015</v>
      </c>
      <c r="C1448" t="s">
        <v>15</v>
      </c>
      <c r="D1448" t="s">
        <v>17</v>
      </c>
      <c r="E1448" t="s">
        <v>153</v>
      </c>
      <c r="F1448" t="s">
        <v>9</v>
      </c>
      <c r="G1448" t="s">
        <v>3</v>
      </c>
      <c r="H1448" t="s">
        <v>7</v>
      </c>
      <c r="I1448" t="s">
        <v>1</v>
      </c>
      <c r="J1448">
        <v>0</v>
      </c>
    </row>
    <row r="1449" spans="1:10" x14ac:dyDescent="0.25">
      <c r="A1449" t="str">
        <f t="shared" si="22"/>
        <v>LisseWijk 21 Roovers BroekInkomensafh.huurbeleid meer dan 43786 euroTotaalN.v.t.N.v.t.</v>
      </c>
      <c r="B1449">
        <v>2015</v>
      </c>
      <c r="C1449" t="s">
        <v>15</v>
      </c>
      <c r="D1449" t="s">
        <v>17</v>
      </c>
      <c r="E1449" t="s">
        <v>153</v>
      </c>
      <c r="F1449" t="s">
        <v>10</v>
      </c>
      <c r="G1449" t="s">
        <v>0</v>
      </c>
      <c r="H1449" t="s">
        <v>1</v>
      </c>
      <c r="I1449" t="s">
        <v>1</v>
      </c>
      <c r="J1449">
        <v>100</v>
      </c>
    </row>
    <row r="1450" spans="1:10" x14ac:dyDescent="0.25">
      <c r="A1450" t="str">
        <f t="shared" si="22"/>
        <v>LisseWijk 21 Roovers BroekInkomensafh.huurbeleid meer dan 43786 euroEigenaarN.v.t.N.v.t.</v>
      </c>
      <c r="B1450">
        <v>2015</v>
      </c>
      <c r="C1450" t="s">
        <v>15</v>
      </c>
      <c r="D1450" t="s">
        <v>17</v>
      </c>
      <c r="E1450" t="s">
        <v>153</v>
      </c>
      <c r="F1450" t="s">
        <v>10</v>
      </c>
      <c r="G1450" t="s">
        <v>2</v>
      </c>
      <c r="H1450" t="s">
        <v>1</v>
      </c>
      <c r="I1450" t="s">
        <v>1</v>
      </c>
      <c r="J1450">
        <v>0</v>
      </c>
    </row>
    <row r="1451" spans="1:10" x14ac:dyDescent="0.25">
      <c r="A1451" t="str">
        <f t="shared" si="22"/>
        <v>LisseWijk 21 Roovers BroekInkomensafh.huurbeleid meer dan 43786 euroHuurTotaalN.v.t.</v>
      </c>
      <c r="B1451">
        <v>2015</v>
      </c>
      <c r="C1451" t="s">
        <v>15</v>
      </c>
      <c r="D1451" t="s">
        <v>17</v>
      </c>
      <c r="E1451" t="s">
        <v>153</v>
      </c>
      <c r="F1451" t="s">
        <v>10</v>
      </c>
      <c r="G1451" t="s">
        <v>3</v>
      </c>
      <c r="H1451" t="s">
        <v>0</v>
      </c>
      <c r="I1451" t="s">
        <v>1</v>
      </c>
      <c r="J1451">
        <v>0</v>
      </c>
    </row>
    <row r="1452" spans="1:10" x14ac:dyDescent="0.25">
      <c r="A1452" t="str">
        <f t="shared" si="22"/>
        <v>LisseWijk 21 Roovers BroekInkomensafh.huurbeleid meer dan 43786 euroHuurOverige verhuurderN.v.t.</v>
      </c>
      <c r="B1452">
        <v>2015</v>
      </c>
      <c r="C1452" t="s">
        <v>15</v>
      </c>
      <c r="D1452" t="s">
        <v>17</v>
      </c>
      <c r="E1452" t="s">
        <v>153</v>
      </c>
      <c r="F1452" t="s">
        <v>10</v>
      </c>
      <c r="G1452" t="s">
        <v>3</v>
      </c>
      <c r="H1452" t="s">
        <v>7</v>
      </c>
      <c r="I1452" t="s">
        <v>1</v>
      </c>
      <c r="J1452">
        <v>0</v>
      </c>
    </row>
    <row r="1453" spans="1:10" x14ac:dyDescent="0.25">
      <c r="A1453" t="str">
        <f t="shared" si="22"/>
        <v>NoordwijkTotaalTotaalTotaalN.v.t.N.v.t.</v>
      </c>
      <c r="B1453">
        <v>2015</v>
      </c>
      <c r="C1453" t="s">
        <v>15</v>
      </c>
      <c r="D1453" t="s">
        <v>18</v>
      </c>
      <c r="E1453" t="s">
        <v>0</v>
      </c>
      <c r="F1453" t="s">
        <v>0</v>
      </c>
      <c r="G1453" t="s">
        <v>0</v>
      </c>
      <c r="H1453" t="s">
        <v>1</v>
      </c>
      <c r="I1453" t="s">
        <v>1</v>
      </c>
      <c r="J1453">
        <v>11300</v>
      </c>
    </row>
    <row r="1454" spans="1:10" x14ac:dyDescent="0.25">
      <c r="A1454" t="str">
        <f t="shared" si="22"/>
        <v>NoordwijkTotaalTotaalEigenaarN.v.t.N.v.t.</v>
      </c>
      <c r="B1454">
        <v>2015</v>
      </c>
      <c r="C1454" t="s">
        <v>15</v>
      </c>
      <c r="D1454" t="s">
        <v>18</v>
      </c>
      <c r="E1454" t="s">
        <v>0</v>
      </c>
      <c r="F1454" t="s">
        <v>0</v>
      </c>
      <c r="G1454" t="s">
        <v>2</v>
      </c>
      <c r="H1454" t="s">
        <v>1</v>
      </c>
      <c r="I1454" t="s">
        <v>1</v>
      </c>
      <c r="J1454">
        <v>7300</v>
      </c>
    </row>
    <row r="1455" spans="1:10" x14ac:dyDescent="0.25">
      <c r="A1455" t="str">
        <f t="shared" si="22"/>
        <v>NoordwijkTotaalTotaalHuurTotaalN.v.t.</v>
      </c>
      <c r="B1455">
        <v>2015</v>
      </c>
      <c r="C1455" t="s">
        <v>15</v>
      </c>
      <c r="D1455" t="s">
        <v>18</v>
      </c>
      <c r="E1455" t="s">
        <v>0</v>
      </c>
      <c r="F1455" t="s">
        <v>0</v>
      </c>
      <c r="G1455" t="s">
        <v>3</v>
      </c>
      <c r="H1455" t="s">
        <v>0</v>
      </c>
      <c r="I1455" t="s">
        <v>1</v>
      </c>
      <c r="J1455">
        <v>4000</v>
      </c>
    </row>
    <row r="1456" spans="1:10" x14ac:dyDescent="0.25">
      <c r="A1456" t="str">
        <f t="shared" si="22"/>
        <v>NoordwijkTotaalTotaalHuurCorporatieTotaal</v>
      </c>
      <c r="B1456">
        <v>2015</v>
      </c>
      <c r="C1456" t="s">
        <v>15</v>
      </c>
      <c r="D1456" t="s">
        <v>18</v>
      </c>
      <c r="E1456" t="s">
        <v>0</v>
      </c>
      <c r="F1456" t="s">
        <v>0</v>
      </c>
      <c r="G1456" t="s">
        <v>3</v>
      </c>
      <c r="H1456" t="s">
        <v>4</v>
      </c>
      <c r="I1456" t="s">
        <v>0</v>
      </c>
      <c r="J1456">
        <v>2200</v>
      </c>
    </row>
    <row r="1457" spans="1:10" x14ac:dyDescent="0.25">
      <c r="A1457" t="str">
        <f t="shared" si="22"/>
        <v>NoordwijkTotaalTotaalHuurCorporatieOnder liberalisatiegrens</v>
      </c>
      <c r="B1457">
        <v>2015</v>
      </c>
      <c r="C1457" t="s">
        <v>15</v>
      </c>
      <c r="D1457" t="s">
        <v>18</v>
      </c>
      <c r="E1457" t="s">
        <v>0</v>
      </c>
      <c r="F1457" t="s">
        <v>0</v>
      </c>
      <c r="G1457" t="s">
        <v>3</v>
      </c>
      <c r="H1457" t="s">
        <v>4</v>
      </c>
      <c r="I1457" t="s">
        <v>5</v>
      </c>
      <c r="J1457">
        <v>2100</v>
      </c>
    </row>
    <row r="1458" spans="1:10" x14ac:dyDescent="0.25">
      <c r="A1458" t="str">
        <f t="shared" si="22"/>
        <v>NoordwijkTotaalTotaalHuurCorporatieOverig</v>
      </c>
      <c r="B1458">
        <v>2015</v>
      </c>
      <c r="C1458" t="s">
        <v>15</v>
      </c>
      <c r="D1458" t="s">
        <v>18</v>
      </c>
      <c r="E1458" t="s">
        <v>0</v>
      </c>
      <c r="F1458" t="s">
        <v>0</v>
      </c>
      <c r="G1458" t="s">
        <v>3</v>
      </c>
      <c r="H1458" t="s">
        <v>4</v>
      </c>
      <c r="I1458" t="s">
        <v>6</v>
      </c>
      <c r="J1458">
        <v>100</v>
      </c>
    </row>
    <row r="1459" spans="1:10" x14ac:dyDescent="0.25">
      <c r="A1459" t="str">
        <f t="shared" si="22"/>
        <v>NoordwijkTotaalTotaalHuurOverige verhuurderN.v.t.</v>
      </c>
      <c r="B1459">
        <v>2015</v>
      </c>
      <c r="C1459" t="s">
        <v>15</v>
      </c>
      <c r="D1459" t="s">
        <v>18</v>
      </c>
      <c r="E1459" t="s">
        <v>0</v>
      </c>
      <c r="F1459" t="s">
        <v>0</v>
      </c>
      <c r="G1459" t="s">
        <v>3</v>
      </c>
      <c r="H1459" t="s">
        <v>7</v>
      </c>
      <c r="I1459" t="s">
        <v>1</v>
      </c>
      <c r="J1459">
        <v>1800</v>
      </c>
    </row>
    <row r="1460" spans="1:10" x14ac:dyDescent="0.25">
      <c r="A1460" t="str">
        <f t="shared" si="22"/>
        <v>NoordwijkTotaalInkomensafh.huurbeleid tot 34229 euroTotaalN.v.t.N.v.t.</v>
      </c>
      <c r="B1460">
        <v>2015</v>
      </c>
      <c r="C1460" t="s">
        <v>15</v>
      </c>
      <c r="D1460" t="s">
        <v>18</v>
      </c>
      <c r="E1460" t="s">
        <v>0</v>
      </c>
      <c r="F1460" t="s">
        <v>8</v>
      </c>
      <c r="G1460" t="s">
        <v>0</v>
      </c>
      <c r="H1460" t="s">
        <v>1</v>
      </c>
      <c r="I1460" t="s">
        <v>1</v>
      </c>
      <c r="J1460">
        <v>4600</v>
      </c>
    </row>
    <row r="1461" spans="1:10" x14ac:dyDescent="0.25">
      <c r="A1461" t="str">
        <f t="shared" si="22"/>
        <v>NoordwijkTotaalInkomensafh.huurbeleid tot 34229 euroEigenaarN.v.t.N.v.t.</v>
      </c>
      <c r="B1461">
        <v>2015</v>
      </c>
      <c r="C1461" t="s">
        <v>15</v>
      </c>
      <c r="D1461" t="s">
        <v>18</v>
      </c>
      <c r="E1461" t="s">
        <v>0</v>
      </c>
      <c r="F1461" t="s">
        <v>8</v>
      </c>
      <c r="G1461" t="s">
        <v>2</v>
      </c>
      <c r="H1461" t="s">
        <v>1</v>
      </c>
      <c r="I1461" t="s">
        <v>1</v>
      </c>
      <c r="J1461">
        <v>1900</v>
      </c>
    </row>
    <row r="1462" spans="1:10" x14ac:dyDescent="0.25">
      <c r="A1462" t="str">
        <f t="shared" si="22"/>
        <v>NoordwijkTotaalInkomensafh.huurbeleid tot 34229 euroHuurTotaalN.v.t.</v>
      </c>
      <c r="B1462">
        <v>2015</v>
      </c>
      <c r="C1462" t="s">
        <v>15</v>
      </c>
      <c r="D1462" t="s">
        <v>18</v>
      </c>
      <c r="E1462" t="s">
        <v>0</v>
      </c>
      <c r="F1462" t="s">
        <v>8</v>
      </c>
      <c r="G1462" t="s">
        <v>3</v>
      </c>
      <c r="H1462" t="s">
        <v>0</v>
      </c>
      <c r="I1462" t="s">
        <v>1</v>
      </c>
      <c r="J1462">
        <v>2700</v>
      </c>
    </row>
    <row r="1463" spans="1:10" x14ac:dyDescent="0.25">
      <c r="A1463" t="str">
        <f t="shared" si="22"/>
        <v>NoordwijkTotaalInkomensafh.huurbeleid tot 34229 euroHuurCorporatieTotaal</v>
      </c>
      <c r="B1463">
        <v>2015</v>
      </c>
      <c r="C1463" t="s">
        <v>15</v>
      </c>
      <c r="D1463" t="s">
        <v>18</v>
      </c>
      <c r="E1463" t="s">
        <v>0</v>
      </c>
      <c r="F1463" t="s">
        <v>8</v>
      </c>
      <c r="G1463" t="s">
        <v>3</v>
      </c>
      <c r="H1463" t="s">
        <v>4</v>
      </c>
      <c r="I1463" t="s">
        <v>0</v>
      </c>
      <c r="J1463">
        <v>1600</v>
      </c>
    </row>
    <row r="1464" spans="1:10" x14ac:dyDescent="0.25">
      <c r="A1464" t="str">
        <f t="shared" si="22"/>
        <v>NoordwijkTotaalInkomensafh.huurbeleid tot 34229 euroHuurCorporatieOnder liberalisatiegrens</v>
      </c>
      <c r="B1464">
        <v>2015</v>
      </c>
      <c r="C1464" t="s">
        <v>15</v>
      </c>
      <c r="D1464" t="s">
        <v>18</v>
      </c>
      <c r="E1464" t="s">
        <v>0</v>
      </c>
      <c r="F1464" t="s">
        <v>8</v>
      </c>
      <c r="G1464" t="s">
        <v>3</v>
      </c>
      <c r="H1464" t="s">
        <v>4</v>
      </c>
      <c r="I1464" t="s">
        <v>5</v>
      </c>
      <c r="J1464">
        <v>1500</v>
      </c>
    </row>
    <row r="1465" spans="1:10" x14ac:dyDescent="0.25">
      <c r="A1465" t="str">
        <f t="shared" si="22"/>
        <v>NoordwijkTotaalInkomensafh.huurbeleid tot 34229 euroHuurCorporatieOverig</v>
      </c>
      <c r="B1465">
        <v>2015</v>
      </c>
      <c r="C1465" t="s">
        <v>15</v>
      </c>
      <c r="D1465" t="s">
        <v>18</v>
      </c>
      <c r="E1465" t="s">
        <v>0</v>
      </c>
      <c r="F1465" t="s">
        <v>8</v>
      </c>
      <c r="G1465" t="s">
        <v>3</v>
      </c>
      <c r="H1465" t="s">
        <v>4</v>
      </c>
      <c r="I1465" t="s">
        <v>6</v>
      </c>
      <c r="J1465">
        <v>100</v>
      </c>
    </row>
    <row r="1466" spans="1:10" x14ac:dyDescent="0.25">
      <c r="A1466" t="str">
        <f t="shared" si="22"/>
        <v>NoordwijkTotaalInkomensafh.huurbeleid tot 34229 euroHuurOverige verhuurderN.v.t.</v>
      </c>
      <c r="B1466">
        <v>2015</v>
      </c>
      <c r="C1466" t="s">
        <v>15</v>
      </c>
      <c r="D1466" t="s">
        <v>18</v>
      </c>
      <c r="E1466" t="s">
        <v>0</v>
      </c>
      <c r="F1466" t="s">
        <v>8</v>
      </c>
      <c r="G1466" t="s">
        <v>3</v>
      </c>
      <c r="H1466" t="s">
        <v>7</v>
      </c>
      <c r="I1466" t="s">
        <v>1</v>
      </c>
      <c r="J1466">
        <v>1100</v>
      </c>
    </row>
    <row r="1467" spans="1:10" x14ac:dyDescent="0.25">
      <c r="A1467" t="str">
        <f t="shared" si="22"/>
        <v>NoordwijkTotaalInkomensafh.huurbeleid 34229 t/m 43786 euroTotaalN.v.t.N.v.t.</v>
      </c>
      <c r="B1467">
        <v>2015</v>
      </c>
      <c r="C1467" t="s">
        <v>15</v>
      </c>
      <c r="D1467" t="s">
        <v>18</v>
      </c>
      <c r="E1467" t="s">
        <v>0</v>
      </c>
      <c r="F1467" t="s">
        <v>9</v>
      </c>
      <c r="G1467" t="s">
        <v>0</v>
      </c>
      <c r="H1467" t="s">
        <v>1</v>
      </c>
      <c r="I1467" t="s">
        <v>1</v>
      </c>
      <c r="J1467">
        <v>1400</v>
      </c>
    </row>
    <row r="1468" spans="1:10" x14ac:dyDescent="0.25">
      <c r="A1468" t="str">
        <f t="shared" si="22"/>
        <v>NoordwijkTotaalInkomensafh.huurbeleid 34229 t/m 43786 euroEigenaarN.v.t.N.v.t.</v>
      </c>
      <c r="B1468">
        <v>2015</v>
      </c>
      <c r="C1468" t="s">
        <v>15</v>
      </c>
      <c r="D1468" t="s">
        <v>18</v>
      </c>
      <c r="E1468" t="s">
        <v>0</v>
      </c>
      <c r="F1468" t="s">
        <v>9</v>
      </c>
      <c r="G1468" t="s">
        <v>2</v>
      </c>
      <c r="H1468" t="s">
        <v>1</v>
      </c>
      <c r="I1468" t="s">
        <v>1</v>
      </c>
      <c r="J1468">
        <v>900</v>
      </c>
    </row>
    <row r="1469" spans="1:10" x14ac:dyDescent="0.25">
      <c r="A1469" t="str">
        <f t="shared" si="22"/>
        <v>NoordwijkTotaalInkomensafh.huurbeleid 34229 t/m 43786 euroHuurTotaalN.v.t.</v>
      </c>
      <c r="B1469">
        <v>2015</v>
      </c>
      <c r="C1469" t="s">
        <v>15</v>
      </c>
      <c r="D1469" t="s">
        <v>18</v>
      </c>
      <c r="E1469" t="s">
        <v>0</v>
      </c>
      <c r="F1469" t="s">
        <v>9</v>
      </c>
      <c r="G1469" t="s">
        <v>3</v>
      </c>
      <c r="H1469" t="s">
        <v>0</v>
      </c>
      <c r="I1469" t="s">
        <v>1</v>
      </c>
      <c r="J1469">
        <v>500</v>
      </c>
    </row>
    <row r="1470" spans="1:10" x14ac:dyDescent="0.25">
      <c r="A1470" t="str">
        <f t="shared" si="22"/>
        <v>NoordwijkTotaalInkomensafh.huurbeleid 34229 t/m 43786 euroHuurCorporatieTotaal</v>
      </c>
      <c r="B1470">
        <v>2015</v>
      </c>
      <c r="C1470" t="s">
        <v>15</v>
      </c>
      <c r="D1470" t="s">
        <v>18</v>
      </c>
      <c r="E1470" t="s">
        <v>0</v>
      </c>
      <c r="F1470" t="s">
        <v>9</v>
      </c>
      <c r="G1470" t="s">
        <v>3</v>
      </c>
      <c r="H1470" t="s">
        <v>4</v>
      </c>
      <c r="I1470" t="s">
        <v>0</v>
      </c>
      <c r="J1470">
        <v>300</v>
      </c>
    </row>
    <row r="1471" spans="1:10" x14ac:dyDescent="0.25">
      <c r="A1471" t="str">
        <f t="shared" si="22"/>
        <v>NoordwijkTotaalInkomensafh.huurbeleid 34229 t/m 43786 euroHuurCorporatieOnder liberalisatiegrens</v>
      </c>
      <c r="B1471">
        <v>2015</v>
      </c>
      <c r="C1471" t="s">
        <v>15</v>
      </c>
      <c r="D1471" t="s">
        <v>18</v>
      </c>
      <c r="E1471" t="s">
        <v>0</v>
      </c>
      <c r="F1471" t="s">
        <v>9</v>
      </c>
      <c r="G1471" t="s">
        <v>3</v>
      </c>
      <c r="H1471" t="s">
        <v>4</v>
      </c>
      <c r="I1471" t="s">
        <v>5</v>
      </c>
      <c r="J1471">
        <v>200</v>
      </c>
    </row>
    <row r="1472" spans="1:10" x14ac:dyDescent="0.25">
      <c r="A1472" t="str">
        <f t="shared" si="22"/>
        <v>NoordwijkTotaalInkomensafh.huurbeleid 34229 t/m 43786 euroHuurCorporatieOverig</v>
      </c>
      <c r="B1472">
        <v>2015</v>
      </c>
      <c r="C1472" t="s">
        <v>15</v>
      </c>
      <c r="D1472" t="s">
        <v>18</v>
      </c>
      <c r="E1472" t="s">
        <v>0</v>
      </c>
      <c r="F1472" t="s">
        <v>9</v>
      </c>
      <c r="G1472" t="s">
        <v>3</v>
      </c>
      <c r="H1472" t="s">
        <v>4</v>
      </c>
      <c r="I1472" t="s">
        <v>6</v>
      </c>
      <c r="J1472">
        <v>0</v>
      </c>
    </row>
    <row r="1473" spans="1:10" x14ac:dyDescent="0.25">
      <c r="A1473" t="str">
        <f t="shared" si="22"/>
        <v>NoordwijkTotaalInkomensafh.huurbeleid 34229 t/m 43786 euroHuurOverige verhuurderN.v.t.</v>
      </c>
      <c r="B1473">
        <v>2015</v>
      </c>
      <c r="C1473" t="s">
        <v>15</v>
      </c>
      <c r="D1473" t="s">
        <v>18</v>
      </c>
      <c r="E1473" t="s">
        <v>0</v>
      </c>
      <c r="F1473" t="s">
        <v>9</v>
      </c>
      <c r="G1473" t="s">
        <v>3</v>
      </c>
      <c r="H1473" t="s">
        <v>7</v>
      </c>
      <c r="I1473" t="s">
        <v>1</v>
      </c>
      <c r="J1473">
        <v>200</v>
      </c>
    </row>
    <row r="1474" spans="1:10" x14ac:dyDescent="0.25">
      <c r="A1474" t="str">
        <f t="shared" si="22"/>
        <v>NoordwijkTotaalInkomensafh.huurbeleid meer dan 43786 euroTotaalN.v.t.N.v.t.</v>
      </c>
      <c r="B1474">
        <v>2015</v>
      </c>
      <c r="C1474" t="s">
        <v>15</v>
      </c>
      <c r="D1474" t="s">
        <v>18</v>
      </c>
      <c r="E1474" t="s">
        <v>0</v>
      </c>
      <c r="F1474" t="s">
        <v>10</v>
      </c>
      <c r="G1474" t="s">
        <v>0</v>
      </c>
      <c r="H1474" t="s">
        <v>1</v>
      </c>
      <c r="I1474" t="s">
        <v>1</v>
      </c>
      <c r="J1474">
        <v>5300</v>
      </c>
    </row>
    <row r="1475" spans="1:10" x14ac:dyDescent="0.25">
      <c r="A1475" t="str">
        <f t="shared" ref="A1475:A1538" si="23">CONCATENATE(D1475,E1475,F1475,G1475,H1475,I1475)</f>
        <v>NoordwijkTotaalInkomensafh.huurbeleid meer dan 43786 euroEigenaarN.v.t.N.v.t.</v>
      </c>
      <c r="B1475">
        <v>2015</v>
      </c>
      <c r="C1475" t="s">
        <v>15</v>
      </c>
      <c r="D1475" t="s">
        <v>18</v>
      </c>
      <c r="E1475" t="s">
        <v>0</v>
      </c>
      <c r="F1475" t="s">
        <v>10</v>
      </c>
      <c r="G1475" t="s">
        <v>2</v>
      </c>
      <c r="H1475" t="s">
        <v>1</v>
      </c>
      <c r="I1475" t="s">
        <v>1</v>
      </c>
      <c r="J1475">
        <v>4500</v>
      </c>
    </row>
    <row r="1476" spans="1:10" x14ac:dyDescent="0.25">
      <c r="A1476" t="str">
        <f t="shared" si="23"/>
        <v>NoordwijkTotaalInkomensafh.huurbeleid meer dan 43786 euroHuurTotaalN.v.t.</v>
      </c>
      <c r="B1476">
        <v>2015</v>
      </c>
      <c r="C1476" t="s">
        <v>15</v>
      </c>
      <c r="D1476" t="s">
        <v>18</v>
      </c>
      <c r="E1476" t="s">
        <v>0</v>
      </c>
      <c r="F1476" t="s">
        <v>10</v>
      </c>
      <c r="G1476" t="s">
        <v>3</v>
      </c>
      <c r="H1476" t="s">
        <v>0</v>
      </c>
      <c r="I1476" t="s">
        <v>1</v>
      </c>
      <c r="J1476">
        <v>800</v>
      </c>
    </row>
    <row r="1477" spans="1:10" x14ac:dyDescent="0.25">
      <c r="A1477" t="str">
        <f t="shared" si="23"/>
        <v>NoordwijkTotaalInkomensafh.huurbeleid meer dan 43786 euroHuurCorporatieTotaal</v>
      </c>
      <c r="B1477">
        <v>2015</v>
      </c>
      <c r="C1477" t="s">
        <v>15</v>
      </c>
      <c r="D1477" t="s">
        <v>18</v>
      </c>
      <c r="E1477" t="s">
        <v>0</v>
      </c>
      <c r="F1477" t="s">
        <v>10</v>
      </c>
      <c r="G1477" t="s">
        <v>3</v>
      </c>
      <c r="H1477" t="s">
        <v>4</v>
      </c>
      <c r="I1477" t="s">
        <v>0</v>
      </c>
      <c r="J1477">
        <v>400</v>
      </c>
    </row>
    <row r="1478" spans="1:10" x14ac:dyDescent="0.25">
      <c r="A1478" t="str">
        <f t="shared" si="23"/>
        <v>NoordwijkTotaalInkomensafh.huurbeleid meer dan 43786 euroHuurCorporatieOnder liberalisatiegrens</v>
      </c>
      <c r="B1478">
        <v>2015</v>
      </c>
      <c r="C1478" t="s">
        <v>15</v>
      </c>
      <c r="D1478" t="s">
        <v>18</v>
      </c>
      <c r="E1478" t="s">
        <v>0</v>
      </c>
      <c r="F1478" t="s">
        <v>10</v>
      </c>
      <c r="G1478" t="s">
        <v>3</v>
      </c>
      <c r="H1478" t="s">
        <v>4</v>
      </c>
      <c r="I1478" t="s">
        <v>5</v>
      </c>
      <c r="J1478">
        <v>300</v>
      </c>
    </row>
    <row r="1479" spans="1:10" x14ac:dyDescent="0.25">
      <c r="A1479" t="str">
        <f t="shared" si="23"/>
        <v>NoordwijkTotaalInkomensafh.huurbeleid meer dan 43786 euroHuurCorporatieOverig</v>
      </c>
      <c r="B1479">
        <v>2015</v>
      </c>
      <c r="C1479" t="s">
        <v>15</v>
      </c>
      <c r="D1479" t="s">
        <v>18</v>
      </c>
      <c r="E1479" t="s">
        <v>0</v>
      </c>
      <c r="F1479" t="s">
        <v>10</v>
      </c>
      <c r="G1479" t="s">
        <v>3</v>
      </c>
      <c r="H1479" t="s">
        <v>4</v>
      </c>
      <c r="I1479" t="s">
        <v>6</v>
      </c>
      <c r="J1479">
        <v>100</v>
      </c>
    </row>
    <row r="1480" spans="1:10" x14ac:dyDescent="0.25">
      <c r="A1480" t="str">
        <f t="shared" si="23"/>
        <v>NoordwijkTotaalInkomensafh.huurbeleid meer dan 43786 euroHuurOverige verhuurderN.v.t.</v>
      </c>
      <c r="B1480">
        <v>2015</v>
      </c>
      <c r="C1480" t="s">
        <v>15</v>
      </c>
      <c r="D1480" t="s">
        <v>18</v>
      </c>
      <c r="E1480" t="s">
        <v>0</v>
      </c>
      <c r="F1480" t="s">
        <v>10</v>
      </c>
      <c r="G1480" t="s">
        <v>3</v>
      </c>
      <c r="H1480" t="s">
        <v>7</v>
      </c>
      <c r="I1480" t="s">
        <v>1</v>
      </c>
      <c r="J1480">
        <v>400</v>
      </c>
    </row>
    <row r="1481" spans="1:10" x14ac:dyDescent="0.25">
      <c r="A1481" t="str">
        <f t="shared" si="23"/>
        <v>NoordwijkWijk 00 Noordwijk-BinnenTotaalTotaalN.v.t.N.v.t.</v>
      </c>
      <c r="B1481">
        <v>2015</v>
      </c>
      <c r="C1481" t="s">
        <v>15</v>
      </c>
      <c r="D1481" t="s">
        <v>18</v>
      </c>
      <c r="E1481" t="s">
        <v>154</v>
      </c>
      <c r="F1481" t="s">
        <v>0</v>
      </c>
      <c r="G1481" t="s">
        <v>0</v>
      </c>
      <c r="H1481" t="s">
        <v>1</v>
      </c>
      <c r="I1481" t="s">
        <v>1</v>
      </c>
      <c r="J1481">
        <v>7300</v>
      </c>
    </row>
    <row r="1482" spans="1:10" x14ac:dyDescent="0.25">
      <c r="A1482" t="str">
        <f t="shared" si="23"/>
        <v>NoordwijkWijk 00 Noordwijk-BinnenTotaalEigenaarN.v.t.N.v.t.</v>
      </c>
      <c r="B1482">
        <v>2015</v>
      </c>
      <c r="C1482" t="s">
        <v>15</v>
      </c>
      <c r="D1482" t="s">
        <v>18</v>
      </c>
      <c r="E1482" t="s">
        <v>154</v>
      </c>
      <c r="F1482" t="s">
        <v>0</v>
      </c>
      <c r="G1482" t="s">
        <v>2</v>
      </c>
      <c r="H1482" t="s">
        <v>1</v>
      </c>
      <c r="I1482" t="s">
        <v>1</v>
      </c>
      <c r="J1482">
        <v>4800</v>
      </c>
    </row>
    <row r="1483" spans="1:10" x14ac:dyDescent="0.25">
      <c r="A1483" t="str">
        <f t="shared" si="23"/>
        <v>NoordwijkWijk 00 Noordwijk-BinnenTotaalHuurTotaalN.v.t.</v>
      </c>
      <c r="B1483">
        <v>2015</v>
      </c>
      <c r="C1483" t="s">
        <v>15</v>
      </c>
      <c r="D1483" t="s">
        <v>18</v>
      </c>
      <c r="E1483" t="s">
        <v>154</v>
      </c>
      <c r="F1483" t="s">
        <v>0</v>
      </c>
      <c r="G1483" t="s">
        <v>3</v>
      </c>
      <c r="H1483" t="s">
        <v>0</v>
      </c>
      <c r="I1483" t="s">
        <v>1</v>
      </c>
      <c r="J1483">
        <v>2500</v>
      </c>
    </row>
    <row r="1484" spans="1:10" x14ac:dyDescent="0.25">
      <c r="A1484" t="str">
        <f t="shared" si="23"/>
        <v>NoordwijkWijk 00 Noordwijk-BinnenTotaalHuurCorporatieTotaal</v>
      </c>
      <c r="B1484">
        <v>2015</v>
      </c>
      <c r="C1484" t="s">
        <v>15</v>
      </c>
      <c r="D1484" t="s">
        <v>18</v>
      </c>
      <c r="E1484" t="s">
        <v>154</v>
      </c>
      <c r="F1484" t="s">
        <v>0</v>
      </c>
      <c r="G1484" t="s">
        <v>3</v>
      </c>
      <c r="H1484" t="s">
        <v>4</v>
      </c>
      <c r="I1484" t="s">
        <v>0</v>
      </c>
      <c r="J1484">
        <v>1700</v>
      </c>
    </row>
    <row r="1485" spans="1:10" x14ac:dyDescent="0.25">
      <c r="A1485" t="str">
        <f t="shared" si="23"/>
        <v>NoordwijkWijk 00 Noordwijk-BinnenTotaalHuurCorporatieOnder liberalisatiegrens</v>
      </c>
      <c r="B1485">
        <v>2015</v>
      </c>
      <c r="C1485" t="s">
        <v>15</v>
      </c>
      <c r="D1485" t="s">
        <v>18</v>
      </c>
      <c r="E1485" t="s">
        <v>154</v>
      </c>
      <c r="F1485" t="s">
        <v>0</v>
      </c>
      <c r="G1485" t="s">
        <v>3</v>
      </c>
      <c r="H1485" t="s">
        <v>4</v>
      </c>
      <c r="I1485" t="s">
        <v>5</v>
      </c>
      <c r="J1485">
        <v>1600</v>
      </c>
    </row>
    <row r="1486" spans="1:10" x14ac:dyDescent="0.25">
      <c r="A1486" t="str">
        <f t="shared" si="23"/>
        <v>NoordwijkWijk 00 Noordwijk-BinnenTotaalHuurCorporatieOverig</v>
      </c>
      <c r="B1486">
        <v>2015</v>
      </c>
      <c r="C1486" t="s">
        <v>15</v>
      </c>
      <c r="D1486" t="s">
        <v>18</v>
      </c>
      <c r="E1486" t="s">
        <v>154</v>
      </c>
      <c r="F1486" t="s">
        <v>0</v>
      </c>
      <c r="G1486" t="s">
        <v>3</v>
      </c>
      <c r="H1486" t="s">
        <v>4</v>
      </c>
      <c r="I1486" t="s">
        <v>6</v>
      </c>
      <c r="J1486">
        <v>100</v>
      </c>
    </row>
    <row r="1487" spans="1:10" x14ac:dyDescent="0.25">
      <c r="A1487" t="str">
        <f t="shared" si="23"/>
        <v>NoordwijkWijk 00 Noordwijk-BinnenTotaalHuurOverige verhuurderN.v.t.</v>
      </c>
      <c r="B1487">
        <v>2015</v>
      </c>
      <c r="C1487" t="s">
        <v>15</v>
      </c>
      <c r="D1487" t="s">
        <v>18</v>
      </c>
      <c r="E1487" t="s">
        <v>154</v>
      </c>
      <c r="F1487" t="s">
        <v>0</v>
      </c>
      <c r="G1487" t="s">
        <v>3</v>
      </c>
      <c r="H1487" t="s">
        <v>7</v>
      </c>
      <c r="I1487" t="s">
        <v>1</v>
      </c>
      <c r="J1487">
        <v>800</v>
      </c>
    </row>
    <row r="1488" spans="1:10" x14ac:dyDescent="0.25">
      <c r="A1488" t="str">
        <f t="shared" si="23"/>
        <v>NoordwijkWijk 00 Noordwijk-BinnenInkomensafh.huurbeleid tot 34229 euroTotaalN.v.t.N.v.t.</v>
      </c>
      <c r="B1488">
        <v>2015</v>
      </c>
      <c r="C1488" t="s">
        <v>15</v>
      </c>
      <c r="D1488" t="s">
        <v>18</v>
      </c>
      <c r="E1488" t="s">
        <v>154</v>
      </c>
      <c r="F1488" t="s">
        <v>8</v>
      </c>
      <c r="G1488" t="s">
        <v>0</v>
      </c>
      <c r="H1488" t="s">
        <v>1</v>
      </c>
      <c r="I1488" t="s">
        <v>1</v>
      </c>
      <c r="J1488">
        <v>2800</v>
      </c>
    </row>
    <row r="1489" spans="1:10" x14ac:dyDescent="0.25">
      <c r="A1489" t="str">
        <f t="shared" si="23"/>
        <v>NoordwijkWijk 00 Noordwijk-BinnenInkomensafh.huurbeleid tot 34229 euroEigenaarN.v.t.N.v.t.</v>
      </c>
      <c r="B1489">
        <v>2015</v>
      </c>
      <c r="C1489" t="s">
        <v>15</v>
      </c>
      <c r="D1489" t="s">
        <v>18</v>
      </c>
      <c r="E1489" t="s">
        <v>154</v>
      </c>
      <c r="F1489" t="s">
        <v>8</v>
      </c>
      <c r="G1489" t="s">
        <v>2</v>
      </c>
      <c r="H1489" t="s">
        <v>1</v>
      </c>
      <c r="I1489" t="s">
        <v>1</v>
      </c>
      <c r="J1489">
        <v>1200</v>
      </c>
    </row>
    <row r="1490" spans="1:10" x14ac:dyDescent="0.25">
      <c r="A1490" t="str">
        <f t="shared" si="23"/>
        <v>NoordwijkWijk 00 Noordwijk-BinnenInkomensafh.huurbeleid tot 34229 euroHuurTotaalN.v.t.</v>
      </c>
      <c r="B1490">
        <v>2015</v>
      </c>
      <c r="C1490" t="s">
        <v>15</v>
      </c>
      <c r="D1490" t="s">
        <v>18</v>
      </c>
      <c r="E1490" t="s">
        <v>154</v>
      </c>
      <c r="F1490" t="s">
        <v>8</v>
      </c>
      <c r="G1490" t="s">
        <v>3</v>
      </c>
      <c r="H1490" t="s">
        <v>0</v>
      </c>
      <c r="I1490" t="s">
        <v>1</v>
      </c>
      <c r="J1490">
        <v>1700</v>
      </c>
    </row>
    <row r="1491" spans="1:10" x14ac:dyDescent="0.25">
      <c r="A1491" t="str">
        <f t="shared" si="23"/>
        <v>NoordwijkWijk 00 Noordwijk-BinnenInkomensafh.huurbeleid tot 34229 euroHuurCorporatieTotaal</v>
      </c>
      <c r="B1491">
        <v>2015</v>
      </c>
      <c r="C1491" t="s">
        <v>15</v>
      </c>
      <c r="D1491" t="s">
        <v>18</v>
      </c>
      <c r="E1491" t="s">
        <v>154</v>
      </c>
      <c r="F1491" t="s">
        <v>8</v>
      </c>
      <c r="G1491" t="s">
        <v>3</v>
      </c>
      <c r="H1491" t="s">
        <v>4</v>
      </c>
      <c r="I1491" t="s">
        <v>0</v>
      </c>
      <c r="J1491">
        <v>1200</v>
      </c>
    </row>
    <row r="1492" spans="1:10" x14ac:dyDescent="0.25">
      <c r="A1492" t="str">
        <f t="shared" si="23"/>
        <v>NoordwijkWijk 00 Noordwijk-BinnenInkomensafh.huurbeleid tot 34229 euroHuurCorporatieOnder liberalisatiegrens</v>
      </c>
      <c r="B1492">
        <v>2015</v>
      </c>
      <c r="C1492" t="s">
        <v>15</v>
      </c>
      <c r="D1492" t="s">
        <v>18</v>
      </c>
      <c r="E1492" t="s">
        <v>154</v>
      </c>
      <c r="F1492" t="s">
        <v>8</v>
      </c>
      <c r="G1492" t="s">
        <v>3</v>
      </c>
      <c r="H1492" t="s">
        <v>4</v>
      </c>
      <c r="I1492" t="s">
        <v>5</v>
      </c>
      <c r="J1492">
        <v>1200</v>
      </c>
    </row>
    <row r="1493" spans="1:10" x14ac:dyDescent="0.25">
      <c r="A1493" t="str">
        <f t="shared" si="23"/>
        <v>NoordwijkWijk 00 Noordwijk-BinnenInkomensafh.huurbeleid tot 34229 euroHuurCorporatieOverig</v>
      </c>
      <c r="B1493">
        <v>2015</v>
      </c>
      <c r="C1493" t="s">
        <v>15</v>
      </c>
      <c r="D1493" t="s">
        <v>18</v>
      </c>
      <c r="E1493" t="s">
        <v>154</v>
      </c>
      <c r="F1493" t="s">
        <v>8</v>
      </c>
      <c r="G1493" t="s">
        <v>3</v>
      </c>
      <c r="H1493" t="s">
        <v>4</v>
      </c>
      <c r="I1493" t="s">
        <v>6</v>
      </c>
      <c r="J1493">
        <v>0</v>
      </c>
    </row>
    <row r="1494" spans="1:10" x14ac:dyDescent="0.25">
      <c r="A1494" t="str">
        <f t="shared" si="23"/>
        <v>NoordwijkWijk 00 Noordwijk-BinnenInkomensafh.huurbeleid tot 34229 euroHuurOverige verhuurderN.v.t.</v>
      </c>
      <c r="B1494">
        <v>2015</v>
      </c>
      <c r="C1494" t="s">
        <v>15</v>
      </c>
      <c r="D1494" t="s">
        <v>18</v>
      </c>
      <c r="E1494" t="s">
        <v>154</v>
      </c>
      <c r="F1494" t="s">
        <v>8</v>
      </c>
      <c r="G1494" t="s">
        <v>3</v>
      </c>
      <c r="H1494" t="s">
        <v>7</v>
      </c>
      <c r="I1494" t="s">
        <v>1</v>
      </c>
      <c r="J1494">
        <v>400</v>
      </c>
    </row>
    <row r="1495" spans="1:10" x14ac:dyDescent="0.25">
      <c r="A1495" t="str">
        <f t="shared" si="23"/>
        <v>NoordwijkWijk 00 Noordwijk-BinnenInkomensafh.huurbeleid 34229 t/m 43786 euroTotaalN.v.t.N.v.t.</v>
      </c>
      <c r="B1495">
        <v>2015</v>
      </c>
      <c r="C1495" t="s">
        <v>15</v>
      </c>
      <c r="D1495" t="s">
        <v>18</v>
      </c>
      <c r="E1495" t="s">
        <v>154</v>
      </c>
      <c r="F1495" t="s">
        <v>9</v>
      </c>
      <c r="G1495" t="s">
        <v>0</v>
      </c>
      <c r="H1495" t="s">
        <v>1</v>
      </c>
      <c r="I1495" t="s">
        <v>1</v>
      </c>
      <c r="J1495">
        <v>900</v>
      </c>
    </row>
    <row r="1496" spans="1:10" x14ac:dyDescent="0.25">
      <c r="A1496" t="str">
        <f t="shared" si="23"/>
        <v>NoordwijkWijk 00 Noordwijk-BinnenInkomensafh.huurbeleid 34229 t/m 43786 euroEigenaarN.v.t.N.v.t.</v>
      </c>
      <c r="B1496">
        <v>2015</v>
      </c>
      <c r="C1496" t="s">
        <v>15</v>
      </c>
      <c r="D1496" t="s">
        <v>18</v>
      </c>
      <c r="E1496" t="s">
        <v>154</v>
      </c>
      <c r="F1496" t="s">
        <v>9</v>
      </c>
      <c r="G1496" t="s">
        <v>2</v>
      </c>
      <c r="H1496" t="s">
        <v>1</v>
      </c>
      <c r="I1496" t="s">
        <v>1</v>
      </c>
      <c r="J1496">
        <v>600</v>
      </c>
    </row>
    <row r="1497" spans="1:10" x14ac:dyDescent="0.25">
      <c r="A1497" t="str">
        <f t="shared" si="23"/>
        <v>NoordwijkWijk 00 Noordwijk-BinnenInkomensafh.huurbeleid 34229 t/m 43786 euroHuurTotaalN.v.t.</v>
      </c>
      <c r="B1497">
        <v>2015</v>
      </c>
      <c r="C1497" t="s">
        <v>15</v>
      </c>
      <c r="D1497" t="s">
        <v>18</v>
      </c>
      <c r="E1497" t="s">
        <v>154</v>
      </c>
      <c r="F1497" t="s">
        <v>9</v>
      </c>
      <c r="G1497" t="s">
        <v>3</v>
      </c>
      <c r="H1497" t="s">
        <v>0</v>
      </c>
      <c r="I1497" t="s">
        <v>1</v>
      </c>
      <c r="J1497">
        <v>300</v>
      </c>
    </row>
    <row r="1498" spans="1:10" x14ac:dyDescent="0.25">
      <c r="A1498" t="str">
        <f t="shared" si="23"/>
        <v>NoordwijkWijk 00 Noordwijk-BinnenInkomensafh.huurbeleid 34229 t/m 43786 euroHuurCorporatieTotaal</v>
      </c>
      <c r="B1498">
        <v>2015</v>
      </c>
      <c r="C1498" t="s">
        <v>15</v>
      </c>
      <c r="D1498" t="s">
        <v>18</v>
      </c>
      <c r="E1498" t="s">
        <v>154</v>
      </c>
      <c r="F1498" t="s">
        <v>9</v>
      </c>
      <c r="G1498" t="s">
        <v>3</v>
      </c>
      <c r="H1498" t="s">
        <v>4</v>
      </c>
      <c r="I1498" t="s">
        <v>0</v>
      </c>
      <c r="J1498">
        <v>200</v>
      </c>
    </row>
    <row r="1499" spans="1:10" x14ac:dyDescent="0.25">
      <c r="A1499" t="str">
        <f t="shared" si="23"/>
        <v>NoordwijkWijk 00 Noordwijk-BinnenInkomensafh.huurbeleid 34229 t/m 43786 euroHuurCorporatieOnder liberalisatiegrens</v>
      </c>
      <c r="B1499">
        <v>2015</v>
      </c>
      <c r="C1499" t="s">
        <v>15</v>
      </c>
      <c r="D1499" t="s">
        <v>18</v>
      </c>
      <c r="E1499" t="s">
        <v>154</v>
      </c>
      <c r="F1499" t="s">
        <v>9</v>
      </c>
      <c r="G1499" t="s">
        <v>3</v>
      </c>
      <c r="H1499" t="s">
        <v>4</v>
      </c>
      <c r="I1499" t="s">
        <v>5</v>
      </c>
      <c r="J1499">
        <v>200</v>
      </c>
    </row>
    <row r="1500" spans="1:10" x14ac:dyDescent="0.25">
      <c r="A1500" t="str">
        <f t="shared" si="23"/>
        <v>NoordwijkWijk 00 Noordwijk-BinnenInkomensafh.huurbeleid 34229 t/m 43786 euroHuurCorporatieOverig</v>
      </c>
      <c r="B1500">
        <v>2015</v>
      </c>
      <c r="C1500" t="s">
        <v>15</v>
      </c>
      <c r="D1500" t="s">
        <v>18</v>
      </c>
      <c r="E1500" t="s">
        <v>154</v>
      </c>
      <c r="F1500" t="s">
        <v>9</v>
      </c>
      <c r="G1500" t="s">
        <v>3</v>
      </c>
      <c r="H1500" t="s">
        <v>4</v>
      </c>
      <c r="I1500" t="s">
        <v>6</v>
      </c>
      <c r="J1500">
        <v>0</v>
      </c>
    </row>
    <row r="1501" spans="1:10" x14ac:dyDescent="0.25">
      <c r="A1501" t="str">
        <f t="shared" si="23"/>
        <v>NoordwijkWijk 00 Noordwijk-BinnenInkomensafh.huurbeleid 34229 t/m 43786 euroHuurOverige verhuurderN.v.t.</v>
      </c>
      <c r="B1501">
        <v>2015</v>
      </c>
      <c r="C1501" t="s">
        <v>15</v>
      </c>
      <c r="D1501" t="s">
        <v>18</v>
      </c>
      <c r="E1501" t="s">
        <v>154</v>
      </c>
      <c r="F1501" t="s">
        <v>9</v>
      </c>
      <c r="G1501" t="s">
        <v>3</v>
      </c>
      <c r="H1501" t="s">
        <v>7</v>
      </c>
      <c r="I1501" t="s">
        <v>1</v>
      </c>
      <c r="J1501">
        <v>100</v>
      </c>
    </row>
    <row r="1502" spans="1:10" x14ac:dyDescent="0.25">
      <c r="A1502" t="str">
        <f t="shared" si="23"/>
        <v>NoordwijkWijk 00 Noordwijk-BinnenInkomensafh.huurbeleid meer dan 43786 euroTotaalN.v.t.N.v.t.</v>
      </c>
      <c r="B1502">
        <v>2015</v>
      </c>
      <c r="C1502" t="s">
        <v>15</v>
      </c>
      <c r="D1502" t="s">
        <v>18</v>
      </c>
      <c r="E1502" t="s">
        <v>154</v>
      </c>
      <c r="F1502" t="s">
        <v>10</v>
      </c>
      <c r="G1502" t="s">
        <v>0</v>
      </c>
      <c r="H1502" t="s">
        <v>1</v>
      </c>
      <c r="I1502" t="s">
        <v>1</v>
      </c>
      <c r="J1502">
        <v>3500</v>
      </c>
    </row>
    <row r="1503" spans="1:10" x14ac:dyDescent="0.25">
      <c r="A1503" t="str">
        <f t="shared" si="23"/>
        <v>NoordwijkWijk 00 Noordwijk-BinnenInkomensafh.huurbeleid meer dan 43786 euroEigenaarN.v.t.N.v.t.</v>
      </c>
      <c r="B1503">
        <v>2015</v>
      </c>
      <c r="C1503" t="s">
        <v>15</v>
      </c>
      <c r="D1503" t="s">
        <v>18</v>
      </c>
      <c r="E1503" t="s">
        <v>154</v>
      </c>
      <c r="F1503" t="s">
        <v>10</v>
      </c>
      <c r="G1503" t="s">
        <v>2</v>
      </c>
      <c r="H1503" t="s">
        <v>1</v>
      </c>
      <c r="I1503" t="s">
        <v>1</v>
      </c>
      <c r="J1503">
        <v>2900</v>
      </c>
    </row>
    <row r="1504" spans="1:10" x14ac:dyDescent="0.25">
      <c r="A1504" t="str">
        <f t="shared" si="23"/>
        <v>NoordwijkWijk 00 Noordwijk-BinnenInkomensafh.huurbeleid meer dan 43786 euroHuurTotaalN.v.t.</v>
      </c>
      <c r="B1504">
        <v>2015</v>
      </c>
      <c r="C1504" t="s">
        <v>15</v>
      </c>
      <c r="D1504" t="s">
        <v>18</v>
      </c>
      <c r="E1504" t="s">
        <v>154</v>
      </c>
      <c r="F1504" t="s">
        <v>10</v>
      </c>
      <c r="G1504" t="s">
        <v>3</v>
      </c>
      <c r="H1504" t="s">
        <v>0</v>
      </c>
      <c r="I1504" t="s">
        <v>1</v>
      </c>
      <c r="J1504">
        <v>600</v>
      </c>
    </row>
    <row r="1505" spans="1:10" x14ac:dyDescent="0.25">
      <c r="A1505" t="str">
        <f t="shared" si="23"/>
        <v>NoordwijkWijk 00 Noordwijk-BinnenInkomensafh.huurbeleid meer dan 43786 euroHuurCorporatieTotaal</v>
      </c>
      <c r="B1505">
        <v>2015</v>
      </c>
      <c r="C1505" t="s">
        <v>15</v>
      </c>
      <c r="D1505" t="s">
        <v>18</v>
      </c>
      <c r="E1505" t="s">
        <v>154</v>
      </c>
      <c r="F1505" t="s">
        <v>10</v>
      </c>
      <c r="G1505" t="s">
        <v>3</v>
      </c>
      <c r="H1505" t="s">
        <v>4</v>
      </c>
      <c r="I1505" t="s">
        <v>0</v>
      </c>
      <c r="J1505">
        <v>300</v>
      </c>
    </row>
    <row r="1506" spans="1:10" x14ac:dyDescent="0.25">
      <c r="A1506" t="str">
        <f t="shared" si="23"/>
        <v>NoordwijkWijk 00 Noordwijk-BinnenInkomensafh.huurbeleid meer dan 43786 euroHuurCorporatieOnder liberalisatiegrens</v>
      </c>
      <c r="B1506">
        <v>2015</v>
      </c>
      <c r="C1506" t="s">
        <v>15</v>
      </c>
      <c r="D1506" t="s">
        <v>18</v>
      </c>
      <c r="E1506" t="s">
        <v>154</v>
      </c>
      <c r="F1506" t="s">
        <v>10</v>
      </c>
      <c r="G1506" t="s">
        <v>3</v>
      </c>
      <c r="H1506" t="s">
        <v>4</v>
      </c>
      <c r="I1506" t="s">
        <v>5</v>
      </c>
      <c r="J1506">
        <v>200</v>
      </c>
    </row>
    <row r="1507" spans="1:10" x14ac:dyDescent="0.25">
      <c r="A1507" t="str">
        <f t="shared" si="23"/>
        <v>NoordwijkWijk 00 Noordwijk-BinnenInkomensafh.huurbeleid meer dan 43786 euroHuurCorporatieOverig</v>
      </c>
      <c r="B1507">
        <v>2015</v>
      </c>
      <c r="C1507" t="s">
        <v>15</v>
      </c>
      <c r="D1507" t="s">
        <v>18</v>
      </c>
      <c r="E1507" t="s">
        <v>154</v>
      </c>
      <c r="F1507" t="s">
        <v>10</v>
      </c>
      <c r="G1507" t="s">
        <v>3</v>
      </c>
      <c r="H1507" t="s">
        <v>4</v>
      </c>
      <c r="I1507" t="s">
        <v>6</v>
      </c>
      <c r="J1507">
        <v>100</v>
      </c>
    </row>
    <row r="1508" spans="1:10" x14ac:dyDescent="0.25">
      <c r="A1508" t="str">
        <f t="shared" si="23"/>
        <v>NoordwijkWijk 00 Noordwijk-BinnenInkomensafh.huurbeleid meer dan 43786 euroHuurOverige verhuurderN.v.t.</v>
      </c>
      <c r="B1508">
        <v>2015</v>
      </c>
      <c r="C1508" t="s">
        <v>15</v>
      </c>
      <c r="D1508" t="s">
        <v>18</v>
      </c>
      <c r="E1508" t="s">
        <v>154</v>
      </c>
      <c r="F1508" t="s">
        <v>10</v>
      </c>
      <c r="G1508" t="s">
        <v>3</v>
      </c>
      <c r="H1508" t="s">
        <v>7</v>
      </c>
      <c r="I1508" t="s">
        <v>1</v>
      </c>
      <c r="J1508">
        <v>300</v>
      </c>
    </row>
    <row r="1509" spans="1:10" x14ac:dyDescent="0.25">
      <c r="A1509" t="str">
        <f t="shared" si="23"/>
        <v>NoordwijkWijk 01 Noordwijk Aan ZeeTotaalTotaalN.v.t.N.v.t.</v>
      </c>
      <c r="B1509">
        <v>2015</v>
      </c>
      <c r="C1509" t="s">
        <v>15</v>
      </c>
      <c r="D1509" t="s">
        <v>18</v>
      </c>
      <c r="E1509" t="s">
        <v>155</v>
      </c>
      <c r="F1509" t="s">
        <v>0</v>
      </c>
      <c r="G1509" t="s">
        <v>0</v>
      </c>
      <c r="H1509" t="s">
        <v>1</v>
      </c>
      <c r="I1509" t="s">
        <v>1</v>
      </c>
      <c r="J1509">
        <v>4100</v>
      </c>
    </row>
    <row r="1510" spans="1:10" x14ac:dyDescent="0.25">
      <c r="A1510" t="str">
        <f t="shared" si="23"/>
        <v>NoordwijkWijk 01 Noordwijk Aan ZeeTotaalEigenaarN.v.t.N.v.t.</v>
      </c>
      <c r="B1510">
        <v>2015</v>
      </c>
      <c r="C1510" t="s">
        <v>15</v>
      </c>
      <c r="D1510" t="s">
        <v>18</v>
      </c>
      <c r="E1510" t="s">
        <v>155</v>
      </c>
      <c r="F1510" t="s">
        <v>0</v>
      </c>
      <c r="G1510" t="s">
        <v>2</v>
      </c>
      <c r="H1510" t="s">
        <v>1</v>
      </c>
      <c r="I1510" t="s">
        <v>1</v>
      </c>
      <c r="J1510">
        <v>2600</v>
      </c>
    </row>
    <row r="1511" spans="1:10" x14ac:dyDescent="0.25">
      <c r="A1511" t="str">
        <f t="shared" si="23"/>
        <v>NoordwijkWijk 01 Noordwijk Aan ZeeTotaalHuurTotaalN.v.t.</v>
      </c>
      <c r="B1511">
        <v>2015</v>
      </c>
      <c r="C1511" t="s">
        <v>15</v>
      </c>
      <c r="D1511" t="s">
        <v>18</v>
      </c>
      <c r="E1511" t="s">
        <v>155</v>
      </c>
      <c r="F1511" t="s">
        <v>0</v>
      </c>
      <c r="G1511" t="s">
        <v>3</v>
      </c>
      <c r="H1511" t="s">
        <v>0</v>
      </c>
      <c r="I1511" t="s">
        <v>1</v>
      </c>
      <c r="J1511">
        <v>1500</v>
      </c>
    </row>
    <row r="1512" spans="1:10" x14ac:dyDescent="0.25">
      <c r="A1512" t="str">
        <f t="shared" si="23"/>
        <v>NoordwijkWijk 01 Noordwijk Aan ZeeTotaalHuurCorporatieTotaal</v>
      </c>
      <c r="B1512">
        <v>2015</v>
      </c>
      <c r="C1512" t="s">
        <v>15</v>
      </c>
      <c r="D1512" t="s">
        <v>18</v>
      </c>
      <c r="E1512" t="s">
        <v>155</v>
      </c>
      <c r="F1512" t="s">
        <v>0</v>
      </c>
      <c r="G1512" t="s">
        <v>3</v>
      </c>
      <c r="H1512" t="s">
        <v>4</v>
      </c>
      <c r="I1512" t="s">
        <v>0</v>
      </c>
      <c r="J1512">
        <v>500</v>
      </c>
    </row>
    <row r="1513" spans="1:10" x14ac:dyDescent="0.25">
      <c r="A1513" t="str">
        <f t="shared" si="23"/>
        <v>NoordwijkWijk 01 Noordwijk Aan ZeeTotaalHuurCorporatieOnder liberalisatiegrens</v>
      </c>
      <c r="B1513">
        <v>2015</v>
      </c>
      <c r="C1513" t="s">
        <v>15</v>
      </c>
      <c r="D1513" t="s">
        <v>18</v>
      </c>
      <c r="E1513" t="s">
        <v>155</v>
      </c>
      <c r="F1513" t="s">
        <v>0</v>
      </c>
      <c r="G1513" t="s">
        <v>3</v>
      </c>
      <c r="H1513" t="s">
        <v>4</v>
      </c>
      <c r="I1513" t="s">
        <v>5</v>
      </c>
      <c r="J1513">
        <v>500</v>
      </c>
    </row>
    <row r="1514" spans="1:10" x14ac:dyDescent="0.25">
      <c r="A1514" t="str">
        <f t="shared" si="23"/>
        <v>NoordwijkWijk 01 Noordwijk Aan ZeeTotaalHuurCorporatieOverig</v>
      </c>
      <c r="B1514">
        <v>2015</v>
      </c>
      <c r="C1514" t="s">
        <v>15</v>
      </c>
      <c r="D1514" t="s">
        <v>18</v>
      </c>
      <c r="E1514" t="s">
        <v>155</v>
      </c>
      <c r="F1514" t="s">
        <v>0</v>
      </c>
      <c r="G1514" t="s">
        <v>3</v>
      </c>
      <c r="H1514" t="s">
        <v>4</v>
      </c>
      <c r="I1514" t="s">
        <v>6</v>
      </c>
      <c r="J1514">
        <v>0</v>
      </c>
    </row>
    <row r="1515" spans="1:10" x14ac:dyDescent="0.25">
      <c r="A1515" t="str">
        <f t="shared" si="23"/>
        <v>NoordwijkWijk 01 Noordwijk Aan ZeeTotaalHuurOverige verhuurderN.v.t.</v>
      </c>
      <c r="B1515">
        <v>2015</v>
      </c>
      <c r="C1515" t="s">
        <v>15</v>
      </c>
      <c r="D1515" t="s">
        <v>18</v>
      </c>
      <c r="E1515" t="s">
        <v>155</v>
      </c>
      <c r="F1515" t="s">
        <v>0</v>
      </c>
      <c r="G1515" t="s">
        <v>3</v>
      </c>
      <c r="H1515" t="s">
        <v>7</v>
      </c>
      <c r="I1515" t="s">
        <v>1</v>
      </c>
      <c r="J1515">
        <v>1000</v>
      </c>
    </row>
    <row r="1516" spans="1:10" x14ac:dyDescent="0.25">
      <c r="A1516" t="str">
        <f t="shared" si="23"/>
        <v>NoordwijkWijk 01 Noordwijk Aan ZeeInkomensafh.huurbeleid tot 34229 euroTotaalN.v.t.N.v.t.</v>
      </c>
      <c r="B1516">
        <v>2015</v>
      </c>
      <c r="C1516" t="s">
        <v>15</v>
      </c>
      <c r="D1516" t="s">
        <v>18</v>
      </c>
      <c r="E1516" t="s">
        <v>155</v>
      </c>
      <c r="F1516" t="s">
        <v>8</v>
      </c>
      <c r="G1516" t="s">
        <v>0</v>
      </c>
      <c r="H1516" t="s">
        <v>1</v>
      </c>
      <c r="I1516" t="s">
        <v>1</v>
      </c>
      <c r="J1516">
        <v>1800</v>
      </c>
    </row>
    <row r="1517" spans="1:10" x14ac:dyDescent="0.25">
      <c r="A1517" t="str">
        <f t="shared" si="23"/>
        <v>NoordwijkWijk 01 Noordwijk Aan ZeeInkomensafh.huurbeleid tot 34229 euroEigenaarN.v.t.N.v.t.</v>
      </c>
      <c r="B1517">
        <v>2015</v>
      </c>
      <c r="C1517" t="s">
        <v>15</v>
      </c>
      <c r="D1517" t="s">
        <v>18</v>
      </c>
      <c r="E1517" t="s">
        <v>155</v>
      </c>
      <c r="F1517" t="s">
        <v>8</v>
      </c>
      <c r="G1517" t="s">
        <v>2</v>
      </c>
      <c r="H1517" t="s">
        <v>1</v>
      </c>
      <c r="I1517" t="s">
        <v>1</v>
      </c>
      <c r="J1517">
        <v>700</v>
      </c>
    </row>
    <row r="1518" spans="1:10" x14ac:dyDescent="0.25">
      <c r="A1518" t="str">
        <f t="shared" si="23"/>
        <v>NoordwijkWijk 01 Noordwijk Aan ZeeInkomensafh.huurbeleid tot 34229 euroHuurTotaalN.v.t.</v>
      </c>
      <c r="B1518">
        <v>2015</v>
      </c>
      <c r="C1518" t="s">
        <v>15</v>
      </c>
      <c r="D1518" t="s">
        <v>18</v>
      </c>
      <c r="E1518" t="s">
        <v>155</v>
      </c>
      <c r="F1518" t="s">
        <v>8</v>
      </c>
      <c r="G1518" t="s">
        <v>3</v>
      </c>
      <c r="H1518" t="s">
        <v>0</v>
      </c>
      <c r="I1518" t="s">
        <v>1</v>
      </c>
      <c r="J1518">
        <v>1100</v>
      </c>
    </row>
    <row r="1519" spans="1:10" x14ac:dyDescent="0.25">
      <c r="A1519" t="str">
        <f t="shared" si="23"/>
        <v>NoordwijkWijk 01 Noordwijk Aan ZeeInkomensafh.huurbeleid tot 34229 euroHuurCorporatieTotaal</v>
      </c>
      <c r="B1519">
        <v>2015</v>
      </c>
      <c r="C1519" t="s">
        <v>15</v>
      </c>
      <c r="D1519" t="s">
        <v>18</v>
      </c>
      <c r="E1519" t="s">
        <v>155</v>
      </c>
      <c r="F1519" t="s">
        <v>8</v>
      </c>
      <c r="G1519" t="s">
        <v>3</v>
      </c>
      <c r="H1519" t="s">
        <v>4</v>
      </c>
      <c r="I1519" t="s">
        <v>0</v>
      </c>
      <c r="J1519">
        <v>400</v>
      </c>
    </row>
    <row r="1520" spans="1:10" x14ac:dyDescent="0.25">
      <c r="A1520" t="str">
        <f t="shared" si="23"/>
        <v>NoordwijkWijk 01 Noordwijk Aan ZeeInkomensafh.huurbeleid tot 34229 euroHuurCorporatieOnder liberalisatiegrens</v>
      </c>
      <c r="B1520">
        <v>2015</v>
      </c>
      <c r="C1520" t="s">
        <v>15</v>
      </c>
      <c r="D1520" t="s">
        <v>18</v>
      </c>
      <c r="E1520" t="s">
        <v>155</v>
      </c>
      <c r="F1520" t="s">
        <v>8</v>
      </c>
      <c r="G1520" t="s">
        <v>3</v>
      </c>
      <c r="H1520" t="s">
        <v>4</v>
      </c>
      <c r="I1520" t="s">
        <v>5</v>
      </c>
      <c r="J1520">
        <v>400</v>
      </c>
    </row>
    <row r="1521" spans="1:10" x14ac:dyDescent="0.25">
      <c r="A1521" t="str">
        <f t="shared" si="23"/>
        <v>NoordwijkWijk 01 Noordwijk Aan ZeeInkomensafh.huurbeleid tot 34229 euroHuurCorporatieOverig</v>
      </c>
      <c r="B1521">
        <v>2015</v>
      </c>
      <c r="C1521" t="s">
        <v>15</v>
      </c>
      <c r="D1521" t="s">
        <v>18</v>
      </c>
      <c r="E1521" t="s">
        <v>155</v>
      </c>
      <c r="F1521" t="s">
        <v>8</v>
      </c>
      <c r="G1521" t="s">
        <v>3</v>
      </c>
      <c r="H1521" t="s">
        <v>4</v>
      </c>
      <c r="I1521" t="s">
        <v>6</v>
      </c>
      <c r="J1521">
        <v>0</v>
      </c>
    </row>
    <row r="1522" spans="1:10" x14ac:dyDescent="0.25">
      <c r="A1522" t="str">
        <f t="shared" si="23"/>
        <v>NoordwijkWijk 01 Noordwijk Aan ZeeInkomensafh.huurbeleid tot 34229 euroHuurOverige verhuurderN.v.t.</v>
      </c>
      <c r="B1522">
        <v>2015</v>
      </c>
      <c r="C1522" t="s">
        <v>15</v>
      </c>
      <c r="D1522" t="s">
        <v>18</v>
      </c>
      <c r="E1522" t="s">
        <v>155</v>
      </c>
      <c r="F1522" t="s">
        <v>8</v>
      </c>
      <c r="G1522" t="s">
        <v>3</v>
      </c>
      <c r="H1522" t="s">
        <v>7</v>
      </c>
      <c r="I1522" t="s">
        <v>1</v>
      </c>
      <c r="J1522">
        <v>700</v>
      </c>
    </row>
    <row r="1523" spans="1:10" x14ac:dyDescent="0.25">
      <c r="A1523" t="str">
        <f t="shared" si="23"/>
        <v>NoordwijkWijk 01 Noordwijk Aan ZeeInkomensafh.huurbeleid 34229 t/m 43786 euroTotaalN.v.t.N.v.t.</v>
      </c>
      <c r="B1523">
        <v>2015</v>
      </c>
      <c r="C1523" t="s">
        <v>15</v>
      </c>
      <c r="D1523" t="s">
        <v>18</v>
      </c>
      <c r="E1523" t="s">
        <v>155</v>
      </c>
      <c r="F1523" t="s">
        <v>9</v>
      </c>
      <c r="G1523" t="s">
        <v>0</v>
      </c>
      <c r="H1523" t="s">
        <v>1</v>
      </c>
      <c r="I1523" t="s">
        <v>1</v>
      </c>
      <c r="J1523">
        <v>400</v>
      </c>
    </row>
    <row r="1524" spans="1:10" x14ac:dyDescent="0.25">
      <c r="A1524" t="str">
        <f t="shared" si="23"/>
        <v>NoordwijkWijk 01 Noordwijk Aan ZeeInkomensafh.huurbeleid 34229 t/m 43786 euroEigenaarN.v.t.N.v.t.</v>
      </c>
      <c r="B1524">
        <v>2015</v>
      </c>
      <c r="C1524" t="s">
        <v>15</v>
      </c>
      <c r="D1524" t="s">
        <v>18</v>
      </c>
      <c r="E1524" t="s">
        <v>155</v>
      </c>
      <c r="F1524" t="s">
        <v>9</v>
      </c>
      <c r="G1524" t="s">
        <v>2</v>
      </c>
      <c r="H1524" t="s">
        <v>1</v>
      </c>
      <c r="I1524" t="s">
        <v>1</v>
      </c>
      <c r="J1524">
        <v>300</v>
      </c>
    </row>
    <row r="1525" spans="1:10" x14ac:dyDescent="0.25">
      <c r="A1525" t="str">
        <f t="shared" si="23"/>
        <v>NoordwijkWijk 01 Noordwijk Aan ZeeInkomensafh.huurbeleid 34229 t/m 43786 euroHuurTotaalN.v.t.</v>
      </c>
      <c r="B1525">
        <v>2015</v>
      </c>
      <c r="C1525" t="s">
        <v>15</v>
      </c>
      <c r="D1525" t="s">
        <v>18</v>
      </c>
      <c r="E1525" t="s">
        <v>155</v>
      </c>
      <c r="F1525" t="s">
        <v>9</v>
      </c>
      <c r="G1525" t="s">
        <v>3</v>
      </c>
      <c r="H1525" t="s">
        <v>0</v>
      </c>
      <c r="I1525" t="s">
        <v>1</v>
      </c>
      <c r="J1525">
        <v>200</v>
      </c>
    </row>
    <row r="1526" spans="1:10" x14ac:dyDescent="0.25">
      <c r="A1526" t="str">
        <f t="shared" si="23"/>
        <v>NoordwijkWijk 01 Noordwijk Aan ZeeInkomensafh.huurbeleid 34229 t/m 43786 euroHuurCorporatieTotaal</v>
      </c>
      <c r="B1526">
        <v>2015</v>
      </c>
      <c r="C1526" t="s">
        <v>15</v>
      </c>
      <c r="D1526" t="s">
        <v>18</v>
      </c>
      <c r="E1526" t="s">
        <v>155</v>
      </c>
      <c r="F1526" t="s">
        <v>9</v>
      </c>
      <c r="G1526" t="s">
        <v>3</v>
      </c>
      <c r="H1526" t="s">
        <v>4</v>
      </c>
      <c r="I1526" t="s">
        <v>0</v>
      </c>
      <c r="J1526">
        <v>100</v>
      </c>
    </row>
    <row r="1527" spans="1:10" x14ac:dyDescent="0.25">
      <c r="A1527" t="str">
        <f t="shared" si="23"/>
        <v>NoordwijkWijk 01 Noordwijk Aan ZeeInkomensafh.huurbeleid 34229 t/m 43786 euroHuurCorporatieOnder liberalisatiegrens</v>
      </c>
      <c r="B1527">
        <v>2015</v>
      </c>
      <c r="C1527" t="s">
        <v>15</v>
      </c>
      <c r="D1527" t="s">
        <v>18</v>
      </c>
      <c r="E1527" t="s">
        <v>155</v>
      </c>
      <c r="F1527" t="s">
        <v>9</v>
      </c>
      <c r="G1527" t="s">
        <v>3</v>
      </c>
      <c r="H1527" t="s">
        <v>4</v>
      </c>
      <c r="I1527" t="s">
        <v>5</v>
      </c>
      <c r="J1527">
        <v>100</v>
      </c>
    </row>
    <row r="1528" spans="1:10" x14ac:dyDescent="0.25">
      <c r="A1528" t="str">
        <f t="shared" si="23"/>
        <v>NoordwijkWijk 01 Noordwijk Aan ZeeInkomensafh.huurbeleid 34229 t/m 43786 euroHuurCorporatieOverig</v>
      </c>
      <c r="B1528">
        <v>2015</v>
      </c>
      <c r="C1528" t="s">
        <v>15</v>
      </c>
      <c r="D1528" t="s">
        <v>18</v>
      </c>
      <c r="E1528" t="s">
        <v>155</v>
      </c>
      <c r="F1528" t="s">
        <v>9</v>
      </c>
      <c r="G1528" t="s">
        <v>3</v>
      </c>
      <c r="H1528" t="s">
        <v>4</v>
      </c>
      <c r="I1528" t="s">
        <v>6</v>
      </c>
      <c r="J1528">
        <v>0</v>
      </c>
    </row>
    <row r="1529" spans="1:10" x14ac:dyDescent="0.25">
      <c r="A1529" t="str">
        <f t="shared" si="23"/>
        <v>NoordwijkWijk 01 Noordwijk Aan ZeeInkomensafh.huurbeleid 34229 t/m 43786 euroHuurOverige verhuurderN.v.t.</v>
      </c>
      <c r="B1529">
        <v>2015</v>
      </c>
      <c r="C1529" t="s">
        <v>15</v>
      </c>
      <c r="D1529" t="s">
        <v>18</v>
      </c>
      <c r="E1529" t="s">
        <v>155</v>
      </c>
      <c r="F1529" t="s">
        <v>9</v>
      </c>
      <c r="G1529" t="s">
        <v>3</v>
      </c>
      <c r="H1529" t="s">
        <v>7</v>
      </c>
      <c r="I1529" t="s">
        <v>1</v>
      </c>
      <c r="J1529">
        <v>100</v>
      </c>
    </row>
    <row r="1530" spans="1:10" x14ac:dyDescent="0.25">
      <c r="A1530" t="str">
        <f t="shared" si="23"/>
        <v>NoordwijkWijk 01 Noordwijk Aan ZeeInkomensafh.huurbeleid meer dan 43786 euroTotaalN.v.t.N.v.t.</v>
      </c>
      <c r="B1530">
        <v>2015</v>
      </c>
      <c r="C1530" t="s">
        <v>15</v>
      </c>
      <c r="D1530" t="s">
        <v>18</v>
      </c>
      <c r="E1530" t="s">
        <v>155</v>
      </c>
      <c r="F1530" t="s">
        <v>10</v>
      </c>
      <c r="G1530" t="s">
        <v>0</v>
      </c>
      <c r="H1530" t="s">
        <v>1</v>
      </c>
      <c r="I1530" t="s">
        <v>1</v>
      </c>
      <c r="J1530">
        <v>1800</v>
      </c>
    </row>
    <row r="1531" spans="1:10" x14ac:dyDescent="0.25">
      <c r="A1531" t="str">
        <f t="shared" si="23"/>
        <v>NoordwijkWijk 01 Noordwijk Aan ZeeInkomensafh.huurbeleid meer dan 43786 euroEigenaarN.v.t.N.v.t.</v>
      </c>
      <c r="B1531">
        <v>2015</v>
      </c>
      <c r="C1531" t="s">
        <v>15</v>
      </c>
      <c r="D1531" t="s">
        <v>18</v>
      </c>
      <c r="E1531" t="s">
        <v>155</v>
      </c>
      <c r="F1531" t="s">
        <v>10</v>
      </c>
      <c r="G1531" t="s">
        <v>2</v>
      </c>
      <c r="H1531" t="s">
        <v>1</v>
      </c>
      <c r="I1531" t="s">
        <v>1</v>
      </c>
      <c r="J1531">
        <v>1600</v>
      </c>
    </row>
    <row r="1532" spans="1:10" x14ac:dyDescent="0.25">
      <c r="A1532" t="str">
        <f t="shared" si="23"/>
        <v>NoordwijkWijk 01 Noordwijk Aan ZeeInkomensafh.huurbeleid meer dan 43786 euroHuurTotaalN.v.t.</v>
      </c>
      <c r="B1532">
        <v>2015</v>
      </c>
      <c r="C1532" t="s">
        <v>15</v>
      </c>
      <c r="D1532" t="s">
        <v>18</v>
      </c>
      <c r="E1532" t="s">
        <v>155</v>
      </c>
      <c r="F1532" t="s">
        <v>10</v>
      </c>
      <c r="G1532" t="s">
        <v>3</v>
      </c>
      <c r="H1532" t="s">
        <v>0</v>
      </c>
      <c r="I1532" t="s">
        <v>1</v>
      </c>
      <c r="J1532">
        <v>300</v>
      </c>
    </row>
    <row r="1533" spans="1:10" x14ac:dyDescent="0.25">
      <c r="A1533" t="str">
        <f t="shared" si="23"/>
        <v>NoordwijkWijk 01 Noordwijk Aan ZeeInkomensafh.huurbeleid meer dan 43786 euroHuurCorporatieTotaal</v>
      </c>
      <c r="B1533">
        <v>2015</v>
      </c>
      <c r="C1533" t="s">
        <v>15</v>
      </c>
      <c r="D1533" t="s">
        <v>18</v>
      </c>
      <c r="E1533" t="s">
        <v>155</v>
      </c>
      <c r="F1533" t="s">
        <v>10</v>
      </c>
      <c r="G1533" t="s">
        <v>3</v>
      </c>
      <c r="H1533" t="s">
        <v>4</v>
      </c>
      <c r="I1533" t="s">
        <v>0</v>
      </c>
      <c r="J1533">
        <v>100</v>
      </c>
    </row>
    <row r="1534" spans="1:10" x14ac:dyDescent="0.25">
      <c r="A1534" t="str">
        <f t="shared" si="23"/>
        <v>NoordwijkWijk 01 Noordwijk Aan ZeeInkomensafh.huurbeleid meer dan 43786 euroHuurCorporatieOnder liberalisatiegrens</v>
      </c>
      <c r="B1534">
        <v>2015</v>
      </c>
      <c r="C1534" t="s">
        <v>15</v>
      </c>
      <c r="D1534" t="s">
        <v>18</v>
      </c>
      <c r="E1534" t="s">
        <v>155</v>
      </c>
      <c r="F1534" t="s">
        <v>10</v>
      </c>
      <c r="G1534" t="s">
        <v>3</v>
      </c>
      <c r="H1534" t="s">
        <v>4</v>
      </c>
      <c r="I1534" t="s">
        <v>5</v>
      </c>
      <c r="J1534">
        <v>100</v>
      </c>
    </row>
    <row r="1535" spans="1:10" x14ac:dyDescent="0.25">
      <c r="A1535" t="str">
        <f t="shared" si="23"/>
        <v>NoordwijkWijk 01 Noordwijk Aan ZeeInkomensafh.huurbeleid meer dan 43786 euroHuurCorporatieOverig</v>
      </c>
      <c r="B1535">
        <v>2015</v>
      </c>
      <c r="C1535" t="s">
        <v>15</v>
      </c>
      <c r="D1535" t="s">
        <v>18</v>
      </c>
      <c r="E1535" t="s">
        <v>155</v>
      </c>
      <c r="F1535" t="s">
        <v>10</v>
      </c>
      <c r="G1535" t="s">
        <v>3</v>
      </c>
      <c r="H1535" t="s">
        <v>4</v>
      </c>
      <c r="I1535" t="s">
        <v>6</v>
      </c>
      <c r="J1535">
        <v>0</v>
      </c>
    </row>
    <row r="1536" spans="1:10" x14ac:dyDescent="0.25">
      <c r="A1536" t="str">
        <f t="shared" si="23"/>
        <v>NoordwijkWijk 01 Noordwijk Aan ZeeInkomensafh.huurbeleid meer dan 43786 euroHuurOverige verhuurderN.v.t.</v>
      </c>
      <c r="B1536">
        <v>2015</v>
      </c>
      <c r="C1536" t="s">
        <v>15</v>
      </c>
      <c r="D1536" t="s">
        <v>18</v>
      </c>
      <c r="E1536" t="s">
        <v>155</v>
      </c>
      <c r="F1536" t="s">
        <v>10</v>
      </c>
      <c r="G1536" t="s">
        <v>3</v>
      </c>
      <c r="H1536" t="s">
        <v>7</v>
      </c>
      <c r="I1536" t="s">
        <v>1</v>
      </c>
      <c r="J1536">
        <v>200</v>
      </c>
    </row>
    <row r="1537" spans="1:10" x14ac:dyDescent="0.25">
      <c r="A1537" t="str">
        <f t="shared" si="23"/>
        <v>NoordwijkerhoutTotaalTotaalTotaalN.v.t.N.v.t.</v>
      </c>
      <c r="B1537">
        <v>2015</v>
      </c>
      <c r="C1537" t="s">
        <v>15</v>
      </c>
      <c r="D1537" t="s">
        <v>19</v>
      </c>
      <c r="E1537" t="s">
        <v>0</v>
      </c>
      <c r="F1537" t="s">
        <v>0</v>
      </c>
      <c r="G1537" t="s">
        <v>0</v>
      </c>
      <c r="H1537" t="s">
        <v>1</v>
      </c>
      <c r="I1537" t="s">
        <v>1</v>
      </c>
      <c r="J1537">
        <v>6700</v>
      </c>
    </row>
    <row r="1538" spans="1:10" x14ac:dyDescent="0.25">
      <c r="A1538" t="str">
        <f t="shared" si="23"/>
        <v>NoordwijkerhoutTotaalTotaalEigenaarN.v.t.N.v.t.</v>
      </c>
      <c r="B1538">
        <v>2015</v>
      </c>
      <c r="C1538" t="s">
        <v>15</v>
      </c>
      <c r="D1538" t="s">
        <v>19</v>
      </c>
      <c r="E1538" t="s">
        <v>0</v>
      </c>
      <c r="F1538" t="s">
        <v>0</v>
      </c>
      <c r="G1538" t="s">
        <v>2</v>
      </c>
      <c r="H1538" t="s">
        <v>1</v>
      </c>
      <c r="I1538" t="s">
        <v>1</v>
      </c>
      <c r="J1538">
        <v>4200</v>
      </c>
    </row>
    <row r="1539" spans="1:10" x14ac:dyDescent="0.25">
      <c r="A1539" t="str">
        <f t="shared" ref="A1539:A1602" si="24">CONCATENATE(D1539,E1539,F1539,G1539,H1539,I1539)</f>
        <v>NoordwijkerhoutTotaalTotaalHuurTotaalN.v.t.</v>
      </c>
      <c r="B1539">
        <v>2015</v>
      </c>
      <c r="C1539" t="s">
        <v>15</v>
      </c>
      <c r="D1539" t="s">
        <v>19</v>
      </c>
      <c r="E1539" t="s">
        <v>0</v>
      </c>
      <c r="F1539" t="s">
        <v>0</v>
      </c>
      <c r="G1539" t="s">
        <v>3</v>
      </c>
      <c r="H1539" t="s">
        <v>0</v>
      </c>
      <c r="I1539" t="s">
        <v>1</v>
      </c>
      <c r="J1539">
        <v>2500</v>
      </c>
    </row>
    <row r="1540" spans="1:10" x14ac:dyDescent="0.25">
      <c r="A1540" t="str">
        <f t="shared" si="24"/>
        <v>NoordwijkerhoutTotaalTotaalHuurCorporatieTotaal</v>
      </c>
      <c r="B1540">
        <v>2015</v>
      </c>
      <c r="C1540" t="s">
        <v>15</v>
      </c>
      <c r="D1540" t="s">
        <v>19</v>
      </c>
      <c r="E1540" t="s">
        <v>0</v>
      </c>
      <c r="F1540" t="s">
        <v>0</v>
      </c>
      <c r="G1540" t="s">
        <v>3</v>
      </c>
      <c r="H1540" t="s">
        <v>4</v>
      </c>
      <c r="I1540" t="s">
        <v>0</v>
      </c>
      <c r="J1540">
        <v>1900</v>
      </c>
    </row>
    <row r="1541" spans="1:10" x14ac:dyDescent="0.25">
      <c r="A1541" t="str">
        <f t="shared" si="24"/>
        <v>NoordwijkerhoutTotaalTotaalHuurCorporatieOnder liberalisatiegrens</v>
      </c>
      <c r="B1541">
        <v>2015</v>
      </c>
      <c r="C1541" t="s">
        <v>15</v>
      </c>
      <c r="D1541" t="s">
        <v>19</v>
      </c>
      <c r="E1541" t="s">
        <v>0</v>
      </c>
      <c r="F1541" t="s">
        <v>0</v>
      </c>
      <c r="G1541" t="s">
        <v>3</v>
      </c>
      <c r="H1541" t="s">
        <v>4</v>
      </c>
      <c r="I1541" t="s">
        <v>5</v>
      </c>
      <c r="J1541">
        <v>1700</v>
      </c>
    </row>
    <row r="1542" spans="1:10" x14ac:dyDescent="0.25">
      <c r="A1542" t="str">
        <f t="shared" si="24"/>
        <v>NoordwijkerhoutTotaalTotaalHuurCorporatieOverig</v>
      </c>
      <c r="B1542">
        <v>2015</v>
      </c>
      <c r="C1542" t="s">
        <v>15</v>
      </c>
      <c r="D1542" t="s">
        <v>19</v>
      </c>
      <c r="E1542" t="s">
        <v>0</v>
      </c>
      <c r="F1542" t="s">
        <v>0</v>
      </c>
      <c r="G1542" t="s">
        <v>3</v>
      </c>
      <c r="H1542" t="s">
        <v>4</v>
      </c>
      <c r="I1542" t="s">
        <v>6</v>
      </c>
      <c r="J1542">
        <v>100</v>
      </c>
    </row>
    <row r="1543" spans="1:10" x14ac:dyDescent="0.25">
      <c r="A1543" t="str">
        <f t="shared" si="24"/>
        <v>NoordwijkerhoutTotaalTotaalHuurOverige verhuurderN.v.t.</v>
      </c>
      <c r="B1543">
        <v>2015</v>
      </c>
      <c r="C1543" t="s">
        <v>15</v>
      </c>
      <c r="D1543" t="s">
        <v>19</v>
      </c>
      <c r="E1543" t="s">
        <v>0</v>
      </c>
      <c r="F1543" t="s">
        <v>0</v>
      </c>
      <c r="G1543" t="s">
        <v>3</v>
      </c>
      <c r="H1543" t="s">
        <v>7</v>
      </c>
      <c r="I1543" t="s">
        <v>1</v>
      </c>
      <c r="J1543">
        <v>600</v>
      </c>
    </row>
    <row r="1544" spans="1:10" x14ac:dyDescent="0.25">
      <c r="A1544" t="str">
        <f t="shared" si="24"/>
        <v>NoordwijkerhoutTotaalInkomensafh.huurbeleid tot 34229 euroTotaalN.v.t.N.v.t.</v>
      </c>
      <c r="B1544">
        <v>2015</v>
      </c>
      <c r="C1544" t="s">
        <v>15</v>
      </c>
      <c r="D1544" t="s">
        <v>19</v>
      </c>
      <c r="E1544" t="s">
        <v>0</v>
      </c>
      <c r="F1544" t="s">
        <v>8</v>
      </c>
      <c r="G1544" t="s">
        <v>0</v>
      </c>
      <c r="H1544" t="s">
        <v>1</v>
      </c>
      <c r="I1544" t="s">
        <v>1</v>
      </c>
      <c r="J1544">
        <v>2800</v>
      </c>
    </row>
    <row r="1545" spans="1:10" x14ac:dyDescent="0.25">
      <c r="A1545" t="str">
        <f t="shared" si="24"/>
        <v>NoordwijkerhoutTotaalInkomensafh.huurbeleid tot 34229 euroEigenaarN.v.t.N.v.t.</v>
      </c>
      <c r="B1545">
        <v>2015</v>
      </c>
      <c r="C1545" t="s">
        <v>15</v>
      </c>
      <c r="D1545" t="s">
        <v>19</v>
      </c>
      <c r="E1545" t="s">
        <v>0</v>
      </c>
      <c r="F1545" t="s">
        <v>8</v>
      </c>
      <c r="G1545" t="s">
        <v>2</v>
      </c>
      <c r="H1545" t="s">
        <v>1</v>
      </c>
      <c r="I1545" t="s">
        <v>1</v>
      </c>
      <c r="J1545">
        <v>1100</v>
      </c>
    </row>
    <row r="1546" spans="1:10" x14ac:dyDescent="0.25">
      <c r="A1546" t="str">
        <f t="shared" si="24"/>
        <v>NoordwijkerhoutTotaalInkomensafh.huurbeleid tot 34229 euroHuurTotaalN.v.t.</v>
      </c>
      <c r="B1546">
        <v>2015</v>
      </c>
      <c r="C1546" t="s">
        <v>15</v>
      </c>
      <c r="D1546" t="s">
        <v>19</v>
      </c>
      <c r="E1546" t="s">
        <v>0</v>
      </c>
      <c r="F1546" t="s">
        <v>8</v>
      </c>
      <c r="G1546" t="s">
        <v>3</v>
      </c>
      <c r="H1546" t="s">
        <v>0</v>
      </c>
      <c r="I1546" t="s">
        <v>1</v>
      </c>
      <c r="J1546">
        <v>1700</v>
      </c>
    </row>
    <row r="1547" spans="1:10" x14ac:dyDescent="0.25">
      <c r="A1547" t="str">
        <f t="shared" si="24"/>
        <v>NoordwijkerhoutTotaalInkomensafh.huurbeleid tot 34229 euroHuurCorporatieTotaal</v>
      </c>
      <c r="B1547">
        <v>2015</v>
      </c>
      <c r="C1547" t="s">
        <v>15</v>
      </c>
      <c r="D1547" t="s">
        <v>19</v>
      </c>
      <c r="E1547" t="s">
        <v>0</v>
      </c>
      <c r="F1547" t="s">
        <v>8</v>
      </c>
      <c r="G1547" t="s">
        <v>3</v>
      </c>
      <c r="H1547" t="s">
        <v>4</v>
      </c>
      <c r="I1547" t="s">
        <v>0</v>
      </c>
      <c r="J1547">
        <v>1300</v>
      </c>
    </row>
    <row r="1548" spans="1:10" x14ac:dyDescent="0.25">
      <c r="A1548" t="str">
        <f t="shared" si="24"/>
        <v>NoordwijkerhoutTotaalInkomensafh.huurbeleid tot 34229 euroHuurCorporatieOnder liberalisatiegrens</v>
      </c>
      <c r="B1548">
        <v>2015</v>
      </c>
      <c r="C1548" t="s">
        <v>15</v>
      </c>
      <c r="D1548" t="s">
        <v>19</v>
      </c>
      <c r="E1548" t="s">
        <v>0</v>
      </c>
      <c r="F1548" t="s">
        <v>8</v>
      </c>
      <c r="G1548" t="s">
        <v>3</v>
      </c>
      <c r="H1548" t="s">
        <v>4</v>
      </c>
      <c r="I1548" t="s">
        <v>5</v>
      </c>
      <c r="J1548">
        <v>1200</v>
      </c>
    </row>
    <row r="1549" spans="1:10" x14ac:dyDescent="0.25">
      <c r="A1549" t="str">
        <f t="shared" si="24"/>
        <v>NoordwijkerhoutTotaalInkomensafh.huurbeleid tot 34229 euroHuurCorporatieOverig</v>
      </c>
      <c r="B1549">
        <v>2015</v>
      </c>
      <c r="C1549" t="s">
        <v>15</v>
      </c>
      <c r="D1549" t="s">
        <v>19</v>
      </c>
      <c r="E1549" t="s">
        <v>0</v>
      </c>
      <c r="F1549" t="s">
        <v>8</v>
      </c>
      <c r="G1549" t="s">
        <v>3</v>
      </c>
      <c r="H1549" t="s">
        <v>4</v>
      </c>
      <c r="I1549" t="s">
        <v>6</v>
      </c>
      <c r="J1549">
        <v>100</v>
      </c>
    </row>
    <row r="1550" spans="1:10" x14ac:dyDescent="0.25">
      <c r="A1550" t="str">
        <f t="shared" si="24"/>
        <v>NoordwijkerhoutTotaalInkomensafh.huurbeleid tot 34229 euroHuurOverige verhuurderN.v.t.</v>
      </c>
      <c r="B1550">
        <v>2015</v>
      </c>
      <c r="C1550" t="s">
        <v>15</v>
      </c>
      <c r="D1550" t="s">
        <v>19</v>
      </c>
      <c r="E1550" t="s">
        <v>0</v>
      </c>
      <c r="F1550" t="s">
        <v>8</v>
      </c>
      <c r="G1550" t="s">
        <v>3</v>
      </c>
      <c r="H1550" t="s">
        <v>7</v>
      </c>
      <c r="I1550" t="s">
        <v>1</v>
      </c>
      <c r="J1550">
        <v>400</v>
      </c>
    </row>
    <row r="1551" spans="1:10" x14ac:dyDescent="0.25">
      <c r="A1551" t="str">
        <f t="shared" si="24"/>
        <v>NoordwijkerhoutTotaalInkomensafh.huurbeleid 34229 t/m 43786 euroTotaalN.v.t.N.v.t.</v>
      </c>
      <c r="B1551">
        <v>2015</v>
      </c>
      <c r="C1551" t="s">
        <v>15</v>
      </c>
      <c r="D1551" t="s">
        <v>19</v>
      </c>
      <c r="E1551" t="s">
        <v>0</v>
      </c>
      <c r="F1551" t="s">
        <v>9</v>
      </c>
      <c r="G1551" t="s">
        <v>0</v>
      </c>
      <c r="H1551" t="s">
        <v>1</v>
      </c>
      <c r="I1551" t="s">
        <v>1</v>
      </c>
      <c r="J1551">
        <v>900</v>
      </c>
    </row>
    <row r="1552" spans="1:10" x14ac:dyDescent="0.25">
      <c r="A1552" t="str">
        <f t="shared" si="24"/>
        <v>NoordwijkerhoutTotaalInkomensafh.huurbeleid 34229 t/m 43786 euroEigenaarN.v.t.N.v.t.</v>
      </c>
      <c r="B1552">
        <v>2015</v>
      </c>
      <c r="C1552" t="s">
        <v>15</v>
      </c>
      <c r="D1552" t="s">
        <v>19</v>
      </c>
      <c r="E1552" t="s">
        <v>0</v>
      </c>
      <c r="F1552" t="s">
        <v>9</v>
      </c>
      <c r="G1552" t="s">
        <v>2</v>
      </c>
      <c r="H1552" t="s">
        <v>1</v>
      </c>
      <c r="I1552" t="s">
        <v>1</v>
      </c>
      <c r="J1552">
        <v>600</v>
      </c>
    </row>
    <row r="1553" spans="1:10" x14ac:dyDescent="0.25">
      <c r="A1553" t="str">
        <f t="shared" si="24"/>
        <v>NoordwijkerhoutTotaalInkomensafh.huurbeleid 34229 t/m 43786 euroHuurTotaalN.v.t.</v>
      </c>
      <c r="B1553">
        <v>2015</v>
      </c>
      <c r="C1553" t="s">
        <v>15</v>
      </c>
      <c r="D1553" t="s">
        <v>19</v>
      </c>
      <c r="E1553" t="s">
        <v>0</v>
      </c>
      <c r="F1553" t="s">
        <v>9</v>
      </c>
      <c r="G1553" t="s">
        <v>3</v>
      </c>
      <c r="H1553" t="s">
        <v>0</v>
      </c>
      <c r="I1553" t="s">
        <v>1</v>
      </c>
      <c r="J1553">
        <v>300</v>
      </c>
    </row>
    <row r="1554" spans="1:10" x14ac:dyDescent="0.25">
      <c r="A1554" t="str">
        <f t="shared" si="24"/>
        <v>NoordwijkerhoutTotaalInkomensafh.huurbeleid 34229 t/m 43786 euroHuurCorporatieTotaal</v>
      </c>
      <c r="B1554">
        <v>2015</v>
      </c>
      <c r="C1554" t="s">
        <v>15</v>
      </c>
      <c r="D1554" t="s">
        <v>19</v>
      </c>
      <c r="E1554" t="s">
        <v>0</v>
      </c>
      <c r="F1554" t="s">
        <v>9</v>
      </c>
      <c r="G1554" t="s">
        <v>3</v>
      </c>
      <c r="H1554" t="s">
        <v>4</v>
      </c>
      <c r="I1554" t="s">
        <v>0</v>
      </c>
      <c r="J1554">
        <v>200</v>
      </c>
    </row>
    <row r="1555" spans="1:10" x14ac:dyDescent="0.25">
      <c r="A1555" t="str">
        <f t="shared" si="24"/>
        <v>NoordwijkerhoutTotaalInkomensafh.huurbeleid 34229 t/m 43786 euroHuurCorporatieOnder liberalisatiegrens</v>
      </c>
      <c r="B1555">
        <v>2015</v>
      </c>
      <c r="C1555" t="s">
        <v>15</v>
      </c>
      <c r="D1555" t="s">
        <v>19</v>
      </c>
      <c r="E1555" t="s">
        <v>0</v>
      </c>
      <c r="F1555" t="s">
        <v>9</v>
      </c>
      <c r="G1555" t="s">
        <v>3</v>
      </c>
      <c r="H1555" t="s">
        <v>4</v>
      </c>
      <c r="I1555" t="s">
        <v>5</v>
      </c>
      <c r="J1555">
        <v>200</v>
      </c>
    </row>
    <row r="1556" spans="1:10" x14ac:dyDescent="0.25">
      <c r="A1556" t="str">
        <f t="shared" si="24"/>
        <v>NoordwijkerhoutTotaalInkomensafh.huurbeleid 34229 t/m 43786 euroHuurCorporatieOverig</v>
      </c>
      <c r="B1556">
        <v>2015</v>
      </c>
      <c r="C1556" t="s">
        <v>15</v>
      </c>
      <c r="D1556" t="s">
        <v>19</v>
      </c>
      <c r="E1556" t="s">
        <v>0</v>
      </c>
      <c r="F1556" t="s">
        <v>9</v>
      </c>
      <c r="G1556" t="s">
        <v>3</v>
      </c>
      <c r="H1556" t="s">
        <v>4</v>
      </c>
      <c r="I1556" t="s">
        <v>6</v>
      </c>
      <c r="J1556">
        <v>0</v>
      </c>
    </row>
    <row r="1557" spans="1:10" x14ac:dyDescent="0.25">
      <c r="A1557" t="str">
        <f t="shared" si="24"/>
        <v>NoordwijkerhoutTotaalInkomensafh.huurbeleid 34229 t/m 43786 euroHuurOverige verhuurderN.v.t.</v>
      </c>
      <c r="B1557">
        <v>2015</v>
      </c>
      <c r="C1557" t="s">
        <v>15</v>
      </c>
      <c r="D1557" t="s">
        <v>19</v>
      </c>
      <c r="E1557" t="s">
        <v>0</v>
      </c>
      <c r="F1557" t="s">
        <v>9</v>
      </c>
      <c r="G1557" t="s">
        <v>3</v>
      </c>
      <c r="H1557" t="s">
        <v>7</v>
      </c>
      <c r="I1557" t="s">
        <v>1</v>
      </c>
      <c r="J1557">
        <v>100</v>
      </c>
    </row>
    <row r="1558" spans="1:10" x14ac:dyDescent="0.25">
      <c r="A1558" t="str">
        <f t="shared" si="24"/>
        <v>NoordwijkerhoutTotaalInkomensafh.huurbeleid meer dan 43786 euroTotaalN.v.t.N.v.t.</v>
      </c>
      <c r="B1558">
        <v>2015</v>
      </c>
      <c r="C1558" t="s">
        <v>15</v>
      </c>
      <c r="D1558" t="s">
        <v>19</v>
      </c>
      <c r="E1558" t="s">
        <v>0</v>
      </c>
      <c r="F1558" t="s">
        <v>10</v>
      </c>
      <c r="G1558" t="s">
        <v>0</v>
      </c>
      <c r="H1558" t="s">
        <v>1</v>
      </c>
      <c r="I1558" t="s">
        <v>1</v>
      </c>
      <c r="J1558">
        <v>3100</v>
      </c>
    </row>
    <row r="1559" spans="1:10" x14ac:dyDescent="0.25">
      <c r="A1559" t="str">
        <f t="shared" si="24"/>
        <v>NoordwijkerhoutTotaalInkomensafh.huurbeleid meer dan 43786 euroEigenaarN.v.t.N.v.t.</v>
      </c>
      <c r="B1559">
        <v>2015</v>
      </c>
      <c r="C1559" t="s">
        <v>15</v>
      </c>
      <c r="D1559" t="s">
        <v>19</v>
      </c>
      <c r="E1559" t="s">
        <v>0</v>
      </c>
      <c r="F1559" t="s">
        <v>10</v>
      </c>
      <c r="G1559" t="s">
        <v>2</v>
      </c>
      <c r="H1559" t="s">
        <v>1</v>
      </c>
      <c r="I1559" t="s">
        <v>1</v>
      </c>
      <c r="J1559">
        <v>2600</v>
      </c>
    </row>
    <row r="1560" spans="1:10" x14ac:dyDescent="0.25">
      <c r="A1560" t="str">
        <f t="shared" si="24"/>
        <v>NoordwijkerhoutTotaalInkomensafh.huurbeleid meer dan 43786 euroHuurTotaalN.v.t.</v>
      </c>
      <c r="B1560">
        <v>2015</v>
      </c>
      <c r="C1560" t="s">
        <v>15</v>
      </c>
      <c r="D1560" t="s">
        <v>19</v>
      </c>
      <c r="E1560" t="s">
        <v>0</v>
      </c>
      <c r="F1560" t="s">
        <v>10</v>
      </c>
      <c r="G1560" t="s">
        <v>3</v>
      </c>
      <c r="H1560" t="s">
        <v>0</v>
      </c>
      <c r="I1560" t="s">
        <v>1</v>
      </c>
      <c r="J1560">
        <v>500</v>
      </c>
    </row>
    <row r="1561" spans="1:10" x14ac:dyDescent="0.25">
      <c r="A1561" t="str">
        <f t="shared" si="24"/>
        <v>NoordwijkerhoutTotaalInkomensafh.huurbeleid meer dan 43786 euroHuurCorporatieTotaal</v>
      </c>
      <c r="B1561">
        <v>2015</v>
      </c>
      <c r="C1561" t="s">
        <v>15</v>
      </c>
      <c r="D1561" t="s">
        <v>19</v>
      </c>
      <c r="E1561" t="s">
        <v>0</v>
      </c>
      <c r="F1561" t="s">
        <v>10</v>
      </c>
      <c r="G1561" t="s">
        <v>3</v>
      </c>
      <c r="H1561" t="s">
        <v>4</v>
      </c>
      <c r="I1561" t="s">
        <v>0</v>
      </c>
      <c r="J1561">
        <v>400</v>
      </c>
    </row>
    <row r="1562" spans="1:10" x14ac:dyDescent="0.25">
      <c r="A1562" t="str">
        <f t="shared" si="24"/>
        <v>NoordwijkerhoutTotaalInkomensafh.huurbeleid meer dan 43786 euroHuurCorporatieOnder liberalisatiegrens</v>
      </c>
      <c r="B1562">
        <v>2015</v>
      </c>
      <c r="C1562" t="s">
        <v>15</v>
      </c>
      <c r="D1562" t="s">
        <v>19</v>
      </c>
      <c r="E1562" t="s">
        <v>0</v>
      </c>
      <c r="F1562" t="s">
        <v>10</v>
      </c>
      <c r="G1562" t="s">
        <v>3</v>
      </c>
      <c r="H1562" t="s">
        <v>4</v>
      </c>
      <c r="I1562" t="s">
        <v>5</v>
      </c>
      <c r="J1562">
        <v>300</v>
      </c>
    </row>
    <row r="1563" spans="1:10" x14ac:dyDescent="0.25">
      <c r="A1563" t="str">
        <f t="shared" si="24"/>
        <v>NoordwijkerhoutTotaalInkomensafh.huurbeleid meer dan 43786 euroHuurCorporatieOverig</v>
      </c>
      <c r="B1563">
        <v>2015</v>
      </c>
      <c r="C1563" t="s">
        <v>15</v>
      </c>
      <c r="D1563" t="s">
        <v>19</v>
      </c>
      <c r="E1563" t="s">
        <v>0</v>
      </c>
      <c r="F1563" t="s">
        <v>10</v>
      </c>
      <c r="G1563" t="s">
        <v>3</v>
      </c>
      <c r="H1563" t="s">
        <v>4</v>
      </c>
      <c r="I1563" t="s">
        <v>6</v>
      </c>
      <c r="J1563">
        <v>0</v>
      </c>
    </row>
    <row r="1564" spans="1:10" x14ac:dyDescent="0.25">
      <c r="A1564" t="str">
        <f t="shared" si="24"/>
        <v>NoordwijkerhoutTotaalInkomensafh.huurbeleid meer dan 43786 euroHuurOverige verhuurderN.v.t.</v>
      </c>
      <c r="B1564">
        <v>2015</v>
      </c>
      <c r="C1564" t="s">
        <v>15</v>
      </c>
      <c r="D1564" t="s">
        <v>19</v>
      </c>
      <c r="E1564" t="s">
        <v>0</v>
      </c>
      <c r="F1564" t="s">
        <v>10</v>
      </c>
      <c r="G1564" t="s">
        <v>3</v>
      </c>
      <c r="H1564" t="s">
        <v>7</v>
      </c>
      <c r="I1564" t="s">
        <v>1</v>
      </c>
      <c r="J1564">
        <v>200</v>
      </c>
    </row>
    <row r="1565" spans="1:10" x14ac:dyDescent="0.25">
      <c r="A1565" t="str">
        <f t="shared" si="24"/>
        <v>NoordwijkerhoutWijk 00TotaalTotaalN.v.t.N.v.t.</v>
      </c>
      <c r="B1565">
        <v>2015</v>
      </c>
      <c r="C1565" t="s">
        <v>15</v>
      </c>
      <c r="D1565" t="s">
        <v>19</v>
      </c>
      <c r="E1565" t="s">
        <v>119</v>
      </c>
      <c r="F1565" t="s">
        <v>0</v>
      </c>
      <c r="G1565" t="s">
        <v>0</v>
      </c>
      <c r="H1565" t="s">
        <v>1</v>
      </c>
      <c r="I1565" t="s">
        <v>1</v>
      </c>
      <c r="J1565">
        <v>6700</v>
      </c>
    </row>
    <row r="1566" spans="1:10" x14ac:dyDescent="0.25">
      <c r="A1566" t="str">
        <f t="shared" si="24"/>
        <v>NoordwijkerhoutWijk 00TotaalEigenaarN.v.t.N.v.t.</v>
      </c>
      <c r="B1566">
        <v>2015</v>
      </c>
      <c r="C1566" t="s">
        <v>15</v>
      </c>
      <c r="D1566" t="s">
        <v>19</v>
      </c>
      <c r="E1566" t="s">
        <v>119</v>
      </c>
      <c r="F1566" t="s">
        <v>0</v>
      </c>
      <c r="G1566" t="s">
        <v>2</v>
      </c>
      <c r="H1566" t="s">
        <v>1</v>
      </c>
      <c r="I1566" t="s">
        <v>1</v>
      </c>
      <c r="J1566">
        <v>4200</v>
      </c>
    </row>
    <row r="1567" spans="1:10" x14ac:dyDescent="0.25">
      <c r="A1567" t="str">
        <f t="shared" si="24"/>
        <v>NoordwijkerhoutWijk 00TotaalHuurTotaalN.v.t.</v>
      </c>
      <c r="B1567">
        <v>2015</v>
      </c>
      <c r="C1567" t="s">
        <v>15</v>
      </c>
      <c r="D1567" t="s">
        <v>19</v>
      </c>
      <c r="E1567" t="s">
        <v>119</v>
      </c>
      <c r="F1567" t="s">
        <v>0</v>
      </c>
      <c r="G1567" t="s">
        <v>3</v>
      </c>
      <c r="H1567" t="s">
        <v>0</v>
      </c>
      <c r="I1567" t="s">
        <v>1</v>
      </c>
      <c r="J1567">
        <v>2500</v>
      </c>
    </row>
    <row r="1568" spans="1:10" x14ac:dyDescent="0.25">
      <c r="A1568" t="str">
        <f t="shared" si="24"/>
        <v>NoordwijkerhoutWijk 00TotaalHuurCorporatieTotaal</v>
      </c>
      <c r="B1568">
        <v>2015</v>
      </c>
      <c r="C1568" t="s">
        <v>15</v>
      </c>
      <c r="D1568" t="s">
        <v>19</v>
      </c>
      <c r="E1568" t="s">
        <v>119</v>
      </c>
      <c r="F1568" t="s">
        <v>0</v>
      </c>
      <c r="G1568" t="s">
        <v>3</v>
      </c>
      <c r="H1568" t="s">
        <v>4</v>
      </c>
      <c r="I1568" t="s">
        <v>0</v>
      </c>
      <c r="J1568">
        <v>1900</v>
      </c>
    </row>
    <row r="1569" spans="1:10" x14ac:dyDescent="0.25">
      <c r="A1569" t="str">
        <f t="shared" si="24"/>
        <v>NoordwijkerhoutWijk 00TotaalHuurCorporatieOnder liberalisatiegrens</v>
      </c>
      <c r="B1569">
        <v>2015</v>
      </c>
      <c r="C1569" t="s">
        <v>15</v>
      </c>
      <c r="D1569" t="s">
        <v>19</v>
      </c>
      <c r="E1569" t="s">
        <v>119</v>
      </c>
      <c r="F1569" t="s">
        <v>0</v>
      </c>
      <c r="G1569" t="s">
        <v>3</v>
      </c>
      <c r="H1569" t="s">
        <v>4</v>
      </c>
      <c r="I1569" t="s">
        <v>5</v>
      </c>
      <c r="J1569">
        <v>1700</v>
      </c>
    </row>
    <row r="1570" spans="1:10" x14ac:dyDescent="0.25">
      <c r="A1570" t="str">
        <f t="shared" si="24"/>
        <v>NoordwijkerhoutWijk 00TotaalHuurCorporatieOverig</v>
      </c>
      <c r="B1570">
        <v>2015</v>
      </c>
      <c r="C1570" t="s">
        <v>15</v>
      </c>
      <c r="D1570" t="s">
        <v>19</v>
      </c>
      <c r="E1570" t="s">
        <v>119</v>
      </c>
      <c r="F1570" t="s">
        <v>0</v>
      </c>
      <c r="G1570" t="s">
        <v>3</v>
      </c>
      <c r="H1570" t="s">
        <v>4</v>
      </c>
      <c r="I1570" t="s">
        <v>6</v>
      </c>
      <c r="J1570">
        <v>100</v>
      </c>
    </row>
    <row r="1571" spans="1:10" x14ac:dyDescent="0.25">
      <c r="A1571" t="str">
        <f t="shared" si="24"/>
        <v>NoordwijkerhoutWijk 00TotaalHuurOverige verhuurderN.v.t.</v>
      </c>
      <c r="B1571">
        <v>2015</v>
      </c>
      <c r="C1571" t="s">
        <v>15</v>
      </c>
      <c r="D1571" t="s">
        <v>19</v>
      </c>
      <c r="E1571" t="s">
        <v>119</v>
      </c>
      <c r="F1571" t="s">
        <v>0</v>
      </c>
      <c r="G1571" t="s">
        <v>3</v>
      </c>
      <c r="H1571" t="s">
        <v>7</v>
      </c>
      <c r="I1571" t="s">
        <v>1</v>
      </c>
      <c r="J1571">
        <v>600</v>
      </c>
    </row>
    <row r="1572" spans="1:10" x14ac:dyDescent="0.25">
      <c r="A1572" t="str">
        <f t="shared" si="24"/>
        <v>NoordwijkerhoutWijk 00Inkomensafh.huurbeleid tot 34229 euroTotaalN.v.t.N.v.t.</v>
      </c>
      <c r="B1572">
        <v>2015</v>
      </c>
      <c r="C1572" t="s">
        <v>15</v>
      </c>
      <c r="D1572" t="s">
        <v>19</v>
      </c>
      <c r="E1572" t="s">
        <v>119</v>
      </c>
      <c r="F1572" t="s">
        <v>8</v>
      </c>
      <c r="G1572" t="s">
        <v>0</v>
      </c>
      <c r="H1572" t="s">
        <v>1</v>
      </c>
      <c r="I1572" t="s">
        <v>1</v>
      </c>
      <c r="J1572">
        <v>2800</v>
      </c>
    </row>
    <row r="1573" spans="1:10" x14ac:dyDescent="0.25">
      <c r="A1573" t="str">
        <f t="shared" si="24"/>
        <v>NoordwijkerhoutWijk 00Inkomensafh.huurbeleid tot 34229 euroEigenaarN.v.t.N.v.t.</v>
      </c>
      <c r="B1573">
        <v>2015</v>
      </c>
      <c r="C1573" t="s">
        <v>15</v>
      </c>
      <c r="D1573" t="s">
        <v>19</v>
      </c>
      <c r="E1573" t="s">
        <v>119</v>
      </c>
      <c r="F1573" t="s">
        <v>8</v>
      </c>
      <c r="G1573" t="s">
        <v>2</v>
      </c>
      <c r="H1573" t="s">
        <v>1</v>
      </c>
      <c r="I1573" t="s">
        <v>1</v>
      </c>
      <c r="J1573">
        <v>1100</v>
      </c>
    </row>
    <row r="1574" spans="1:10" x14ac:dyDescent="0.25">
      <c r="A1574" t="str">
        <f t="shared" si="24"/>
        <v>NoordwijkerhoutWijk 00Inkomensafh.huurbeleid tot 34229 euroHuurTotaalN.v.t.</v>
      </c>
      <c r="B1574">
        <v>2015</v>
      </c>
      <c r="C1574" t="s">
        <v>15</v>
      </c>
      <c r="D1574" t="s">
        <v>19</v>
      </c>
      <c r="E1574" t="s">
        <v>119</v>
      </c>
      <c r="F1574" t="s">
        <v>8</v>
      </c>
      <c r="G1574" t="s">
        <v>3</v>
      </c>
      <c r="H1574" t="s">
        <v>0</v>
      </c>
      <c r="I1574" t="s">
        <v>1</v>
      </c>
      <c r="J1574">
        <v>1700</v>
      </c>
    </row>
    <row r="1575" spans="1:10" x14ac:dyDescent="0.25">
      <c r="A1575" t="str">
        <f t="shared" si="24"/>
        <v>NoordwijkerhoutWijk 00Inkomensafh.huurbeleid tot 34229 euroHuurCorporatieTotaal</v>
      </c>
      <c r="B1575">
        <v>2015</v>
      </c>
      <c r="C1575" t="s">
        <v>15</v>
      </c>
      <c r="D1575" t="s">
        <v>19</v>
      </c>
      <c r="E1575" t="s">
        <v>119</v>
      </c>
      <c r="F1575" t="s">
        <v>8</v>
      </c>
      <c r="G1575" t="s">
        <v>3</v>
      </c>
      <c r="H1575" t="s">
        <v>4</v>
      </c>
      <c r="I1575" t="s">
        <v>0</v>
      </c>
      <c r="J1575">
        <v>1300</v>
      </c>
    </row>
    <row r="1576" spans="1:10" x14ac:dyDescent="0.25">
      <c r="A1576" t="str">
        <f t="shared" si="24"/>
        <v>NoordwijkerhoutWijk 00Inkomensafh.huurbeleid tot 34229 euroHuurCorporatieOnder liberalisatiegrens</v>
      </c>
      <c r="B1576">
        <v>2015</v>
      </c>
      <c r="C1576" t="s">
        <v>15</v>
      </c>
      <c r="D1576" t="s">
        <v>19</v>
      </c>
      <c r="E1576" t="s">
        <v>119</v>
      </c>
      <c r="F1576" t="s">
        <v>8</v>
      </c>
      <c r="G1576" t="s">
        <v>3</v>
      </c>
      <c r="H1576" t="s">
        <v>4</v>
      </c>
      <c r="I1576" t="s">
        <v>5</v>
      </c>
      <c r="J1576">
        <v>1200</v>
      </c>
    </row>
    <row r="1577" spans="1:10" x14ac:dyDescent="0.25">
      <c r="A1577" t="str">
        <f t="shared" si="24"/>
        <v>NoordwijkerhoutWijk 00Inkomensafh.huurbeleid tot 34229 euroHuurCorporatieOverig</v>
      </c>
      <c r="B1577">
        <v>2015</v>
      </c>
      <c r="C1577" t="s">
        <v>15</v>
      </c>
      <c r="D1577" t="s">
        <v>19</v>
      </c>
      <c r="E1577" t="s">
        <v>119</v>
      </c>
      <c r="F1577" t="s">
        <v>8</v>
      </c>
      <c r="G1577" t="s">
        <v>3</v>
      </c>
      <c r="H1577" t="s">
        <v>4</v>
      </c>
      <c r="I1577" t="s">
        <v>6</v>
      </c>
      <c r="J1577">
        <v>100</v>
      </c>
    </row>
    <row r="1578" spans="1:10" x14ac:dyDescent="0.25">
      <c r="A1578" t="str">
        <f t="shared" si="24"/>
        <v>NoordwijkerhoutWijk 00Inkomensafh.huurbeleid tot 34229 euroHuurOverige verhuurderN.v.t.</v>
      </c>
      <c r="B1578">
        <v>2015</v>
      </c>
      <c r="C1578" t="s">
        <v>15</v>
      </c>
      <c r="D1578" t="s">
        <v>19</v>
      </c>
      <c r="E1578" t="s">
        <v>119</v>
      </c>
      <c r="F1578" t="s">
        <v>8</v>
      </c>
      <c r="G1578" t="s">
        <v>3</v>
      </c>
      <c r="H1578" t="s">
        <v>7</v>
      </c>
      <c r="I1578" t="s">
        <v>1</v>
      </c>
      <c r="J1578">
        <v>400</v>
      </c>
    </row>
    <row r="1579" spans="1:10" x14ac:dyDescent="0.25">
      <c r="A1579" t="str">
        <f t="shared" si="24"/>
        <v>NoordwijkerhoutWijk 00Inkomensafh.huurbeleid 34229 t/m 43786 euroTotaalN.v.t.N.v.t.</v>
      </c>
      <c r="B1579">
        <v>2015</v>
      </c>
      <c r="C1579" t="s">
        <v>15</v>
      </c>
      <c r="D1579" t="s">
        <v>19</v>
      </c>
      <c r="E1579" t="s">
        <v>119</v>
      </c>
      <c r="F1579" t="s">
        <v>9</v>
      </c>
      <c r="G1579" t="s">
        <v>0</v>
      </c>
      <c r="H1579" t="s">
        <v>1</v>
      </c>
      <c r="I1579" t="s">
        <v>1</v>
      </c>
      <c r="J1579">
        <v>900</v>
      </c>
    </row>
    <row r="1580" spans="1:10" x14ac:dyDescent="0.25">
      <c r="A1580" t="str">
        <f t="shared" si="24"/>
        <v>NoordwijkerhoutWijk 00Inkomensafh.huurbeleid 34229 t/m 43786 euroEigenaarN.v.t.N.v.t.</v>
      </c>
      <c r="B1580">
        <v>2015</v>
      </c>
      <c r="C1580" t="s">
        <v>15</v>
      </c>
      <c r="D1580" t="s">
        <v>19</v>
      </c>
      <c r="E1580" t="s">
        <v>119</v>
      </c>
      <c r="F1580" t="s">
        <v>9</v>
      </c>
      <c r="G1580" t="s">
        <v>2</v>
      </c>
      <c r="H1580" t="s">
        <v>1</v>
      </c>
      <c r="I1580" t="s">
        <v>1</v>
      </c>
      <c r="J1580">
        <v>600</v>
      </c>
    </row>
    <row r="1581" spans="1:10" x14ac:dyDescent="0.25">
      <c r="A1581" t="str">
        <f t="shared" si="24"/>
        <v>NoordwijkerhoutWijk 00Inkomensafh.huurbeleid 34229 t/m 43786 euroHuurTotaalN.v.t.</v>
      </c>
      <c r="B1581">
        <v>2015</v>
      </c>
      <c r="C1581" t="s">
        <v>15</v>
      </c>
      <c r="D1581" t="s">
        <v>19</v>
      </c>
      <c r="E1581" t="s">
        <v>119</v>
      </c>
      <c r="F1581" t="s">
        <v>9</v>
      </c>
      <c r="G1581" t="s">
        <v>3</v>
      </c>
      <c r="H1581" t="s">
        <v>0</v>
      </c>
      <c r="I1581" t="s">
        <v>1</v>
      </c>
      <c r="J1581">
        <v>300</v>
      </c>
    </row>
    <row r="1582" spans="1:10" x14ac:dyDescent="0.25">
      <c r="A1582" t="str">
        <f t="shared" si="24"/>
        <v>NoordwijkerhoutWijk 00Inkomensafh.huurbeleid 34229 t/m 43786 euroHuurCorporatieTotaal</v>
      </c>
      <c r="B1582">
        <v>2015</v>
      </c>
      <c r="C1582" t="s">
        <v>15</v>
      </c>
      <c r="D1582" t="s">
        <v>19</v>
      </c>
      <c r="E1582" t="s">
        <v>119</v>
      </c>
      <c r="F1582" t="s">
        <v>9</v>
      </c>
      <c r="G1582" t="s">
        <v>3</v>
      </c>
      <c r="H1582" t="s">
        <v>4</v>
      </c>
      <c r="I1582" t="s">
        <v>0</v>
      </c>
      <c r="J1582">
        <v>200</v>
      </c>
    </row>
    <row r="1583" spans="1:10" x14ac:dyDescent="0.25">
      <c r="A1583" t="str">
        <f t="shared" si="24"/>
        <v>NoordwijkerhoutWijk 00Inkomensafh.huurbeleid 34229 t/m 43786 euroHuurCorporatieOnder liberalisatiegrens</v>
      </c>
      <c r="B1583">
        <v>2015</v>
      </c>
      <c r="C1583" t="s">
        <v>15</v>
      </c>
      <c r="D1583" t="s">
        <v>19</v>
      </c>
      <c r="E1583" t="s">
        <v>119</v>
      </c>
      <c r="F1583" t="s">
        <v>9</v>
      </c>
      <c r="G1583" t="s">
        <v>3</v>
      </c>
      <c r="H1583" t="s">
        <v>4</v>
      </c>
      <c r="I1583" t="s">
        <v>5</v>
      </c>
      <c r="J1583">
        <v>200</v>
      </c>
    </row>
    <row r="1584" spans="1:10" x14ac:dyDescent="0.25">
      <c r="A1584" t="str">
        <f t="shared" si="24"/>
        <v>NoordwijkerhoutWijk 00Inkomensafh.huurbeleid 34229 t/m 43786 euroHuurCorporatieOverig</v>
      </c>
      <c r="B1584">
        <v>2015</v>
      </c>
      <c r="C1584" t="s">
        <v>15</v>
      </c>
      <c r="D1584" t="s">
        <v>19</v>
      </c>
      <c r="E1584" t="s">
        <v>119</v>
      </c>
      <c r="F1584" t="s">
        <v>9</v>
      </c>
      <c r="G1584" t="s">
        <v>3</v>
      </c>
      <c r="H1584" t="s">
        <v>4</v>
      </c>
      <c r="I1584" t="s">
        <v>6</v>
      </c>
      <c r="J1584">
        <v>0</v>
      </c>
    </row>
    <row r="1585" spans="1:10" x14ac:dyDescent="0.25">
      <c r="A1585" t="str">
        <f t="shared" si="24"/>
        <v>NoordwijkerhoutWijk 00Inkomensafh.huurbeleid 34229 t/m 43786 euroHuurOverige verhuurderN.v.t.</v>
      </c>
      <c r="B1585">
        <v>2015</v>
      </c>
      <c r="C1585" t="s">
        <v>15</v>
      </c>
      <c r="D1585" t="s">
        <v>19</v>
      </c>
      <c r="E1585" t="s">
        <v>119</v>
      </c>
      <c r="F1585" t="s">
        <v>9</v>
      </c>
      <c r="G1585" t="s">
        <v>3</v>
      </c>
      <c r="H1585" t="s">
        <v>7</v>
      </c>
      <c r="I1585" t="s">
        <v>1</v>
      </c>
      <c r="J1585">
        <v>100</v>
      </c>
    </row>
    <row r="1586" spans="1:10" x14ac:dyDescent="0.25">
      <c r="A1586" t="str">
        <f t="shared" si="24"/>
        <v>NoordwijkerhoutWijk 00Inkomensafh.huurbeleid meer dan 43786 euroTotaalN.v.t.N.v.t.</v>
      </c>
      <c r="B1586">
        <v>2015</v>
      </c>
      <c r="C1586" t="s">
        <v>15</v>
      </c>
      <c r="D1586" t="s">
        <v>19</v>
      </c>
      <c r="E1586" t="s">
        <v>119</v>
      </c>
      <c r="F1586" t="s">
        <v>10</v>
      </c>
      <c r="G1586" t="s">
        <v>0</v>
      </c>
      <c r="H1586" t="s">
        <v>1</v>
      </c>
      <c r="I1586" t="s">
        <v>1</v>
      </c>
      <c r="J1586">
        <v>3100</v>
      </c>
    </row>
    <row r="1587" spans="1:10" x14ac:dyDescent="0.25">
      <c r="A1587" t="str">
        <f t="shared" si="24"/>
        <v>NoordwijkerhoutWijk 00Inkomensafh.huurbeleid meer dan 43786 euroEigenaarN.v.t.N.v.t.</v>
      </c>
      <c r="B1587">
        <v>2015</v>
      </c>
      <c r="C1587" t="s">
        <v>15</v>
      </c>
      <c r="D1587" t="s">
        <v>19</v>
      </c>
      <c r="E1587" t="s">
        <v>119</v>
      </c>
      <c r="F1587" t="s">
        <v>10</v>
      </c>
      <c r="G1587" t="s">
        <v>2</v>
      </c>
      <c r="H1587" t="s">
        <v>1</v>
      </c>
      <c r="I1587" t="s">
        <v>1</v>
      </c>
      <c r="J1587">
        <v>2600</v>
      </c>
    </row>
    <row r="1588" spans="1:10" x14ac:dyDescent="0.25">
      <c r="A1588" t="str">
        <f t="shared" si="24"/>
        <v>NoordwijkerhoutWijk 00Inkomensafh.huurbeleid meer dan 43786 euroHuurTotaalN.v.t.</v>
      </c>
      <c r="B1588">
        <v>2015</v>
      </c>
      <c r="C1588" t="s">
        <v>15</v>
      </c>
      <c r="D1588" t="s">
        <v>19</v>
      </c>
      <c r="E1588" t="s">
        <v>119</v>
      </c>
      <c r="F1588" t="s">
        <v>10</v>
      </c>
      <c r="G1588" t="s">
        <v>3</v>
      </c>
      <c r="H1588" t="s">
        <v>0</v>
      </c>
      <c r="I1588" t="s">
        <v>1</v>
      </c>
      <c r="J1588">
        <v>500</v>
      </c>
    </row>
    <row r="1589" spans="1:10" x14ac:dyDescent="0.25">
      <c r="A1589" t="str">
        <f t="shared" si="24"/>
        <v>NoordwijkerhoutWijk 00Inkomensafh.huurbeleid meer dan 43786 euroHuurCorporatieTotaal</v>
      </c>
      <c r="B1589">
        <v>2015</v>
      </c>
      <c r="C1589" t="s">
        <v>15</v>
      </c>
      <c r="D1589" t="s">
        <v>19</v>
      </c>
      <c r="E1589" t="s">
        <v>119</v>
      </c>
      <c r="F1589" t="s">
        <v>10</v>
      </c>
      <c r="G1589" t="s">
        <v>3</v>
      </c>
      <c r="H1589" t="s">
        <v>4</v>
      </c>
      <c r="I1589" t="s">
        <v>0</v>
      </c>
      <c r="J1589">
        <v>400</v>
      </c>
    </row>
    <row r="1590" spans="1:10" x14ac:dyDescent="0.25">
      <c r="A1590" t="str">
        <f t="shared" si="24"/>
        <v>NoordwijkerhoutWijk 00Inkomensafh.huurbeleid meer dan 43786 euroHuurCorporatieOnder liberalisatiegrens</v>
      </c>
      <c r="B1590">
        <v>2015</v>
      </c>
      <c r="C1590" t="s">
        <v>15</v>
      </c>
      <c r="D1590" t="s">
        <v>19</v>
      </c>
      <c r="E1590" t="s">
        <v>119</v>
      </c>
      <c r="F1590" t="s">
        <v>10</v>
      </c>
      <c r="G1590" t="s">
        <v>3</v>
      </c>
      <c r="H1590" t="s">
        <v>4</v>
      </c>
      <c r="I1590" t="s">
        <v>5</v>
      </c>
      <c r="J1590">
        <v>300</v>
      </c>
    </row>
    <row r="1591" spans="1:10" x14ac:dyDescent="0.25">
      <c r="A1591" t="str">
        <f t="shared" si="24"/>
        <v>NoordwijkerhoutWijk 00Inkomensafh.huurbeleid meer dan 43786 euroHuurCorporatieOverig</v>
      </c>
      <c r="B1591">
        <v>2015</v>
      </c>
      <c r="C1591" t="s">
        <v>15</v>
      </c>
      <c r="D1591" t="s">
        <v>19</v>
      </c>
      <c r="E1591" t="s">
        <v>119</v>
      </c>
      <c r="F1591" t="s">
        <v>10</v>
      </c>
      <c r="G1591" t="s">
        <v>3</v>
      </c>
      <c r="H1591" t="s">
        <v>4</v>
      </c>
      <c r="I1591" t="s">
        <v>6</v>
      </c>
      <c r="J1591">
        <v>0</v>
      </c>
    </row>
    <row r="1592" spans="1:10" x14ac:dyDescent="0.25">
      <c r="A1592" t="str">
        <f t="shared" si="24"/>
        <v>NoordwijkerhoutWijk 00Inkomensafh.huurbeleid meer dan 43786 euroHuurOverige verhuurderN.v.t.</v>
      </c>
      <c r="B1592">
        <v>2015</v>
      </c>
      <c r="C1592" t="s">
        <v>15</v>
      </c>
      <c r="D1592" t="s">
        <v>19</v>
      </c>
      <c r="E1592" t="s">
        <v>119</v>
      </c>
      <c r="F1592" t="s">
        <v>10</v>
      </c>
      <c r="G1592" t="s">
        <v>3</v>
      </c>
      <c r="H1592" t="s">
        <v>7</v>
      </c>
      <c r="I1592" t="s">
        <v>1</v>
      </c>
      <c r="J1592">
        <v>200</v>
      </c>
    </row>
    <row r="1593" spans="1:10" x14ac:dyDescent="0.25">
      <c r="A1593" t="str">
        <f t="shared" si="24"/>
        <v>TeylingenTotaalTotaalTotaalN.v.t.N.v.t.</v>
      </c>
      <c r="B1593">
        <v>2015</v>
      </c>
      <c r="C1593" t="s">
        <v>15</v>
      </c>
      <c r="D1593" t="s">
        <v>20</v>
      </c>
      <c r="E1593" t="s">
        <v>0</v>
      </c>
      <c r="F1593" t="s">
        <v>0</v>
      </c>
      <c r="G1593" t="s">
        <v>0</v>
      </c>
      <c r="H1593" t="s">
        <v>1</v>
      </c>
      <c r="I1593" t="s">
        <v>1</v>
      </c>
      <c r="J1593">
        <v>14500</v>
      </c>
    </row>
    <row r="1594" spans="1:10" x14ac:dyDescent="0.25">
      <c r="A1594" t="str">
        <f t="shared" si="24"/>
        <v>TeylingenTotaalTotaalEigenaarN.v.t.N.v.t.</v>
      </c>
      <c r="B1594">
        <v>2015</v>
      </c>
      <c r="C1594" t="s">
        <v>15</v>
      </c>
      <c r="D1594" t="s">
        <v>20</v>
      </c>
      <c r="E1594" t="s">
        <v>0</v>
      </c>
      <c r="F1594" t="s">
        <v>0</v>
      </c>
      <c r="G1594" t="s">
        <v>2</v>
      </c>
      <c r="H1594" t="s">
        <v>1</v>
      </c>
      <c r="I1594" t="s">
        <v>1</v>
      </c>
      <c r="J1594">
        <v>9700</v>
      </c>
    </row>
    <row r="1595" spans="1:10" x14ac:dyDescent="0.25">
      <c r="A1595" t="str">
        <f t="shared" si="24"/>
        <v>TeylingenTotaalTotaalHuurTotaalN.v.t.</v>
      </c>
      <c r="B1595">
        <v>2015</v>
      </c>
      <c r="C1595" t="s">
        <v>15</v>
      </c>
      <c r="D1595" t="s">
        <v>20</v>
      </c>
      <c r="E1595" t="s">
        <v>0</v>
      </c>
      <c r="F1595" t="s">
        <v>0</v>
      </c>
      <c r="G1595" t="s">
        <v>3</v>
      </c>
      <c r="H1595" t="s">
        <v>0</v>
      </c>
      <c r="I1595" t="s">
        <v>1</v>
      </c>
      <c r="J1595">
        <v>4800</v>
      </c>
    </row>
    <row r="1596" spans="1:10" x14ac:dyDescent="0.25">
      <c r="A1596" t="str">
        <f t="shared" si="24"/>
        <v>TeylingenTotaalTotaalHuurCorporatieTotaal</v>
      </c>
      <c r="B1596">
        <v>2015</v>
      </c>
      <c r="C1596" t="s">
        <v>15</v>
      </c>
      <c r="D1596" t="s">
        <v>20</v>
      </c>
      <c r="E1596" t="s">
        <v>0</v>
      </c>
      <c r="F1596" t="s">
        <v>0</v>
      </c>
      <c r="G1596" t="s">
        <v>3</v>
      </c>
      <c r="H1596" t="s">
        <v>4</v>
      </c>
      <c r="I1596" t="s">
        <v>0</v>
      </c>
      <c r="J1596">
        <v>3300</v>
      </c>
    </row>
    <row r="1597" spans="1:10" x14ac:dyDescent="0.25">
      <c r="A1597" t="str">
        <f t="shared" si="24"/>
        <v>TeylingenTotaalTotaalHuurCorporatieOnder liberalisatiegrens</v>
      </c>
      <c r="B1597">
        <v>2015</v>
      </c>
      <c r="C1597" t="s">
        <v>15</v>
      </c>
      <c r="D1597" t="s">
        <v>20</v>
      </c>
      <c r="E1597" t="s">
        <v>0</v>
      </c>
      <c r="F1597" t="s">
        <v>0</v>
      </c>
      <c r="G1597" t="s">
        <v>3</v>
      </c>
      <c r="H1597" t="s">
        <v>4</v>
      </c>
      <c r="I1597" t="s">
        <v>5</v>
      </c>
      <c r="J1597">
        <v>3100</v>
      </c>
    </row>
    <row r="1598" spans="1:10" x14ac:dyDescent="0.25">
      <c r="A1598" t="str">
        <f t="shared" si="24"/>
        <v>TeylingenTotaalTotaalHuurCorporatieOverig</v>
      </c>
      <c r="B1598">
        <v>2015</v>
      </c>
      <c r="C1598" t="s">
        <v>15</v>
      </c>
      <c r="D1598" t="s">
        <v>20</v>
      </c>
      <c r="E1598" t="s">
        <v>0</v>
      </c>
      <c r="F1598" t="s">
        <v>0</v>
      </c>
      <c r="G1598" t="s">
        <v>3</v>
      </c>
      <c r="H1598" t="s">
        <v>4</v>
      </c>
      <c r="I1598" t="s">
        <v>6</v>
      </c>
      <c r="J1598">
        <v>300</v>
      </c>
    </row>
    <row r="1599" spans="1:10" x14ac:dyDescent="0.25">
      <c r="A1599" t="str">
        <f t="shared" si="24"/>
        <v>TeylingenTotaalTotaalHuurOverige verhuurderN.v.t.</v>
      </c>
      <c r="B1599">
        <v>2015</v>
      </c>
      <c r="C1599" t="s">
        <v>15</v>
      </c>
      <c r="D1599" t="s">
        <v>20</v>
      </c>
      <c r="E1599" t="s">
        <v>0</v>
      </c>
      <c r="F1599" t="s">
        <v>0</v>
      </c>
      <c r="G1599" t="s">
        <v>3</v>
      </c>
      <c r="H1599" t="s">
        <v>7</v>
      </c>
      <c r="I1599" t="s">
        <v>1</v>
      </c>
      <c r="J1599">
        <v>1400</v>
      </c>
    </row>
    <row r="1600" spans="1:10" x14ac:dyDescent="0.25">
      <c r="A1600" t="str">
        <f t="shared" si="24"/>
        <v>TeylingenTotaalInkomensafh.huurbeleid tot 34229 euroTotaalN.v.t.N.v.t.</v>
      </c>
      <c r="B1600">
        <v>2015</v>
      </c>
      <c r="C1600" t="s">
        <v>15</v>
      </c>
      <c r="D1600" t="s">
        <v>20</v>
      </c>
      <c r="E1600" t="s">
        <v>0</v>
      </c>
      <c r="F1600" t="s">
        <v>8</v>
      </c>
      <c r="G1600" t="s">
        <v>0</v>
      </c>
      <c r="H1600" t="s">
        <v>1</v>
      </c>
      <c r="I1600" t="s">
        <v>1</v>
      </c>
      <c r="J1600">
        <v>5000</v>
      </c>
    </row>
    <row r="1601" spans="1:10" x14ac:dyDescent="0.25">
      <c r="A1601" t="str">
        <f t="shared" si="24"/>
        <v>TeylingenTotaalInkomensafh.huurbeleid tot 34229 euroEigenaarN.v.t.N.v.t.</v>
      </c>
      <c r="B1601">
        <v>2015</v>
      </c>
      <c r="C1601" t="s">
        <v>15</v>
      </c>
      <c r="D1601" t="s">
        <v>20</v>
      </c>
      <c r="E1601" t="s">
        <v>0</v>
      </c>
      <c r="F1601" t="s">
        <v>8</v>
      </c>
      <c r="G1601" t="s">
        <v>2</v>
      </c>
      <c r="H1601" t="s">
        <v>1</v>
      </c>
      <c r="I1601" t="s">
        <v>1</v>
      </c>
      <c r="J1601">
        <v>2100</v>
      </c>
    </row>
    <row r="1602" spans="1:10" x14ac:dyDescent="0.25">
      <c r="A1602" t="str">
        <f t="shared" si="24"/>
        <v>TeylingenTotaalInkomensafh.huurbeleid tot 34229 euroHuurTotaalN.v.t.</v>
      </c>
      <c r="B1602">
        <v>2015</v>
      </c>
      <c r="C1602" t="s">
        <v>15</v>
      </c>
      <c r="D1602" t="s">
        <v>20</v>
      </c>
      <c r="E1602" t="s">
        <v>0</v>
      </c>
      <c r="F1602" t="s">
        <v>8</v>
      </c>
      <c r="G1602" t="s">
        <v>3</v>
      </c>
      <c r="H1602" t="s">
        <v>0</v>
      </c>
      <c r="I1602" t="s">
        <v>1</v>
      </c>
      <c r="J1602">
        <v>2900</v>
      </c>
    </row>
    <row r="1603" spans="1:10" x14ac:dyDescent="0.25">
      <c r="A1603" t="str">
        <f t="shared" ref="A1603:A1666" si="25">CONCATENATE(D1603,E1603,F1603,G1603,H1603,I1603)</f>
        <v>TeylingenTotaalInkomensafh.huurbeleid tot 34229 euroHuurCorporatieTotaal</v>
      </c>
      <c r="B1603">
        <v>2015</v>
      </c>
      <c r="C1603" t="s">
        <v>15</v>
      </c>
      <c r="D1603" t="s">
        <v>20</v>
      </c>
      <c r="E1603" t="s">
        <v>0</v>
      </c>
      <c r="F1603" t="s">
        <v>8</v>
      </c>
      <c r="G1603" t="s">
        <v>3</v>
      </c>
      <c r="H1603" t="s">
        <v>4</v>
      </c>
      <c r="I1603" t="s">
        <v>0</v>
      </c>
      <c r="J1603">
        <v>2200</v>
      </c>
    </row>
    <row r="1604" spans="1:10" x14ac:dyDescent="0.25">
      <c r="A1604" t="str">
        <f t="shared" si="25"/>
        <v>TeylingenTotaalInkomensafh.huurbeleid tot 34229 euroHuurCorporatieOnder liberalisatiegrens</v>
      </c>
      <c r="B1604">
        <v>2015</v>
      </c>
      <c r="C1604" t="s">
        <v>15</v>
      </c>
      <c r="D1604" t="s">
        <v>20</v>
      </c>
      <c r="E1604" t="s">
        <v>0</v>
      </c>
      <c r="F1604" t="s">
        <v>8</v>
      </c>
      <c r="G1604" t="s">
        <v>3</v>
      </c>
      <c r="H1604" t="s">
        <v>4</v>
      </c>
      <c r="I1604" t="s">
        <v>5</v>
      </c>
      <c r="J1604">
        <v>2100</v>
      </c>
    </row>
    <row r="1605" spans="1:10" x14ac:dyDescent="0.25">
      <c r="A1605" t="str">
        <f t="shared" si="25"/>
        <v>TeylingenTotaalInkomensafh.huurbeleid tot 34229 euroHuurCorporatieOverig</v>
      </c>
      <c r="B1605">
        <v>2015</v>
      </c>
      <c r="C1605" t="s">
        <v>15</v>
      </c>
      <c r="D1605" t="s">
        <v>20</v>
      </c>
      <c r="E1605" t="s">
        <v>0</v>
      </c>
      <c r="F1605" t="s">
        <v>8</v>
      </c>
      <c r="G1605" t="s">
        <v>3</v>
      </c>
      <c r="H1605" t="s">
        <v>4</v>
      </c>
      <c r="I1605" t="s">
        <v>6</v>
      </c>
      <c r="J1605">
        <v>100</v>
      </c>
    </row>
    <row r="1606" spans="1:10" x14ac:dyDescent="0.25">
      <c r="A1606" t="str">
        <f t="shared" si="25"/>
        <v>TeylingenTotaalInkomensafh.huurbeleid tot 34229 euroHuurOverige verhuurderN.v.t.</v>
      </c>
      <c r="B1606">
        <v>2015</v>
      </c>
      <c r="C1606" t="s">
        <v>15</v>
      </c>
      <c r="D1606" t="s">
        <v>20</v>
      </c>
      <c r="E1606" t="s">
        <v>0</v>
      </c>
      <c r="F1606" t="s">
        <v>8</v>
      </c>
      <c r="G1606" t="s">
        <v>3</v>
      </c>
      <c r="H1606" t="s">
        <v>7</v>
      </c>
      <c r="I1606" t="s">
        <v>1</v>
      </c>
      <c r="J1606">
        <v>700</v>
      </c>
    </row>
    <row r="1607" spans="1:10" x14ac:dyDescent="0.25">
      <c r="A1607" t="str">
        <f t="shared" si="25"/>
        <v>TeylingenTotaalInkomensafh.huurbeleid 34229 t/m 43786 euroTotaalN.v.t.N.v.t.</v>
      </c>
      <c r="B1607">
        <v>2015</v>
      </c>
      <c r="C1607" t="s">
        <v>15</v>
      </c>
      <c r="D1607" t="s">
        <v>20</v>
      </c>
      <c r="E1607" t="s">
        <v>0</v>
      </c>
      <c r="F1607" t="s">
        <v>9</v>
      </c>
      <c r="G1607" t="s">
        <v>0</v>
      </c>
      <c r="H1607" t="s">
        <v>1</v>
      </c>
      <c r="I1607" t="s">
        <v>1</v>
      </c>
      <c r="J1607">
        <v>1700</v>
      </c>
    </row>
    <row r="1608" spans="1:10" x14ac:dyDescent="0.25">
      <c r="A1608" t="str">
        <f t="shared" si="25"/>
        <v>TeylingenTotaalInkomensafh.huurbeleid 34229 t/m 43786 euroEigenaarN.v.t.N.v.t.</v>
      </c>
      <c r="B1608">
        <v>2015</v>
      </c>
      <c r="C1608" t="s">
        <v>15</v>
      </c>
      <c r="D1608" t="s">
        <v>20</v>
      </c>
      <c r="E1608" t="s">
        <v>0</v>
      </c>
      <c r="F1608" t="s">
        <v>9</v>
      </c>
      <c r="G1608" t="s">
        <v>2</v>
      </c>
      <c r="H1608" t="s">
        <v>1</v>
      </c>
      <c r="I1608" t="s">
        <v>1</v>
      </c>
      <c r="J1608">
        <v>1100</v>
      </c>
    </row>
    <row r="1609" spans="1:10" x14ac:dyDescent="0.25">
      <c r="A1609" t="str">
        <f t="shared" si="25"/>
        <v>TeylingenTotaalInkomensafh.huurbeleid 34229 t/m 43786 euroHuurTotaalN.v.t.</v>
      </c>
      <c r="B1609">
        <v>2015</v>
      </c>
      <c r="C1609" t="s">
        <v>15</v>
      </c>
      <c r="D1609" t="s">
        <v>20</v>
      </c>
      <c r="E1609" t="s">
        <v>0</v>
      </c>
      <c r="F1609" t="s">
        <v>9</v>
      </c>
      <c r="G1609" t="s">
        <v>3</v>
      </c>
      <c r="H1609" t="s">
        <v>0</v>
      </c>
      <c r="I1609" t="s">
        <v>1</v>
      </c>
      <c r="J1609">
        <v>600</v>
      </c>
    </row>
    <row r="1610" spans="1:10" x14ac:dyDescent="0.25">
      <c r="A1610" t="str">
        <f t="shared" si="25"/>
        <v>TeylingenTotaalInkomensafh.huurbeleid 34229 t/m 43786 euroHuurCorporatieTotaal</v>
      </c>
      <c r="B1610">
        <v>2015</v>
      </c>
      <c r="C1610" t="s">
        <v>15</v>
      </c>
      <c r="D1610" t="s">
        <v>20</v>
      </c>
      <c r="E1610" t="s">
        <v>0</v>
      </c>
      <c r="F1610" t="s">
        <v>9</v>
      </c>
      <c r="G1610" t="s">
        <v>3</v>
      </c>
      <c r="H1610" t="s">
        <v>4</v>
      </c>
      <c r="I1610" t="s">
        <v>0</v>
      </c>
      <c r="J1610">
        <v>400</v>
      </c>
    </row>
    <row r="1611" spans="1:10" x14ac:dyDescent="0.25">
      <c r="A1611" t="str">
        <f t="shared" si="25"/>
        <v>TeylingenTotaalInkomensafh.huurbeleid 34229 t/m 43786 euroHuurCorporatieOnder liberalisatiegrens</v>
      </c>
      <c r="B1611">
        <v>2015</v>
      </c>
      <c r="C1611" t="s">
        <v>15</v>
      </c>
      <c r="D1611" t="s">
        <v>20</v>
      </c>
      <c r="E1611" t="s">
        <v>0</v>
      </c>
      <c r="F1611" t="s">
        <v>9</v>
      </c>
      <c r="G1611" t="s">
        <v>3</v>
      </c>
      <c r="H1611" t="s">
        <v>4</v>
      </c>
      <c r="I1611" t="s">
        <v>5</v>
      </c>
      <c r="J1611">
        <v>300</v>
      </c>
    </row>
    <row r="1612" spans="1:10" x14ac:dyDescent="0.25">
      <c r="A1612" t="str">
        <f t="shared" si="25"/>
        <v>TeylingenTotaalInkomensafh.huurbeleid 34229 t/m 43786 euroHuurCorporatieOverig</v>
      </c>
      <c r="B1612">
        <v>2015</v>
      </c>
      <c r="C1612" t="s">
        <v>15</v>
      </c>
      <c r="D1612" t="s">
        <v>20</v>
      </c>
      <c r="E1612" t="s">
        <v>0</v>
      </c>
      <c r="F1612" t="s">
        <v>9</v>
      </c>
      <c r="G1612" t="s">
        <v>3</v>
      </c>
      <c r="H1612" t="s">
        <v>4</v>
      </c>
      <c r="I1612" t="s">
        <v>6</v>
      </c>
      <c r="J1612">
        <v>0</v>
      </c>
    </row>
    <row r="1613" spans="1:10" x14ac:dyDescent="0.25">
      <c r="A1613" t="str">
        <f t="shared" si="25"/>
        <v>TeylingenTotaalInkomensafh.huurbeleid 34229 t/m 43786 euroHuurOverige verhuurderN.v.t.</v>
      </c>
      <c r="B1613">
        <v>2015</v>
      </c>
      <c r="C1613" t="s">
        <v>15</v>
      </c>
      <c r="D1613" t="s">
        <v>20</v>
      </c>
      <c r="E1613" t="s">
        <v>0</v>
      </c>
      <c r="F1613" t="s">
        <v>9</v>
      </c>
      <c r="G1613" t="s">
        <v>3</v>
      </c>
      <c r="H1613" t="s">
        <v>7</v>
      </c>
      <c r="I1613" t="s">
        <v>1</v>
      </c>
      <c r="J1613">
        <v>200</v>
      </c>
    </row>
    <row r="1614" spans="1:10" x14ac:dyDescent="0.25">
      <c r="A1614" t="str">
        <f t="shared" si="25"/>
        <v>TeylingenTotaalInkomensafh.huurbeleid meer dan 43786 euroTotaalN.v.t.N.v.t.</v>
      </c>
      <c r="B1614">
        <v>2015</v>
      </c>
      <c r="C1614" t="s">
        <v>15</v>
      </c>
      <c r="D1614" t="s">
        <v>20</v>
      </c>
      <c r="E1614" t="s">
        <v>0</v>
      </c>
      <c r="F1614" t="s">
        <v>10</v>
      </c>
      <c r="G1614" t="s">
        <v>0</v>
      </c>
      <c r="H1614" t="s">
        <v>1</v>
      </c>
      <c r="I1614" t="s">
        <v>1</v>
      </c>
      <c r="J1614">
        <v>7800</v>
      </c>
    </row>
    <row r="1615" spans="1:10" x14ac:dyDescent="0.25">
      <c r="A1615" t="str">
        <f t="shared" si="25"/>
        <v>TeylingenTotaalInkomensafh.huurbeleid meer dan 43786 euroEigenaarN.v.t.N.v.t.</v>
      </c>
      <c r="B1615">
        <v>2015</v>
      </c>
      <c r="C1615" t="s">
        <v>15</v>
      </c>
      <c r="D1615" t="s">
        <v>20</v>
      </c>
      <c r="E1615" t="s">
        <v>0</v>
      </c>
      <c r="F1615" t="s">
        <v>10</v>
      </c>
      <c r="G1615" t="s">
        <v>2</v>
      </c>
      <c r="H1615" t="s">
        <v>1</v>
      </c>
      <c r="I1615" t="s">
        <v>1</v>
      </c>
      <c r="J1615">
        <v>6600</v>
      </c>
    </row>
    <row r="1616" spans="1:10" x14ac:dyDescent="0.25">
      <c r="A1616" t="str">
        <f t="shared" si="25"/>
        <v>TeylingenTotaalInkomensafh.huurbeleid meer dan 43786 euroHuurTotaalN.v.t.</v>
      </c>
      <c r="B1616">
        <v>2015</v>
      </c>
      <c r="C1616" t="s">
        <v>15</v>
      </c>
      <c r="D1616" t="s">
        <v>20</v>
      </c>
      <c r="E1616" t="s">
        <v>0</v>
      </c>
      <c r="F1616" t="s">
        <v>10</v>
      </c>
      <c r="G1616" t="s">
        <v>3</v>
      </c>
      <c r="H1616" t="s">
        <v>0</v>
      </c>
      <c r="I1616" t="s">
        <v>1</v>
      </c>
      <c r="J1616">
        <v>1300</v>
      </c>
    </row>
    <row r="1617" spans="1:10" x14ac:dyDescent="0.25">
      <c r="A1617" t="str">
        <f t="shared" si="25"/>
        <v>TeylingenTotaalInkomensafh.huurbeleid meer dan 43786 euroHuurCorporatieTotaal</v>
      </c>
      <c r="B1617">
        <v>2015</v>
      </c>
      <c r="C1617" t="s">
        <v>15</v>
      </c>
      <c r="D1617" t="s">
        <v>20</v>
      </c>
      <c r="E1617" t="s">
        <v>0</v>
      </c>
      <c r="F1617" t="s">
        <v>10</v>
      </c>
      <c r="G1617" t="s">
        <v>3</v>
      </c>
      <c r="H1617" t="s">
        <v>4</v>
      </c>
      <c r="I1617" t="s">
        <v>0</v>
      </c>
      <c r="J1617">
        <v>800</v>
      </c>
    </row>
    <row r="1618" spans="1:10" x14ac:dyDescent="0.25">
      <c r="A1618" t="str">
        <f t="shared" si="25"/>
        <v>TeylingenTotaalInkomensafh.huurbeleid meer dan 43786 euroHuurCorporatieOnder liberalisatiegrens</v>
      </c>
      <c r="B1618">
        <v>2015</v>
      </c>
      <c r="C1618" t="s">
        <v>15</v>
      </c>
      <c r="D1618" t="s">
        <v>20</v>
      </c>
      <c r="E1618" t="s">
        <v>0</v>
      </c>
      <c r="F1618" t="s">
        <v>10</v>
      </c>
      <c r="G1618" t="s">
        <v>3</v>
      </c>
      <c r="H1618" t="s">
        <v>4</v>
      </c>
      <c r="I1618" t="s">
        <v>5</v>
      </c>
      <c r="J1618">
        <v>600</v>
      </c>
    </row>
    <row r="1619" spans="1:10" x14ac:dyDescent="0.25">
      <c r="A1619" t="str">
        <f t="shared" si="25"/>
        <v>TeylingenTotaalInkomensafh.huurbeleid meer dan 43786 euroHuurCorporatieOverig</v>
      </c>
      <c r="B1619">
        <v>2015</v>
      </c>
      <c r="C1619" t="s">
        <v>15</v>
      </c>
      <c r="D1619" t="s">
        <v>20</v>
      </c>
      <c r="E1619" t="s">
        <v>0</v>
      </c>
      <c r="F1619" t="s">
        <v>10</v>
      </c>
      <c r="G1619" t="s">
        <v>3</v>
      </c>
      <c r="H1619" t="s">
        <v>4</v>
      </c>
      <c r="I1619" t="s">
        <v>6</v>
      </c>
      <c r="J1619">
        <v>100</v>
      </c>
    </row>
    <row r="1620" spans="1:10" x14ac:dyDescent="0.25">
      <c r="A1620" t="str">
        <f t="shared" si="25"/>
        <v>TeylingenTotaalInkomensafh.huurbeleid meer dan 43786 euroHuurOverige verhuurderN.v.t.</v>
      </c>
      <c r="B1620">
        <v>2015</v>
      </c>
      <c r="C1620" t="s">
        <v>15</v>
      </c>
      <c r="D1620" t="s">
        <v>20</v>
      </c>
      <c r="E1620" t="s">
        <v>0</v>
      </c>
      <c r="F1620" t="s">
        <v>10</v>
      </c>
      <c r="G1620" t="s">
        <v>3</v>
      </c>
      <c r="H1620" t="s">
        <v>7</v>
      </c>
      <c r="I1620" t="s">
        <v>1</v>
      </c>
      <c r="J1620">
        <v>500</v>
      </c>
    </row>
    <row r="1621" spans="1:10" x14ac:dyDescent="0.25">
      <c r="A1621" t="str">
        <f t="shared" si="25"/>
        <v>TeylingenWijk 00 SassenheimTotaalTotaalN.v.t.N.v.t.</v>
      </c>
      <c r="B1621">
        <v>2015</v>
      </c>
      <c r="C1621" t="s">
        <v>15</v>
      </c>
      <c r="D1621" t="s">
        <v>20</v>
      </c>
      <c r="E1621" t="s">
        <v>156</v>
      </c>
      <c r="F1621" t="s">
        <v>0</v>
      </c>
      <c r="G1621" t="s">
        <v>0</v>
      </c>
      <c r="H1621" t="s">
        <v>1</v>
      </c>
      <c r="I1621" t="s">
        <v>1</v>
      </c>
      <c r="J1621">
        <v>6700</v>
      </c>
    </row>
    <row r="1622" spans="1:10" x14ac:dyDescent="0.25">
      <c r="A1622" t="str">
        <f t="shared" si="25"/>
        <v>TeylingenWijk 00 SassenheimTotaalEigenaarN.v.t.N.v.t.</v>
      </c>
      <c r="B1622">
        <v>2015</v>
      </c>
      <c r="C1622" t="s">
        <v>15</v>
      </c>
      <c r="D1622" t="s">
        <v>20</v>
      </c>
      <c r="E1622" t="s">
        <v>156</v>
      </c>
      <c r="F1622" t="s">
        <v>0</v>
      </c>
      <c r="G1622" t="s">
        <v>2</v>
      </c>
      <c r="H1622" t="s">
        <v>1</v>
      </c>
      <c r="I1622" t="s">
        <v>1</v>
      </c>
      <c r="J1622">
        <v>4200</v>
      </c>
    </row>
    <row r="1623" spans="1:10" x14ac:dyDescent="0.25">
      <c r="A1623" t="str">
        <f t="shared" si="25"/>
        <v>TeylingenWijk 00 SassenheimTotaalHuurTotaalN.v.t.</v>
      </c>
      <c r="B1623">
        <v>2015</v>
      </c>
      <c r="C1623" t="s">
        <v>15</v>
      </c>
      <c r="D1623" t="s">
        <v>20</v>
      </c>
      <c r="E1623" t="s">
        <v>156</v>
      </c>
      <c r="F1623" t="s">
        <v>0</v>
      </c>
      <c r="G1623" t="s">
        <v>3</v>
      </c>
      <c r="H1623" t="s">
        <v>0</v>
      </c>
      <c r="I1623" t="s">
        <v>1</v>
      </c>
      <c r="J1623">
        <v>2500</v>
      </c>
    </row>
    <row r="1624" spans="1:10" x14ac:dyDescent="0.25">
      <c r="A1624" t="str">
        <f t="shared" si="25"/>
        <v>TeylingenWijk 00 SassenheimTotaalHuurCorporatieTotaal</v>
      </c>
      <c r="B1624">
        <v>2015</v>
      </c>
      <c r="C1624" t="s">
        <v>15</v>
      </c>
      <c r="D1624" t="s">
        <v>20</v>
      </c>
      <c r="E1624" t="s">
        <v>156</v>
      </c>
      <c r="F1624" t="s">
        <v>0</v>
      </c>
      <c r="G1624" t="s">
        <v>3</v>
      </c>
      <c r="H1624" t="s">
        <v>4</v>
      </c>
      <c r="I1624" t="s">
        <v>0</v>
      </c>
      <c r="J1624">
        <v>1800</v>
      </c>
    </row>
    <row r="1625" spans="1:10" x14ac:dyDescent="0.25">
      <c r="A1625" t="str">
        <f t="shared" si="25"/>
        <v>TeylingenWijk 00 SassenheimTotaalHuurCorporatieOnder liberalisatiegrens</v>
      </c>
      <c r="B1625">
        <v>2015</v>
      </c>
      <c r="C1625" t="s">
        <v>15</v>
      </c>
      <c r="D1625" t="s">
        <v>20</v>
      </c>
      <c r="E1625" t="s">
        <v>156</v>
      </c>
      <c r="F1625" t="s">
        <v>0</v>
      </c>
      <c r="G1625" t="s">
        <v>3</v>
      </c>
      <c r="H1625" t="s">
        <v>4</v>
      </c>
      <c r="I1625" t="s">
        <v>5</v>
      </c>
      <c r="J1625">
        <v>1700</v>
      </c>
    </row>
    <row r="1626" spans="1:10" x14ac:dyDescent="0.25">
      <c r="A1626" t="str">
        <f t="shared" si="25"/>
        <v>TeylingenWijk 00 SassenheimTotaalHuurCorporatieOverig</v>
      </c>
      <c r="B1626">
        <v>2015</v>
      </c>
      <c r="C1626" t="s">
        <v>15</v>
      </c>
      <c r="D1626" t="s">
        <v>20</v>
      </c>
      <c r="E1626" t="s">
        <v>156</v>
      </c>
      <c r="F1626" t="s">
        <v>0</v>
      </c>
      <c r="G1626" t="s">
        <v>3</v>
      </c>
      <c r="H1626" t="s">
        <v>4</v>
      </c>
      <c r="I1626" t="s">
        <v>6</v>
      </c>
      <c r="J1626">
        <v>100</v>
      </c>
    </row>
    <row r="1627" spans="1:10" x14ac:dyDescent="0.25">
      <c r="A1627" t="str">
        <f t="shared" si="25"/>
        <v>TeylingenWijk 00 SassenheimTotaalHuurOverige verhuurderN.v.t.</v>
      </c>
      <c r="B1627">
        <v>2015</v>
      </c>
      <c r="C1627" t="s">
        <v>15</v>
      </c>
      <c r="D1627" t="s">
        <v>20</v>
      </c>
      <c r="E1627" t="s">
        <v>156</v>
      </c>
      <c r="F1627" t="s">
        <v>0</v>
      </c>
      <c r="G1627" t="s">
        <v>3</v>
      </c>
      <c r="H1627" t="s">
        <v>7</v>
      </c>
      <c r="I1627" t="s">
        <v>1</v>
      </c>
      <c r="J1627">
        <v>700</v>
      </c>
    </row>
    <row r="1628" spans="1:10" x14ac:dyDescent="0.25">
      <c r="A1628" t="str">
        <f t="shared" si="25"/>
        <v>TeylingenWijk 00 SassenheimInkomensafh.huurbeleid tot 34229 euroTotaalN.v.t.N.v.t.</v>
      </c>
      <c r="B1628">
        <v>2015</v>
      </c>
      <c r="C1628" t="s">
        <v>15</v>
      </c>
      <c r="D1628" t="s">
        <v>20</v>
      </c>
      <c r="E1628" t="s">
        <v>156</v>
      </c>
      <c r="F1628" t="s">
        <v>8</v>
      </c>
      <c r="G1628" t="s">
        <v>0</v>
      </c>
      <c r="H1628" t="s">
        <v>1</v>
      </c>
      <c r="I1628" t="s">
        <v>1</v>
      </c>
      <c r="J1628">
        <v>2500</v>
      </c>
    </row>
    <row r="1629" spans="1:10" x14ac:dyDescent="0.25">
      <c r="A1629" t="str">
        <f t="shared" si="25"/>
        <v>TeylingenWijk 00 SassenheimInkomensafh.huurbeleid tot 34229 euroEigenaarN.v.t.N.v.t.</v>
      </c>
      <c r="B1629">
        <v>2015</v>
      </c>
      <c r="C1629" t="s">
        <v>15</v>
      </c>
      <c r="D1629" t="s">
        <v>20</v>
      </c>
      <c r="E1629" t="s">
        <v>156</v>
      </c>
      <c r="F1629" t="s">
        <v>8</v>
      </c>
      <c r="G1629" t="s">
        <v>2</v>
      </c>
      <c r="H1629" t="s">
        <v>1</v>
      </c>
      <c r="I1629" t="s">
        <v>1</v>
      </c>
      <c r="J1629">
        <v>900</v>
      </c>
    </row>
    <row r="1630" spans="1:10" x14ac:dyDescent="0.25">
      <c r="A1630" t="str">
        <f t="shared" si="25"/>
        <v>TeylingenWijk 00 SassenheimInkomensafh.huurbeleid tot 34229 euroHuurTotaalN.v.t.</v>
      </c>
      <c r="B1630">
        <v>2015</v>
      </c>
      <c r="C1630" t="s">
        <v>15</v>
      </c>
      <c r="D1630" t="s">
        <v>20</v>
      </c>
      <c r="E1630" t="s">
        <v>156</v>
      </c>
      <c r="F1630" t="s">
        <v>8</v>
      </c>
      <c r="G1630" t="s">
        <v>3</v>
      </c>
      <c r="H1630" t="s">
        <v>0</v>
      </c>
      <c r="I1630" t="s">
        <v>1</v>
      </c>
      <c r="J1630">
        <v>1600</v>
      </c>
    </row>
    <row r="1631" spans="1:10" x14ac:dyDescent="0.25">
      <c r="A1631" t="str">
        <f t="shared" si="25"/>
        <v>TeylingenWijk 00 SassenheimInkomensafh.huurbeleid tot 34229 euroHuurCorporatieTotaal</v>
      </c>
      <c r="B1631">
        <v>2015</v>
      </c>
      <c r="C1631" t="s">
        <v>15</v>
      </c>
      <c r="D1631" t="s">
        <v>20</v>
      </c>
      <c r="E1631" t="s">
        <v>156</v>
      </c>
      <c r="F1631" t="s">
        <v>8</v>
      </c>
      <c r="G1631" t="s">
        <v>3</v>
      </c>
      <c r="H1631" t="s">
        <v>4</v>
      </c>
      <c r="I1631" t="s">
        <v>0</v>
      </c>
      <c r="J1631">
        <v>1200</v>
      </c>
    </row>
    <row r="1632" spans="1:10" x14ac:dyDescent="0.25">
      <c r="A1632" t="str">
        <f t="shared" si="25"/>
        <v>TeylingenWijk 00 SassenheimInkomensafh.huurbeleid tot 34229 euroHuurCorporatieOnder liberalisatiegrens</v>
      </c>
      <c r="B1632">
        <v>2015</v>
      </c>
      <c r="C1632" t="s">
        <v>15</v>
      </c>
      <c r="D1632" t="s">
        <v>20</v>
      </c>
      <c r="E1632" t="s">
        <v>156</v>
      </c>
      <c r="F1632" t="s">
        <v>8</v>
      </c>
      <c r="G1632" t="s">
        <v>3</v>
      </c>
      <c r="H1632" t="s">
        <v>4</v>
      </c>
      <c r="I1632" t="s">
        <v>5</v>
      </c>
      <c r="J1632">
        <v>1200</v>
      </c>
    </row>
    <row r="1633" spans="1:10" x14ac:dyDescent="0.25">
      <c r="A1633" t="str">
        <f t="shared" si="25"/>
        <v>TeylingenWijk 00 SassenheimInkomensafh.huurbeleid tot 34229 euroHuurCorporatieOverig</v>
      </c>
      <c r="B1633">
        <v>2015</v>
      </c>
      <c r="C1633" t="s">
        <v>15</v>
      </c>
      <c r="D1633" t="s">
        <v>20</v>
      </c>
      <c r="E1633" t="s">
        <v>156</v>
      </c>
      <c r="F1633" t="s">
        <v>8</v>
      </c>
      <c r="G1633" t="s">
        <v>3</v>
      </c>
      <c r="H1633" t="s">
        <v>4</v>
      </c>
      <c r="I1633" t="s">
        <v>6</v>
      </c>
      <c r="J1633">
        <v>0</v>
      </c>
    </row>
    <row r="1634" spans="1:10" x14ac:dyDescent="0.25">
      <c r="A1634" t="str">
        <f t="shared" si="25"/>
        <v>TeylingenWijk 00 SassenheimInkomensafh.huurbeleid tot 34229 euroHuurOverige verhuurderN.v.t.</v>
      </c>
      <c r="B1634">
        <v>2015</v>
      </c>
      <c r="C1634" t="s">
        <v>15</v>
      </c>
      <c r="D1634" t="s">
        <v>20</v>
      </c>
      <c r="E1634" t="s">
        <v>156</v>
      </c>
      <c r="F1634" t="s">
        <v>8</v>
      </c>
      <c r="G1634" t="s">
        <v>3</v>
      </c>
      <c r="H1634" t="s">
        <v>7</v>
      </c>
      <c r="I1634" t="s">
        <v>1</v>
      </c>
      <c r="J1634">
        <v>400</v>
      </c>
    </row>
    <row r="1635" spans="1:10" x14ac:dyDescent="0.25">
      <c r="A1635" t="str">
        <f t="shared" si="25"/>
        <v>TeylingenWijk 00 SassenheimInkomensafh.huurbeleid 34229 t/m 43786 euroTotaalN.v.t.N.v.t.</v>
      </c>
      <c r="B1635">
        <v>2015</v>
      </c>
      <c r="C1635" t="s">
        <v>15</v>
      </c>
      <c r="D1635" t="s">
        <v>20</v>
      </c>
      <c r="E1635" t="s">
        <v>156</v>
      </c>
      <c r="F1635" t="s">
        <v>9</v>
      </c>
      <c r="G1635" t="s">
        <v>0</v>
      </c>
      <c r="H1635" t="s">
        <v>1</v>
      </c>
      <c r="I1635" t="s">
        <v>1</v>
      </c>
      <c r="J1635">
        <v>800</v>
      </c>
    </row>
    <row r="1636" spans="1:10" x14ac:dyDescent="0.25">
      <c r="A1636" t="str">
        <f t="shared" si="25"/>
        <v>TeylingenWijk 00 SassenheimInkomensafh.huurbeleid 34229 t/m 43786 euroEigenaarN.v.t.N.v.t.</v>
      </c>
      <c r="B1636">
        <v>2015</v>
      </c>
      <c r="C1636" t="s">
        <v>15</v>
      </c>
      <c r="D1636" t="s">
        <v>20</v>
      </c>
      <c r="E1636" t="s">
        <v>156</v>
      </c>
      <c r="F1636" t="s">
        <v>9</v>
      </c>
      <c r="G1636" t="s">
        <v>2</v>
      </c>
      <c r="H1636" t="s">
        <v>1</v>
      </c>
      <c r="I1636" t="s">
        <v>1</v>
      </c>
      <c r="J1636">
        <v>500</v>
      </c>
    </row>
    <row r="1637" spans="1:10" x14ac:dyDescent="0.25">
      <c r="A1637" t="str">
        <f t="shared" si="25"/>
        <v>TeylingenWijk 00 SassenheimInkomensafh.huurbeleid 34229 t/m 43786 euroHuurTotaalN.v.t.</v>
      </c>
      <c r="B1637">
        <v>2015</v>
      </c>
      <c r="C1637" t="s">
        <v>15</v>
      </c>
      <c r="D1637" t="s">
        <v>20</v>
      </c>
      <c r="E1637" t="s">
        <v>156</v>
      </c>
      <c r="F1637" t="s">
        <v>9</v>
      </c>
      <c r="G1637" t="s">
        <v>3</v>
      </c>
      <c r="H1637" t="s">
        <v>0</v>
      </c>
      <c r="I1637" t="s">
        <v>1</v>
      </c>
      <c r="J1637">
        <v>300</v>
      </c>
    </row>
    <row r="1638" spans="1:10" x14ac:dyDescent="0.25">
      <c r="A1638" t="str">
        <f t="shared" si="25"/>
        <v>TeylingenWijk 00 SassenheimInkomensafh.huurbeleid 34229 t/m 43786 euroHuurCorporatieTotaal</v>
      </c>
      <c r="B1638">
        <v>2015</v>
      </c>
      <c r="C1638" t="s">
        <v>15</v>
      </c>
      <c r="D1638" t="s">
        <v>20</v>
      </c>
      <c r="E1638" t="s">
        <v>156</v>
      </c>
      <c r="F1638" t="s">
        <v>9</v>
      </c>
      <c r="G1638" t="s">
        <v>3</v>
      </c>
      <c r="H1638" t="s">
        <v>4</v>
      </c>
      <c r="I1638" t="s">
        <v>0</v>
      </c>
      <c r="J1638">
        <v>200</v>
      </c>
    </row>
    <row r="1639" spans="1:10" x14ac:dyDescent="0.25">
      <c r="A1639" t="str">
        <f t="shared" si="25"/>
        <v>TeylingenWijk 00 SassenheimInkomensafh.huurbeleid 34229 t/m 43786 euroHuurCorporatieOnder liberalisatiegrens</v>
      </c>
      <c r="B1639">
        <v>2015</v>
      </c>
      <c r="C1639" t="s">
        <v>15</v>
      </c>
      <c r="D1639" t="s">
        <v>20</v>
      </c>
      <c r="E1639" t="s">
        <v>156</v>
      </c>
      <c r="F1639" t="s">
        <v>9</v>
      </c>
      <c r="G1639" t="s">
        <v>3</v>
      </c>
      <c r="H1639" t="s">
        <v>4</v>
      </c>
      <c r="I1639" t="s">
        <v>5</v>
      </c>
      <c r="J1639">
        <v>200</v>
      </c>
    </row>
    <row r="1640" spans="1:10" x14ac:dyDescent="0.25">
      <c r="A1640" t="str">
        <f t="shared" si="25"/>
        <v>TeylingenWijk 00 SassenheimInkomensafh.huurbeleid 34229 t/m 43786 euroHuurCorporatieOverig</v>
      </c>
      <c r="B1640">
        <v>2015</v>
      </c>
      <c r="C1640" t="s">
        <v>15</v>
      </c>
      <c r="D1640" t="s">
        <v>20</v>
      </c>
      <c r="E1640" t="s">
        <v>156</v>
      </c>
      <c r="F1640" t="s">
        <v>9</v>
      </c>
      <c r="G1640" t="s">
        <v>3</v>
      </c>
      <c r="H1640" t="s">
        <v>4</v>
      </c>
      <c r="I1640" t="s">
        <v>6</v>
      </c>
      <c r="J1640">
        <v>0</v>
      </c>
    </row>
    <row r="1641" spans="1:10" x14ac:dyDescent="0.25">
      <c r="A1641" t="str">
        <f t="shared" si="25"/>
        <v>TeylingenWijk 00 SassenheimInkomensafh.huurbeleid 34229 t/m 43786 euroHuurOverige verhuurderN.v.t.</v>
      </c>
      <c r="B1641">
        <v>2015</v>
      </c>
      <c r="C1641" t="s">
        <v>15</v>
      </c>
      <c r="D1641" t="s">
        <v>20</v>
      </c>
      <c r="E1641" t="s">
        <v>156</v>
      </c>
      <c r="F1641" t="s">
        <v>9</v>
      </c>
      <c r="G1641" t="s">
        <v>3</v>
      </c>
      <c r="H1641" t="s">
        <v>7</v>
      </c>
      <c r="I1641" t="s">
        <v>1</v>
      </c>
      <c r="J1641">
        <v>100</v>
      </c>
    </row>
    <row r="1642" spans="1:10" x14ac:dyDescent="0.25">
      <c r="A1642" t="str">
        <f t="shared" si="25"/>
        <v>TeylingenWijk 00 SassenheimInkomensafh.huurbeleid meer dan 43786 euroTotaalN.v.t.N.v.t.</v>
      </c>
      <c r="B1642">
        <v>2015</v>
      </c>
      <c r="C1642" t="s">
        <v>15</v>
      </c>
      <c r="D1642" t="s">
        <v>20</v>
      </c>
      <c r="E1642" t="s">
        <v>156</v>
      </c>
      <c r="F1642" t="s">
        <v>10</v>
      </c>
      <c r="G1642" t="s">
        <v>0</v>
      </c>
      <c r="H1642" t="s">
        <v>1</v>
      </c>
      <c r="I1642" t="s">
        <v>1</v>
      </c>
      <c r="J1642">
        <v>3400</v>
      </c>
    </row>
    <row r="1643" spans="1:10" x14ac:dyDescent="0.25">
      <c r="A1643" t="str">
        <f t="shared" si="25"/>
        <v>TeylingenWijk 00 SassenheimInkomensafh.huurbeleid meer dan 43786 euroEigenaarN.v.t.N.v.t.</v>
      </c>
      <c r="B1643">
        <v>2015</v>
      </c>
      <c r="C1643" t="s">
        <v>15</v>
      </c>
      <c r="D1643" t="s">
        <v>20</v>
      </c>
      <c r="E1643" t="s">
        <v>156</v>
      </c>
      <c r="F1643" t="s">
        <v>10</v>
      </c>
      <c r="G1643" t="s">
        <v>2</v>
      </c>
      <c r="H1643" t="s">
        <v>1</v>
      </c>
      <c r="I1643" t="s">
        <v>1</v>
      </c>
      <c r="J1643">
        <v>2700</v>
      </c>
    </row>
    <row r="1644" spans="1:10" x14ac:dyDescent="0.25">
      <c r="A1644" t="str">
        <f t="shared" si="25"/>
        <v>TeylingenWijk 00 SassenheimInkomensafh.huurbeleid meer dan 43786 euroHuurTotaalN.v.t.</v>
      </c>
      <c r="B1644">
        <v>2015</v>
      </c>
      <c r="C1644" t="s">
        <v>15</v>
      </c>
      <c r="D1644" t="s">
        <v>20</v>
      </c>
      <c r="E1644" t="s">
        <v>156</v>
      </c>
      <c r="F1644" t="s">
        <v>10</v>
      </c>
      <c r="G1644" t="s">
        <v>3</v>
      </c>
      <c r="H1644" t="s">
        <v>0</v>
      </c>
      <c r="I1644" t="s">
        <v>1</v>
      </c>
      <c r="J1644">
        <v>600</v>
      </c>
    </row>
    <row r="1645" spans="1:10" x14ac:dyDescent="0.25">
      <c r="A1645" t="str">
        <f t="shared" si="25"/>
        <v>TeylingenWijk 00 SassenheimInkomensafh.huurbeleid meer dan 43786 euroHuurCorporatieTotaal</v>
      </c>
      <c r="B1645">
        <v>2015</v>
      </c>
      <c r="C1645" t="s">
        <v>15</v>
      </c>
      <c r="D1645" t="s">
        <v>20</v>
      </c>
      <c r="E1645" t="s">
        <v>156</v>
      </c>
      <c r="F1645" t="s">
        <v>10</v>
      </c>
      <c r="G1645" t="s">
        <v>3</v>
      </c>
      <c r="H1645" t="s">
        <v>4</v>
      </c>
      <c r="I1645" t="s">
        <v>0</v>
      </c>
      <c r="J1645">
        <v>400</v>
      </c>
    </row>
    <row r="1646" spans="1:10" x14ac:dyDescent="0.25">
      <c r="A1646" t="str">
        <f t="shared" si="25"/>
        <v>TeylingenWijk 00 SassenheimInkomensafh.huurbeleid meer dan 43786 euroHuurCorporatieOnder liberalisatiegrens</v>
      </c>
      <c r="B1646">
        <v>2015</v>
      </c>
      <c r="C1646" t="s">
        <v>15</v>
      </c>
      <c r="D1646" t="s">
        <v>20</v>
      </c>
      <c r="E1646" t="s">
        <v>156</v>
      </c>
      <c r="F1646" t="s">
        <v>10</v>
      </c>
      <c r="G1646" t="s">
        <v>3</v>
      </c>
      <c r="H1646" t="s">
        <v>4</v>
      </c>
      <c r="I1646" t="s">
        <v>5</v>
      </c>
      <c r="J1646">
        <v>300</v>
      </c>
    </row>
    <row r="1647" spans="1:10" x14ac:dyDescent="0.25">
      <c r="A1647" t="str">
        <f t="shared" si="25"/>
        <v>TeylingenWijk 00 SassenheimInkomensafh.huurbeleid meer dan 43786 euroHuurCorporatieOverig</v>
      </c>
      <c r="B1647">
        <v>2015</v>
      </c>
      <c r="C1647" t="s">
        <v>15</v>
      </c>
      <c r="D1647" t="s">
        <v>20</v>
      </c>
      <c r="E1647" t="s">
        <v>156</v>
      </c>
      <c r="F1647" t="s">
        <v>10</v>
      </c>
      <c r="G1647" t="s">
        <v>3</v>
      </c>
      <c r="H1647" t="s">
        <v>4</v>
      </c>
      <c r="I1647" t="s">
        <v>6</v>
      </c>
      <c r="J1647">
        <v>100</v>
      </c>
    </row>
    <row r="1648" spans="1:10" x14ac:dyDescent="0.25">
      <c r="A1648" t="str">
        <f t="shared" si="25"/>
        <v>TeylingenWijk 00 SassenheimInkomensafh.huurbeleid meer dan 43786 euroHuurOverige verhuurderN.v.t.</v>
      </c>
      <c r="B1648">
        <v>2015</v>
      </c>
      <c r="C1648" t="s">
        <v>15</v>
      </c>
      <c r="D1648" t="s">
        <v>20</v>
      </c>
      <c r="E1648" t="s">
        <v>156</v>
      </c>
      <c r="F1648" t="s">
        <v>10</v>
      </c>
      <c r="G1648" t="s">
        <v>3</v>
      </c>
      <c r="H1648" t="s">
        <v>7</v>
      </c>
      <c r="I1648" t="s">
        <v>1</v>
      </c>
      <c r="J1648">
        <v>200</v>
      </c>
    </row>
    <row r="1649" spans="1:10" x14ac:dyDescent="0.25">
      <c r="A1649" t="str">
        <f t="shared" si="25"/>
        <v>TeylingenWijk 01 VoorhoutTotaalTotaalN.v.t.N.v.t.</v>
      </c>
      <c r="B1649">
        <v>2015</v>
      </c>
      <c r="C1649" t="s">
        <v>15</v>
      </c>
      <c r="D1649" t="s">
        <v>20</v>
      </c>
      <c r="E1649" t="s">
        <v>157</v>
      </c>
      <c r="F1649" t="s">
        <v>0</v>
      </c>
      <c r="G1649" t="s">
        <v>0</v>
      </c>
      <c r="H1649" t="s">
        <v>1</v>
      </c>
      <c r="I1649" t="s">
        <v>1</v>
      </c>
      <c r="J1649">
        <v>5600</v>
      </c>
    </row>
    <row r="1650" spans="1:10" x14ac:dyDescent="0.25">
      <c r="A1650" t="str">
        <f t="shared" si="25"/>
        <v>TeylingenWijk 01 VoorhoutTotaalEigenaarN.v.t.N.v.t.</v>
      </c>
      <c r="B1650">
        <v>2015</v>
      </c>
      <c r="C1650" t="s">
        <v>15</v>
      </c>
      <c r="D1650" t="s">
        <v>20</v>
      </c>
      <c r="E1650" t="s">
        <v>157</v>
      </c>
      <c r="F1650" t="s">
        <v>0</v>
      </c>
      <c r="G1650" t="s">
        <v>2</v>
      </c>
      <c r="H1650" t="s">
        <v>1</v>
      </c>
      <c r="I1650" t="s">
        <v>1</v>
      </c>
      <c r="J1650">
        <v>4300</v>
      </c>
    </row>
    <row r="1651" spans="1:10" x14ac:dyDescent="0.25">
      <c r="A1651" t="str">
        <f t="shared" si="25"/>
        <v>TeylingenWijk 01 VoorhoutTotaalHuurTotaalN.v.t.</v>
      </c>
      <c r="B1651">
        <v>2015</v>
      </c>
      <c r="C1651" t="s">
        <v>15</v>
      </c>
      <c r="D1651" t="s">
        <v>20</v>
      </c>
      <c r="E1651" t="s">
        <v>157</v>
      </c>
      <c r="F1651" t="s">
        <v>0</v>
      </c>
      <c r="G1651" t="s">
        <v>3</v>
      </c>
      <c r="H1651" t="s">
        <v>0</v>
      </c>
      <c r="I1651" t="s">
        <v>1</v>
      </c>
      <c r="J1651">
        <v>1300</v>
      </c>
    </row>
    <row r="1652" spans="1:10" x14ac:dyDescent="0.25">
      <c r="A1652" t="str">
        <f t="shared" si="25"/>
        <v>TeylingenWijk 01 VoorhoutTotaalHuurCorporatieTotaal</v>
      </c>
      <c r="B1652">
        <v>2015</v>
      </c>
      <c r="C1652" t="s">
        <v>15</v>
      </c>
      <c r="D1652" t="s">
        <v>20</v>
      </c>
      <c r="E1652" t="s">
        <v>157</v>
      </c>
      <c r="F1652" t="s">
        <v>0</v>
      </c>
      <c r="G1652" t="s">
        <v>3</v>
      </c>
      <c r="H1652" t="s">
        <v>4</v>
      </c>
      <c r="I1652" t="s">
        <v>0</v>
      </c>
      <c r="J1652">
        <v>800</v>
      </c>
    </row>
    <row r="1653" spans="1:10" x14ac:dyDescent="0.25">
      <c r="A1653" t="str">
        <f t="shared" si="25"/>
        <v>TeylingenWijk 01 VoorhoutTotaalHuurCorporatieOnder liberalisatiegrens</v>
      </c>
      <c r="B1653">
        <v>2015</v>
      </c>
      <c r="C1653" t="s">
        <v>15</v>
      </c>
      <c r="D1653" t="s">
        <v>20</v>
      </c>
      <c r="E1653" t="s">
        <v>157</v>
      </c>
      <c r="F1653" t="s">
        <v>0</v>
      </c>
      <c r="G1653" t="s">
        <v>3</v>
      </c>
      <c r="H1653" t="s">
        <v>4</v>
      </c>
      <c r="I1653" t="s">
        <v>5</v>
      </c>
      <c r="J1653">
        <v>800</v>
      </c>
    </row>
    <row r="1654" spans="1:10" x14ac:dyDescent="0.25">
      <c r="A1654" t="str">
        <f t="shared" si="25"/>
        <v>TeylingenWijk 01 VoorhoutTotaalHuurCorporatieOverig</v>
      </c>
      <c r="B1654">
        <v>2015</v>
      </c>
      <c r="C1654" t="s">
        <v>15</v>
      </c>
      <c r="D1654" t="s">
        <v>20</v>
      </c>
      <c r="E1654" t="s">
        <v>157</v>
      </c>
      <c r="F1654" t="s">
        <v>0</v>
      </c>
      <c r="G1654" t="s">
        <v>3</v>
      </c>
      <c r="H1654" t="s">
        <v>4</v>
      </c>
      <c r="I1654" t="s">
        <v>6</v>
      </c>
      <c r="J1654">
        <v>100</v>
      </c>
    </row>
    <row r="1655" spans="1:10" x14ac:dyDescent="0.25">
      <c r="A1655" t="str">
        <f t="shared" si="25"/>
        <v>TeylingenWijk 01 VoorhoutTotaalHuurOverige verhuurderN.v.t.</v>
      </c>
      <c r="B1655">
        <v>2015</v>
      </c>
      <c r="C1655" t="s">
        <v>15</v>
      </c>
      <c r="D1655" t="s">
        <v>20</v>
      </c>
      <c r="E1655" t="s">
        <v>157</v>
      </c>
      <c r="F1655" t="s">
        <v>0</v>
      </c>
      <c r="G1655" t="s">
        <v>3</v>
      </c>
      <c r="H1655" t="s">
        <v>7</v>
      </c>
      <c r="I1655" t="s">
        <v>1</v>
      </c>
      <c r="J1655">
        <v>500</v>
      </c>
    </row>
    <row r="1656" spans="1:10" x14ac:dyDescent="0.25">
      <c r="A1656" t="str">
        <f t="shared" si="25"/>
        <v>TeylingenWijk 01 VoorhoutInkomensafh.huurbeleid tot 34229 euroTotaalN.v.t.N.v.t.</v>
      </c>
      <c r="B1656">
        <v>2015</v>
      </c>
      <c r="C1656" t="s">
        <v>15</v>
      </c>
      <c r="D1656" t="s">
        <v>20</v>
      </c>
      <c r="E1656" t="s">
        <v>157</v>
      </c>
      <c r="F1656" t="s">
        <v>8</v>
      </c>
      <c r="G1656" t="s">
        <v>0</v>
      </c>
      <c r="H1656" t="s">
        <v>1</v>
      </c>
      <c r="I1656" t="s">
        <v>1</v>
      </c>
      <c r="J1656">
        <v>1600</v>
      </c>
    </row>
    <row r="1657" spans="1:10" x14ac:dyDescent="0.25">
      <c r="A1657" t="str">
        <f t="shared" si="25"/>
        <v>TeylingenWijk 01 VoorhoutInkomensafh.huurbeleid tot 34229 euroEigenaarN.v.t.N.v.t.</v>
      </c>
      <c r="B1657">
        <v>2015</v>
      </c>
      <c r="C1657" t="s">
        <v>15</v>
      </c>
      <c r="D1657" t="s">
        <v>20</v>
      </c>
      <c r="E1657" t="s">
        <v>157</v>
      </c>
      <c r="F1657" t="s">
        <v>8</v>
      </c>
      <c r="G1657" t="s">
        <v>2</v>
      </c>
      <c r="H1657" t="s">
        <v>1</v>
      </c>
      <c r="I1657" t="s">
        <v>1</v>
      </c>
      <c r="J1657">
        <v>800</v>
      </c>
    </row>
    <row r="1658" spans="1:10" x14ac:dyDescent="0.25">
      <c r="A1658" t="str">
        <f t="shared" si="25"/>
        <v>TeylingenWijk 01 VoorhoutInkomensafh.huurbeleid tot 34229 euroHuurTotaalN.v.t.</v>
      </c>
      <c r="B1658">
        <v>2015</v>
      </c>
      <c r="C1658" t="s">
        <v>15</v>
      </c>
      <c r="D1658" t="s">
        <v>20</v>
      </c>
      <c r="E1658" t="s">
        <v>157</v>
      </c>
      <c r="F1658" t="s">
        <v>8</v>
      </c>
      <c r="G1658" t="s">
        <v>3</v>
      </c>
      <c r="H1658" t="s">
        <v>0</v>
      </c>
      <c r="I1658" t="s">
        <v>1</v>
      </c>
      <c r="J1658">
        <v>800</v>
      </c>
    </row>
    <row r="1659" spans="1:10" x14ac:dyDescent="0.25">
      <c r="A1659" t="str">
        <f t="shared" si="25"/>
        <v>TeylingenWijk 01 VoorhoutInkomensafh.huurbeleid tot 34229 euroHuurCorporatieTotaal</v>
      </c>
      <c r="B1659">
        <v>2015</v>
      </c>
      <c r="C1659" t="s">
        <v>15</v>
      </c>
      <c r="D1659" t="s">
        <v>20</v>
      </c>
      <c r="E1659" t="s">
        <v>157</v>
      </c>
      <c r="F1659" t="s">
        <v>8</v>
      </c>
      <c r="G1659" t="s">
        <v>3</v>
      </c>
      <c r="H1659" t="s">
        <v>4</v>
      </c>
      <c r="I1659" t="s">
        <v>0</v>
      </c>
      <c r="J1659">
        <v>500</v>
      </c>
    </row>
    <row r="1660" spans="1:10" x14ac:dyDescent="0.25">
      <c r="A1660" t="str">
        <f t="shared" si="25"/>
        <v>TeylingenWijk 01 VoorhoutInkomensafh.huurbeleid tot 34229 euroHuurCorporatieOnder liberalisatiegrens</v>
      </c>
      <c r="B1660">
        <v>2015</v>
      </c>
      <c r="C1660" t="s">
        <v>15</v>
      </c>
      <c r="D1660" t="s">
        <v>20</v>
      </c>
      <c r="E1660" t="s">
        <v>157</v>
      </c>
      <c r="F1660" t="s">
        <v>8</v>
      </c>
      <c r="G1660" t="s">
        <v>3</v>
      </c>
      <c r="H1660" t="s">
        <v>4</v>
      </c>
      <c r="I1660" t="s">
        <v>5</v>
      </c>
      <c r="J1660">
        <v>500</v>
      </c>
    </row>
    <row r="1661" spans="1:10" x14ac:dyDescent="0.25">
      <c r="A1661" t="str">
        <f t="shared" si="25"/>
        <v>TeylingenWijk 01 VoorhoutInkomensafh.huurbeleid tot 34229 euroHuurCorporatieOverig</v>
      </c>
      <c r="B1661">
        <v>2015</v>
      </c>
      <c r="C1661" t="s">
        <v>15</v>
      </c>
      <c r="D1661" t="s">
        <v>20</v>
      </c>
      <c r="E1661" t="s">
        <v>157</v>
      </c>
      <c r="F1661" t="s">
        <v>8</v>
      </c>
      <c r="G1661" t="s">
        <v>3</v>
      </c>
      <c r="H1661" t="s">
        <v>4</v>
      </c>
      <c r="I1661" t="s">
        <v>6</v>
      </c>
      <c r="J1661">
        <v>0</v>
      </c>
    </row>
    <row r="1662" spans="1:10" x14ac:dyDescent="0.25">
      <c r="A1662" t="str">
        <f t="shared" si="25"/>
        <v>TeylingenWijk 01 VoorhoutInkomensafh.huurbeleid tot 34229 euroHuurOverige verhuurderN.v.t.</v>
      </c>
      <c r="B1662">
        <v>2015</v>
      </c>
      <c r="C1662" t="s">
        <v>15</v>
      </c>
      <c r="D1662" t="s">
        <v>20</v>
      </c>
      <c r="E1662" t="s">
        <v>157</v>
      </c>
      <c r="F1662" t="s">
        <v>8</v>
      </c>
      <c r="G1662" t="s">
        <v>3</v>
      </c>
      <c r="H1662" t="s">
        <v>7</v>
      </c>
      <c r="I1662" t="s">
        <v>1</v>
      </c>
      <c r="J1662">
        <v>300</v>
      </c>
    </row>
    <row r="1663" spans="1:10" x14ac:dyDescent="0.25">
      <c r="A1663" t="str">
        <f t="shared" si="25"/>
        <v>TeylingenWijk 01 VoorhoutInkomensafh.huurbeleid 34229 t/m 43786 euroTotaalN.v.t.N.v.t.</v>
      </c>
      <c r="B1663">
        <v>2015</v>
      </c>
      <c r="C1663" t="s">
        <v>15</v>
      </c>
      <c r="D1663" t="s">
        <v>20</v>
      </c>
      <c r="E1663" t="s">
        <v>157</v>
      </c>
      <c r="F1663" t="s">
        <v>9</v>
      </c>
      <c r="G1663" t="s">
        <v>0</v>
      </c>
      <c r="H1663" t="s">
        <v>1</v>
      </c>
      <c r="I1663" t="s">
        <v>1</v>
      </c>
      <c r="J1663">
        <v>600</v>
      </c>
    </row>
    <row r="1664" spans="1:10" x14ac:dyDescent="0.25">
      <c r="A1664" t="str">
        <f t="shared" si="25"/>
        <v>TeylingenWijk 01 VoorhoutInkomensafh.huurbeleid 34229 t/m 43786 euroEigenaarN.v.t.N.v.t.</v>
      </c>
      <c r="B1664">
        <v>2015</v>
      </c>
      <c r="C1664" t="s">
        <v>15</v>
      </c>
      <c r="D1664" t="s">
        <v>20</v>
      </c>
      <c r="E1664" t="s">
        <v>157</v>
      </c>
      <c r="F1664" t="s">
        <v>9</v>
      </c>
      <c r="G1664" t="s">
        <v>2</v>
      </c>
      <c r="H1664" t="s">
        <v>1</v>
      </c>
      <c r="I1664" t="s">
        <v>1</v>
      </c>
      <c r="J1664">
        <v>500</v>
      </c>
    </row>
    <row r="1665" spans="1:10" x14ac:dyDescent="0.25">
      <c r="A1665" t="str">
        <f t="shared" si="25"/>
        <v>TeylingenWijk 01 VoorhoutInkomensafh.huurbeleid 34229 t/m 43786 euroHuurTotaalN.v.t.</v>
      </c>
      <c r="B1665">
        <v>2015</v>
      </c>
      <c r="C1665" t="s">
        <v>15</v>
      </c>
      <c r="D1665" t="s">
        <v>20</v>
      </c>
      <c r="E1665" t="s">
        <v>157</v>
      </c>
      <c r="F1665" t="s">
        <v>9</v>
      </c>
      <c r="G1665" t="s">
        <v>3</v>
      </c>
      <c r="H1665" t="s">
        <v>0</v>
      </c>
      <c r="I1665" t="s">
        <v>1</v>
      </c>
      <c r="J1665">
        <v>200</v>
      </c>
    </row>
    <row r="1666" spans="1:10" x14ac:dyDescent="0.25">
      <c r="A1666" t="str">
        <f t="shared" si="25"/>
        <v>TeylingenWijk 01 VoorhoutInkomensafh.huurbeleid 34229 t/m 43786 euroHuurCorporatieTotaal</v>
      </c>
      <c r="B1666">
        <v>2015</v>
      </c>
      <c r="C1666" t="s">
        <v>15</v>
      </c>
      <c r="D1666" t="s">
        <v>20</v>
      </c>
      <c r="E1666" t="s">
        <v>157</v>
      </c>
      <c r="F1666" t="s">
        <v>9</v>
      </c>
      <c r="G1666" t="s">
        <v>3</v>
      </c>
      <c r="H1666" t="s">
        <v>4</v>
      </c>
      <c r="I1666" t="s">
        <v>0</v>
      </c>
      <c r="J1666">
        <v>100</v>
      </c>
    </row>
    <row r="1667" spans="1:10" x14ac:dyDescent="0.25">
      <c r="A1667" t="str">
        <f t="shared" ref="A1667:A1730" si="26">CONCATENATE(D1667,E1667,F1667,G1667,H1667,I1667)</f>
        <v>TeylingenWijk 01 VoorhoutInkomensafh.huurbeleid 34229 t/m 43786 euroHuurCorporatieOnder liberalisatiegrens</v>
      </c>
      <c r="B1667">
        <v>2015</v>
      </c>
      <c r="C1667" t="s">
        <v>15</v>
      </c>
      <c r="D1667" t="s">
        <v>20</v>
      </c>
      <c r="E1667" t="s">
        <v>157</v>
      </c>
      <c r="F1667" t="s">
        <v>9</v>
      </c>
      <c r="G1667" t="s">
        <v>3</v>
      </c>
      <c r="H1667" t="s">
        <v>4</v>
      </c>
      <c r="I1667" t="s">
        <v>5</v>
      </c>
      <c r="J1667">
        <v>100</v>
      </c>
    </row>
    <row r="1668" spans="1:10" x14ac:dyDescent="0.25">
      <c r="A1668" t="str">
        <f t="shared" si="26"/>
        <v>TeylingenWijk 01 VoorhoutInkomensafh.huurbeleid 34229 t/m 43786 euroHuurCorporatieOverig</v>
      </c>
      <c r="B1668">
        <v>2015</v>
      </c>
      <c r="C1668" t="s">
        <v>15</v>
      </c>
      <c r="D1668" t="s">
        <v>20</v>
      </c>
      <c r="E1668" t="s">
        <v>157</v>
      </c>
      <c r="F1668" t="s">
        <v>9</v>
      </c>
      <c r="G1668" t="s">
        <v>3</v>
      </c>
      <c r="H1668" t="s">
        <v>4</v>
      </c>
      <c r="I1668" t="s">
        <v>6</v>
      </c>
      <c r="J1668">
        <v>0</v>
      </c>
    </row>
    <row r="1669" spans="1:10" x14ac:dyDescent="0.25">
      <c r="A1669" t="str">
        <f t="shared" si="26"/>
        <v>TeylingenWijk 01 VoorhoutInkomensafh.huurbeleid 34229 t/m 43786 euroHuurOverige verhuurderN.v.t.</v>
      </c>
      <c r="B1669">
        <v>2015</v>
      </c>
      <c r="C1669" t="s">
        <v>15</v>
      </c>
      <c r="D1669" t="s">
        <v>20</v>
      </c>
      <c r="E1669" t="s">
        <v>157</v>
      </c>
      <c r="F1669" t="s">
        <v>9</v>
      </c>
      <c r="G1669" t="s">
        <v>3</v>
      </c>
      <c r="H1669" t="s">
        <v>7</v>
      </c>
      <c r="I1669" t="s">
        <v>1</v>
      </c>
      <c r="J1669">
        <v>100</v>
      </c>
    </row>
    <row r="1670" spans="1:10" x14ac:dyDescent="0.25">
      <c r="A1670" t="str">
        <f t="shared" si="26"/>
        <v>TeylingenWijk 01 VoorhoutInkomensafh.huurbeleid meer dan 43786 euroTotaalN.v.t.N.v.t.</v>
      </c>
      <c r="B1670">
        <v>2015</v>
      </c>
      <c r="C1670" t="s">
        <v>15</v>
      </c>
      <c r="D1670" t="s">
        <v>20</v>
      </c>
      <c r="E1670" t="s">
        <v>157</v>
      </c>
      <c r="F1670" t="s">
        <v>10</v>
      </c>
      <c r="G1670" t="s">
        <v>0</v>
      </c>
      <c r="H1670" t="s">
        <v>1</v>
      </c>
      <c r="I1670" t="s">
        <v>1</v>
      </c>
      <c r="J1670">
        <v>3400</v>
      </c>
    </row>
    <row r="1671" spans="1:10" x14ac:dyDescent="0.25">
      <c r="A1671" t="str">
        <f t="shared" si="26"/>
        <v>TeylingenWijk 01 VoorhoutInkomensafh.huurbeleid meer dan 43786 euroEigenaarN.v.t.N.v.t.</v>
      </c>
      <c r="B1671">
        <v>2015</v>
      </c>
      <c r="C1671" t="s">
        <v>15</v>
      </c>
      <c r="D1671" t="s">
        <v>20</v>
      </c>
      <c r="E1671" t="s">
        <v>157</v>
      </c>
      <c r="F1671" t="s">
        <v>10</v>
      </c>
      <c r="G1671" t="s">
        <v>2</v>
      </c>
      <c r="H1671" t="s">
        <v>1</v>
      </c>
      <c r="I1671" t="s">
        <v>1</v>
      </c>
      <c r="J1671">
        <v>3000</v>
      </c>
    </row>
    <row r="1672" spans="1:10" x14ac:dyDescent="0.25">
      <c r="A1672" t="str">
        <f t="shared" si="26"/>
        <v>TeylingenWijk 01 VoorhoutInkomensafh.huurbeleid meer dan 43786 euroHuurTotaalN.v.t.</v>
      </c>
      <c r="B1672">
        <v>2015</v>
      </c>
      <c r="C1672" t="s">
        <v>15</v>
      </c>
      <c r="D1672" t="s">
        <v>20</v>
      </c>
      <c r="E1672" t="s">
        <v>157</v>
      </c>
      <c r="F1672" t="s">
        <v>10</v>
      </c>
      <c r="G1672" t="s">
        <v>3</v>
      </c>
      <c r="H1672" t="s">
        <v>0</v>
      </c>
      <c r="I1672" t="s">
        <v>1</v>
      </c>
      <c r="J1672">
        <v>400</v>
      </c>
    </row>
    <row r="1673" spans="1:10" x14ac:dyDescent="0.25">
      <c r="A1673" t="str">
        <f t="shared" si="26"/>
        <v>TeylingenWijk 01 VoorhoutInkomensafh.huurbeleid meer dan 43786 euroHuurCorporatieTotaal</v>
      </c>
      <c r="B1673">
        <v>2015</v>
      </c>
      <c r="C1673" t="s">
        <v>15</v>
      </c>
      <c r="D1673" t="s">
        <v>20</v>
      </c>
      <c r="E1673" t="s">
        <v>157</v>
      </c>
      <c r="F1673" t="s">
        <v>10</v>
      </c>
      <c r="G1673" t="s">
        <v>3</v>
      </c>
      <c r="H1673" t="s">
        <v>4</v>
      </c>
      <c r="I1673" t="s">
        <v>0</v>
      </c>
      <c r="J1673">
        <v>200</v>
      </c>
    </row>
    <row r="1674" spans="1:10" x14ac:dyDescent="0.25">
      <c r="A1674" t="str">
        <f t="shared" si="26"/>
        <v>TeylingenWijk 01 VoorhoutInkomensafh.huurbeleid meer dan 43786 euroHuurCorporatieOnder liberalisatiegrens</v>
      </c>
      <c r="B1674">
        <v>2015</v>
      </c>
      <c r="C1674" t="s">
        <v>15</v>
      </c>
      <c r="D1674" t="s">
        <v>20</v>
      </c>
      <c r="E1674" t="s">
        <v>157</v>
      </c>
      <c r="F1674" t="s">
        <v>10</v>
      </c>
      <c r="G1674" t="s">
        <v>3</v>
      </c>
      <c r="H1674" t="s">
        <v>4</v>
      </c>
      <c r="I1674" t="s">
        <v>5</v>
      </c>
      <c r="J1674">
        <v>200</v>
      </c>
    </row>
    <row r="1675" spans="1:10" x14ac:dyDescent="0.25">
      <c r="A1675" t="str">
        <f t="shared" si="26"/>
        <v>TeylingenWijk 01 VoorhoutInkomensafh.huurbeleid meer dan 43786 euroHuurCorporatieOverig</v>
      </c>
      <c r="B1675">
        <v>2015</v>
      </c>
      <c r="C1675" t="s">
        <v>15</v>
      </c>
      <c r="D1675" t="s">
        <v>20</v>
      </c>
      <c r="E1675" t="s">
        <v>157</v>
      </c>
      <c r="F1675" t="s">
        <v>10</v>
      </c>
      <c r="G1675" t="s">
        <v>3</v>
      </c>
      <c r="H1675" t="s">
        <v>4</v>
      </c>
      <c r="I1675" t="s">
        <v>6</v>
      </c>
      <c r="J1675">
        <v>0</v>
      </c>
    </row>
    <row r="1676" spans="1:10" x14ac:dyDescent="0.25">
      <c r="A1676" t="str">
        <f t="shared" si="26"/>
        <v>TeylingenWijk 01 VoorhoutInkomensafh.huurbeleid meer dan 43786 euroHuurOverige verhuurderN.v.t.</v>
      </c>
      <c r="B1676">
        <v>2015</v>
      </c>
      <c r="C1676" t="s">
        <v>15</v>
      </c>
      <c r="D1676" t="s">
        <v>20</v>
      </c>
      <c r="E1676" t="s">
        <v>157</v>
      </c>
      <c r="F1676" t="s">
        <v>10</v>
      </c>
      <c r="G1676" t="s">
        <v>3</v>
      </c>
      <c r="H1676" t="s">
        <v>7</v>
      </c>
      <c r="I1676" t="s">
        <v>1</v>
      </c>
      <c r="J1676">
        <v>200</v>
      </c>
    </row>
    <row r="1677" spans="1:10" x14ac:dyDescent="0.25">
      <c r="A1677" t="str">
        <f t="shared" si="26"/>
        <v>TeylingenWijk 02 WarmondTotaalTotaalN.v.t.N.v.t.</v>
      </c>
      <c r="B1677">
        <v>2015</v>
      </c>
      <c r="C1677" t="s">
        <v>15</v>
      </c>
      <c r="D1677" t="s">
        <v>20</v>
      </c>
      <c r="E1677" t="s">
        <v>158</v>
      </c>
      <c r="F1677" t="s">
        <v>0</v>
      </c>
      <c r="G1677" t="s">
        <v>0</v>
      </c>
      <c r="H1677" t="s">
        <v>1</v>
      </c>
      <c r="I1677" t="s">
        <v>1</v>
      </c>
      <c r="J1677">
        <v>2200</v>
      </c>
    </row>
    <row r="1678" spans="1:10" x14ac:dyDescent="0.25">
      <c r="A1678" t="str">
        <f t="shared" si="26"/>
        <v>TeylingenWijk 02 WarmondTotaalEigenaarN.v.t.N.v.t.</v>
      </c>
      <c r="B1678">
        <v>2015</v>
      </c>
      <c r="C1678" t="s">
        <v>15</v>
      </c>
      <c r="D1678" t="s">
        <v>20</v>
      </c>
      <c r="E1678" t="s">
        <v>158</v>
      </c>
      <c r="F1678" t="s">
        <v>0</v>
      </c>
      <c r="G1678" t="s">
        <v>2</v>
      </c>
      <c r="H1678" t="s">
        <v>1</v>
      </c>
      <c r="I1678" t="s">
        <v>1</v>
      </c>
      <c r="J1678">
        <v>1300</v>
      </c>
    </row>
    <row r="1679" spans="1:10" x14ac:dyDescent="0.25">
      <c r="A1679" t="str">
        <f t="shared" si="26"/>
        <v>TeylingenWijk 02 WarmondTotaalHuurTotaalN.v.t.</v>
      </c>
      <c r="B1679">
        <v>2015</v>
      </c>
      <c r="C1679" t="s">
        <v>15</v>
      </c>
      <c r="D1679" t="s">
        <v>20</v>
      </c>
      <c r="E1679" t="s">
        <v>158</v>
      </c>
      <c r="F1679" t="s">
        <v>0</v>
      </c>
      <c r="G1679" t="s">
        <v>3</v>
      </c>
      <c r="H1679" t="s">
        <v>0</v>
      </c>
      <c r="I1679" t="s">
        <v>1</v>
      </c>
      <c r="J1679">
        <v>900</v>
      </c>
    </row>
    <row r="1680" spans="1:10" x14ac:dyDescent="0.25">
      <c r="A1680" t="str">
        <f t="shared" si="26"/>
        <v>TeylingenWijk 02 WarmondTotaalHuurCorporatieTotaal</v>
      </c>
      <c r="B1680">
        <v>2015</v>
      </c>
      <c r="C1680" t="s">
        <v>15</v>
      </c>
      <c r="D1680" t="s">
        <v>20</v>
      </c>
      <c r="E1680" t="s">
        <v>158</v>
      </c>
      <c r="F1680" t="s">
        <v>0</v>
      </c>
      <c r="G1680" t="s">
        <v>3</v>
      </c>
      <c r="H1680" t="s">
        <v>4</v>
      </c>
      <c r="I1680" t="s">
        <v>0</v>
      </c>
      <c r="J1680">
        <v>700</v>
      </c>
    </row>
    <row r="1681" spans="1:10" x14ac:dyDescent="0.25">
      <c r="A1681" t="str">
        <f t="shared" si="26"/>
        <v>TeylingenWijk 02 WarmondTotaalHuurCorporatieOnder liberalisatiegrens</v>
      </c>
      <c r="B1681">
        <v>2015</v>
      </c>
      <c r="C1681" t="s">
        <v>15</v>
      </c>
      <c r="D1681" t="s">
        <v>20</v>
      </c>
      <c r="E1681" t="s">
        <v>158</v>
      </c>
      <c r="F1681" t="s">
        <v>0</v>
      </c>
      <c r="G1681" t="s">
        <v>3</v>
      </c>
      <c r="H1681" t="s">
        <v>4</v>
      </c>
      <c r="I1681" t="s">
        <v>5</v>
      </c>
      <c r="J1681">
        <v>600</v>
      </c>
    </row>
    <row r="1682" spans="1:10" x14ac:dyDescent="0.25">
      <c r="A1682" t="str">
        <f t="shared" si="26"/>
        <v>TeylingenWijk 02 WarmondTotaalHuurCorporatieOverig</v>
      </c>
      <c r="B1682">
        <v>2015</v>
      </c>
      <c r="C1682" t="s">
        <v>15</v>
      </c>
      <c r="D1682" t="s">
        <v>20</v>
      </c>
      <c r="E1682" t="s">
        <v>158</v>
      </c>
      <c r="F1682" t="s">
        <v>0</v>
      </c>
      <c r="G1682" t="s">
        <v>3</v>
      </c>
      <c r="H1682" t="s">
        <v>4</v>
      </c>
      <c r="I1682" t="s">
        <v>6</v>
      </c>
      <c r="J1682">
        <v>100</v>
      </c>
    </row>
    <row r="1683" spans="1:10" x14ac:dyDescent="0.25">
      <c r="A1683" t="str">
        <f t="shared" si="26"/>
        <v>TeylingenWijk 02 WarmondTotaalHuurOverige verhuurderN.v.t.</v>
      </c>
      <c r="B1683">
        <v>2015</v>
      </c>
      <c r="C1683" t="s">
        <v>15</v>
      </c>
      <c r="D1683" t="s">
        <v>20</v>
      </c>
      <c r="E1683" t="s">
        <v>158</v>
      </c>
      <c r="F1683" t="s">
        <v>0</v>
      </c>
      <c r="G1683" t="s">
        <v>3</v>
      </c>
      <c r="H1683" t="s">
        <v>7</v>
      </c>
      <c r="I1683" t="s">
        <v>1</v>
      </c>
      <c r="J1683">
        <v>200</v>
      </c>
    </row>
    <row r="1684" spans="1:10" x14ac:dyDescent="0.25">
      <c r="A1684" t="str">
        <f t="shared" si="26"/>
        <v>TeylingenWijk 02 WarmondInkomensafh.huurbeleid tot 34229 euroTotaalN.v.t.N.v.t.</v>
      </c>
      <c r="B1684">
        <v>2015</v>
      </c>
      <c r="C1684" t="s">
        <v>15</v>
      </c>
      <c r="D1684" t="s">
        <v>20</v>
      </c>
      <c r="E1684" t="s">
        <v>158</v>
      </c>
      <c r="F1684" t="s">
        <v>8</v>
      </c>
      <c r="G1684" t="s">
        <v>0</v>
      </c>
      <c r="H1684" t="s">
        <v>1</v>
      </c>
      <c r="I1684" t="s">
        <v>1</v>
      </c>
      <c r="J1684">
        <v>900</v>
      </c>
    </row>
    <row r="1685" spans="1:10" x14ac:dyDescent="0.25">
      <c r="A1685" t="str">
        <f t="shared" si="26"/>
        <v>TeylingenWijk 02 WarmondInkomensafh.huurbeleid tot 34229 euroEigenaarN.v.t.N.v.t.</v>
      </c>
      <c r="B1685">
        <v>2015</v>
      </c>
      <c r="C1685" t="s">
        <v>15</v>
      </c>
      <c r="D1685" t="s">
        <v>20</v>
      </c>
      <c r="E1685" t="s">
        <v>158</v>
      </c>
      <c r="F1685" t="s">
        <v>8</v>
      </c>
      <c r="G1685" t="s">
        <v>2</v>
      </c>
      <c r="H1685" t="s">
        <v>1</v>
      </c>
      <c r="I1685" t="s">
        <v>1</v>
      </c>
      <c r="J1685">
        <v>300</v>
      </c>
    </row>
    <row r="1686" spans="1:10" x14ac:dyDescent="0.25">
      <c r="A1686" t="str">
        <f t="shared" si="26"/>
        <v>TeylingenWijk 02 WarmondInkomensafh.huurbeleid tot 34229 euroHuurTotaalN.v.t.</v>
      </c>
      <c r="B1686">
        <v>2015</v>
      </c>
      <c r="C1686" t="s">
        <v>15</v>
      </c>
      <c r="D1686" t="s">
        <v>20</v>
      </c>
      <c r="E1686" t="s">
        <v>158</v>
      </c>
      <c r="F1686" t="s">
        <v>8</v>
      </c>
      <c r="G1686" t="s">
        <v>3</v>
      </c>
      <c r="H1686" t="s">
        <v>0</v>
      </c>
      <c r="I1686" t="s">
        <v>1</v>
      </c>
      <c r="J1686">
        <v>600</v>
      </c>
    </row>
    <row r="1687" spans="1:10" x14ac:dyDescent="0.25">
      <c r="A1687" t="str">
        <f t="shared" si="26"/>
        <v>TeylingenWijk 02 WarmondInkomensafh.huurbeleid tot 34229 euroHuurCorporatieTotaal</v>
      </c>
      <c r="B1687">
        <v>2015</v>
      </c>
      <c r="C1687" t="s">
        <v>15</v>
      </c>
      <c r="D1687" t="s">
        <v>20</v>
      </c>
      <c r="E1687" t="s">
        <v>158</v>
      </c>
      <c r="F1687" t="s">
        <v>8</v>
      </c>
      <c r="G1687" t="s">
        <v>3</v>
      </c>
      <c r="H1687" t="s">
        <v>4</v>
      </c>
      <c r="I1687" t="s">
        <v>0</v>
      </c>
      <c r="J1687">
        <v>400</v>
      </c>
    </row>
    <row r="1688" spans="1:10" x14ac:dyDescent="0.25">
      <c r="A1688" t="str">
        <f t="shared" si="26"/>
        <v>TeylingenWijk 02 WarmondInkomensafh.huurbeleid tot 34229 euroHuurCorporatieOnder liberalisatiegrens</v>
      </c>
      <c r="B1688">
        <v>2015</v>
      </c>
      <c r="C1688" t="s">
        <v>15</v>
      </c>
      <c r="D1688" t="s">
        <v>20</v>
      </c>
      <c r="E1688" t="s">
        <v>158</v>
      </c>
      <c r="F1688" t="s">
        <v>8</v>
      </c>
      <c r="G1688" t="s">
        <v>3</v>
      </c>
      <c r="H1688" t="s">
        <v>4</v>
      </c>
      <c r="I1688" t="s">
        <v>5</v>
      </c>
      <c r="J1688">
        <v>400</v>
      </c>
    </row>
    <row r="1689" spans="1:10" x14ac:dyDescent="0.25">
      <c r="A1689" t="str">
        <f t="shared" si="26"/>
        <v>TeylingenWijk 02 WarmondInkomensafh.huurbeleid tot 34229 euroHuurCorporatieOverig</v>
      </c>
      <c r="B1689">
        <v>2015</v>
      </c>
      <c r="C1689" t="s">
        <v>15</v>
      </c>
      <c r="D1689" t="s">
        <v>20</v>
      </c>
      <c r="E1689" t="s">
        <v>158</v>
      </c>
      <c r="F1689" t="s">
        <v>8</v>
      </c>
      <c r="G1689" t="s">
        <v>3</v>
      </c>
      <c r="H1689" t="s">
        <v>4</v>
      </c>
      <c r="I1689" t="s">
        <v>6</v>
      </c>
      <c r="J1689">
        <v>0</v>
      </c>
    </row>
    <row r="1690" spans="1:10" x14ac:dyDescent="0.25">
      <c r="A1690" t="str">
        <f t="shared" si="26"/>
        <v>TeylingenWijk 02 WarmondInkomensafh.huurbeleid tot 34229 euroHuurOverige verhuurderN.v.t.</v>
      </c>
      <c r="B1690">
        <v>2015</v>
      </c>
      <c r="C1690" t="s">
        <v>15</v>
      </c>
      <c r="D1690" t="s">
        <v>20</v>
      </c>
      <c r="E1690" t="s">
        <v>158</v>
      </c>
      <c r="F1690" t="s">
        <v>8</v>
      </c>
      <c r="G1690" t="s">
        <v>3</v>
      </c>
      <c r="H1690" t="s">
        <v>7</v>
      </c>
      <c r="I1690" t="s">
        <v>1</v>
      </c>
      <c r="J1690">
        <v>100</v>
      </c>
    </row>
    <row r="1691" spans="1:10" x14ac:dyDescent="0.25">
      <c r="A1691" t="str">
        <f t="shared" si="26"/>
        <v>TeylingenWijk 02 WarmondInkomensafh.huurbeleid 34229 t/m 43786 euroTotaalN.v.t.N.v.t.</v>
      </c>
      <c r="B1691">
        <v>2015</v>
      </c>
      <c r="C1691" t="s">
        <v>15</v>
      </c>
      <c r="D1691" t="s">
        <v>20</v>
      </c>
      <c r="E1691" t="s">
        <v>158</v>
      </c>
      <c r="F1691" t="s">
        <v>9</v>
      </c>
      <c r="G1691" t="s">
        <v>0</v>
      </c>
      <c r="H1691" t="s">
        <v>1</v>
      </c>
      <c r="I1691" t="s">
        <v>1</v>
      </c>
      <c r="J1691">
        <v>200</v>
      </c>
    </row>
    <row r="1692" spans="1:10" x14ac:dyDescent="0.25">
      <c r="A1692" t="str">
        <f t="shared" si="26"/>
        <v>TeylingenWijk 02 WarmondInkomensafh.huurbeleid 34229 t/m 43786 euroEigenaarN.v.t.N.v.t.</v>
      </c>
      <c r="B1692">
        <v>2015</v>
      </c>
      <c r="C1692" t="s">
        <v>15</v>
      </c>
      <c r="D1692" t="s">
        <v>20</v>
      </c>
      <c r="E1692" t="s">
        <v>158</v>
      </c>
      <c r="F1692" t="s">
        <v>9</v>
      </c>
      <c r="G1692" t="s">
        <v>2</v>
      </c>
      <c r="H1692" t="s">
        <v>1</v>
      </c>
      <c r="I1692" t="s">
        <v>1</v>
      </c>
      <c r="J1692">
        <v>100</v>
      </c>
    </row>
    <row r="1693" spans="1:10" x14ac:dyDescent="0.25">
      <c r="A1693" t="str">
        <f t="shared" si="26"/>
        <v>TeylingenWijk 02 WarmondInkomensafh.huurbeleid 34229 t/m 43786 euroHuurTotaalN.v.t.</v>
      </c>
      <c r="B1693">
        <v>2015</v>
      </c>
      <c r="C1693" t="s">
        <v>15</v>
      </c>
      <c r="D1693" t="s">
        <v>20</v>
      </c>
      <c r="E1693" t="s">
        <v>158</v>
      </c>
      <c r="F1693" t="s">
        <v>9</v>
      </c>
      <c r="G1693" t="s">
        <v>3</v>
      </c>
      <c r="H1693" t="s">
        <v>0</v>
      </c>
      <c r="I1693" t="s">
        <v>1</v>
      </c>
      <c r="J1693">
        <v>100</v>
      </c>
    </row>
    <row r="1694" spans="1:10" x14ac:dyDescent="0.25">
      <c r="A1694" t="str">
        <f t="shared" si="26"/>
        <v>TeylingenWijk 02 WarmondInkomensafh.huurbeleid 34229 t/m 43786 euroHuurCorporatieTotaal</v>
      </c>
      <c r="B1694">
        <v>2015</v>
      </c>
      <c r="C1694" t="s">
        <v>15</v>
      </c>
      <c r="D1694" t="s">
        <v>20</v>
      </c>
      <c r="E1694" t="s">
        <v>158</v>
      </c>
      <c r="F1694" t="s">
        <v>9</v>
      </c>
      <c r="G1694" t="s">
        <v>3</v>
      </c>
      <c r="H1694" t="s">
        <v>4</v>
      </c>
      <c r="I1694" t="s">
        <v>0</v>
      </c>
      <c r="J1694">
        <v>100</v>
      </c>
    </row>
    <row r="1695" spans="1:10" x14ac:dyDescent="0.25">
      <c r="A1695" t="str">
        <f t="shared" si="26"/>
        <v>TeylingenWijk 02 WarmondInkomensafh.huurbeleid 34229 t/m 43786 euroHuurCorporatieOnder liberalisatiegrens</v>
      </c>
      <c r="B1695">
        <v>2015</v>
      </c>
      <c r="C1695" t="s">
        <v>15</v>
      </c>
      <c r="D1695" t="s">
        <v>20</v>
      </c>
      <c r="E1695" t="s">
        <v>158</v>
      </c>
      <c r="F1695" t="s">
        <v>9</v>
      </c>
      <c r="G1695" t="s">
        <v>3</v>
      </c>
      <c r="H1695" t="s">
        <v>4</v>
      </c>
      <c r="I1695" t="s">
        <v>5</v>
      </c>
      <c r="J1695">
        <v>100</v>
      </c>
    </row>
    <row r="1696" spans="1:10" x14ac:dyDescent="0.25">
      <c r="A1696" t="str">
        <f t="shared" si="26"/>
        <v>TeylingenWijk 02 WarmondInkomensafh.huurbeleid 34229 t/m 43786 euroHuurCorporatieOverig</v>
      </c>
      <c r="B1696">
        <v>2015</v>
      </c>
      <c r="C1696" t="s">
        <v>15</v>
      </c>
      <c r="D1696" t="s">
        <v>20</v>
      </c>
      <c r="E1696" t="s">
        <v>158</v>
      </c>
      <c r="F1696" t="s">
        <v>9</v>
      </c>
      <c r="G1696" t="s">
        <v>3</v>
      </c>
      <c r="H1696" t="s">
        <v>4</v>
      </c>
      <c r="I1696" t="s">
        <v>6</v>
      </c>
      <c r="J1696">
        <v>0</v>
      </c>
    </row>
    <row r="1697" spans="1:10" x14ac:dyDescent="0.25">
      <c r="A1697" t="str">
        <f t="shared" si="26"/>
        <v>TeylingenWijk 02 WarmondInkomensafh.huurbeleid 34229 t/m 43786 euroHuurOverige verhuurderN.v.t.</v>
      </c>
      <c r="B1697">
        <v>2015</v>
      </c>
      <c r="C1697" t="s">
        <v>15</v>
      </c>
      <c r="D1697" t="s">
        <v>20</v>
      </c>
      <c r="E1697" t="s">
        <v>158</v>
      </c>
      <c r="F1697" t="s">
        <v>9</v>
      </c>
      <c r="G1697" t="s">
        <v>3</v>
      </c>
      <c r="H1697" t="s">
        <v>7</v>
      </c>
      <c r="I1697" t="s">
        <v>1</v>
      </c>
      <c r="J1697">
        <v>0</v>
      </c>
    </row>
    <row r="1698" spans="1:10" x14ac:dyDescent="0.25">
      <c r="A1698" t="str">
        <f t="shared" si="26"/>
        <v>TeylingenWijk 02 WarmondInkomensafh.huurbeleid meer dan 43786 euroTotaalN.v.t.N.v.t.</v>
      </c>
      <c r="B1698">
        <v>2015</v>
      </c>
      <c r="C1698" t="s">
        <v>15</v>
      </c>
      <c r="D1698" t="s">
        <v>20</v>
      </c>
      <c r="E1698" t="s">
        <v>158</v>
      </c>
      <c r="F1698" t="s">
        <v>10</v>
      </c>
      <c r="G1698" t="s">
        <v>0</v>
      </c>
      <c r="H1698" t="s">
        <v>1</v>
      </c>
      <c r="I1698" t="s">
        <v>1</v>
      </c>
      <c r="J1698">
        <v>1100</v>
      </c>
    </row>
    <row r="1699" spans="1:10" x14ac:dyDescent="0.25">
      <c r="A1699" t="str">
        <f t="shared" si="26"/>
        <v>TeylingenWijk 02 WarmondInkomensafh.huurbeleid meer dan 43786 euroEigenaarN.v.t.N.v.t.</v>
      </c>
      <c r="B1699">
        <v>2015</v>
      </c>
      <c r="C1699" t="s">
        <v>15</v>
      </c>
      <c r="D1699" t="s">
        <v>20</v>
      </c>
      <c r="E1699" t="s">
        <v>158</v>
      </c>
      <c r="F1699" t="s">
        <v>10</v>
      </c>
      <c r="G1699" t="s">
        <v>2</v>
      </c>
      <c r="H1699" t="s">
        <v>1</v>
      </c>
      <c r="I1699" t="s">
        <v>1</v>
      </c>
      <c r="J1699">
        <v>800</v>
      </c>
    </row>
    <row r="1700" spans="1:10" x14ac:dyDescent="0.25">
      <c r="A1700" t="str">
        <f t="shared" si="26"/>
        <v>TeylingenWijk 02 WarmondInkomensafh.huurbeleid meer dan 43786 euroHuurTotaalN.v.t.</v>
      </c>
      <c r="B1700">
        <v>2015</v>
      </c>
      <c r="C1700" t="s">
        <v>15</v>
      </c>
      <c r="D1700" t="s">
        <v>20</v>
      </c>
      <c r="E1700" t="s">
        <v>158</v>
      </c>
      <c r="F1700" t="s">
        <v>10</v>
      </c>
      <c r="G1700" t="s">
        <v>3</v>
      </c>
      <c r="H1700" t="s">
        <v>0</v>
      </c>
      <c r="I1700" t="s">
        <v>1</v>
      </c>
      <c r="J1700">
        <v>200</v>
      </c>
    </row>
    <row r="1701" spans="1:10" x14ac:dyDescent="0.25">
      <c r="A1701" t="str">
        <f t="shared" si="26"/>
        <v>TeylingenWijk 02 WarmondInkomensafh.huurbeleid meer dan 43786 euroHuurCorporatieTotaal</v>
      </c>
      <c r="B1701">
        <v>2015</v>
      </c>
      <c r="C1701" t="s">
        <v>15</v>
      </c>
      <c r="D1701" t="s">
        <v>20</v>
      </c>
      <c r="E1701" t="s">
        <v>158</v>
      </c>
      <c r="F1701" t="s">
        <v>10</v>
      </c>
      <c r="G1701" t="s">
        <v>3</v>
      </c>
      <c r="H1701" t="s">
        <v>4</v>
      </c>
      <c r="I1701" t="s">
        <v>0</v>
      </c>
      <c r="J1701">
        <v>200</v>
      </c>
    </row>
    <row r="1702" spans="1:10" x14ac:dyDescent="0.25">
      <c r="A1702" t="str">
        <f t="shared" si="26"/>
        <v>TeylingenWijk 02 WarmondInkomensafh.huurbeleid meer dan 43786 euroHuurCorporatieOnder liberalisatiegrens</v>
      </c>
      <c r="B1702">
        <v>2015</v>
      </c>
      <c r="C1702" t="s">
        <v>15</v>
      </c>
      <c r="D1702" t="s">
        <v>20</v>
      </c>
      <c r="E1702" t="s">
        <v>158</v>
      </c>
      <c r="F1702" t="s">
        <v>10</v>
      </c>
      <c r="G1702" t="s">
        <v>3</v>
      </c>
      <c r="H1702" t="s">
        <v>4</v>
      </c>
      <c r="I1702" t="s">
        <v>5</v>
      </c>
      <c r="J1702">
        <v>100</v>
      </c>
    </row>
    <row r="1703" spans="1:10" x14ac:dyDescent="0.25">
      <c r="A1703" t="str">
        <f t="shared" si="26"/>
        <v>TeylingenWijk 02 WarmondInkomensafh.huurbeleid meer dan 43786 euroHuurCorporatieOverig</v>
      </c>
      <c r="B1703">
        <v>2015</v>
      </c>
      <c r="C1703" t="s">
        <v>15</v>
      </c>
      <c r="D1703" t="s">
        <v>20</v>
      </c>
      <c r="E1703" t="s">
        <v>158</v>
      </c>
      <c r="F1703" t="s">
        <v>10</v>
      </c>
      <c r="G1703" t="s">
        <v>3</v>
      </c>
      <c r="H1703" t="s">
        <v>4</v>
      </c>
      <c r="I1703" t="s">
        <v>6</v>
      </c>
      <c r="J1703">
        <v>0</v>
      </c>
    </row>
    <row r="1704" spans="1:10" x14ac:dyDescent="0.25">
      <c r="A1704" t="str">
        <f t="shared" si="26"/>
        <v>TeylingenWijk 02 WarmondInkomensafh.huurbeleid meer dan 43786 euroHuurOverige verhuurderN.v.t.</v>
      </c>
      <c r="B1704">
        <v>2015</v>
      </c>
      <c r="C1704" t="s">
        <v>15</v>
      </c>
      <c r="D1704" t="s">
        <v>20</v>
      </c>
      <c r="E1704" t="s">
        <v>158</v>
      </c>
      <c r="F1704" t="s">
        <v>10</v>
      </c>
      <c r="G1704" t="s">
        <v>3</v>
      </c>
      <c r="H1704" t="s">
        <v>7</v>
      </c>
      <c r="I1704" t="s">
        <v>1</v>
      </c>
      <c r="J1704">
        <v>100</v>
      </c>
    </row>
    <row r="1705" spans="1:10" x14ac:dyDescent="0.25">
      <c r="A1705" t="str">
        <f t="shared" si="26"/>
        <v>TotaalTotaalTotaalTotaalN.v.t.N.v.t.</v>
      </c>
      <c r="B1705">
        <v>2015</v>
      </c>
      <c r="C1705" t="s">
        <v>21</v>
      </c>
      <c r="D1705" t="s">
        <v>0</v>
      </c>
      <c r="E1705" t="s">
        <v>0</v>
      </c>
      <c r="F1705" t="s">
        <v>0</v>
      </c>
      <c r="G1705" t="s">
        <v>0</v>
      </c>
      <c r="H1705" t="s">
        <v>1</v>
      </c>
      <c r="I1705" t="s">
        <v>1</v>
      </c>
      <c r="J1705">
        <v>114000</v>
      </c>
    </row>
    <row r="1706" spans="1:10" x14ac:dyDescent="0.25">
      <c r="A1706" t="str">
        <f t="shared" si="26"/>
        <v>TotaalTotaalTotaalEigenaarN.v.t.N.v.t.</v>
      </c>
      <c r="B1706">
        <v>2015</v>
      </c>
      <c r="C1706" t="s">
        <v>21</v>
      </c>
      <c r="D1706" t="s">
        <v>0</v>
      </c>
      <c r="E1706" t="s">
        <v>0</v>
      </c>
      <c r="F1706" t="s">
        <v>0</v>
      </c>
      <c r="G1706" t="s">
        <v>2</v>
      </c>
      <c r="H1706" t="s">
        <v>1</v>
      </c>
      <c r="I1706" t="s">
        <v>1</v>
      </c>
      <c r="J1706">
        <v>65700</v>
      </c>
    </row>
    <row r="1707" spans="1:10" x14ac:dyDescent="0.25">
      <c r="A1707" t="str">
        <f t="shared" si="26"/>
        <v>TotaalTotaalTotaalHuurTotaalN.v.t.</v>
      </c>
      <c r="B1707">
        <v>2015</v>
      </c>
      <c r="C1707" t="s">
        <v>21</v>
      </c>
      <c r="D1707" t="s">
        <v>0</v>
      </c>
      <c r="E1707" t="s">
        <v>0</v>
      </c>
      <c r="F1707" t="s">
        <v>0</v>
      </c>
      <c r="G1707" t="s">
        <v>3</v>
      </c>
      <c r="H1707" t="s">
        <v>0</v>
      </c>
      <c r="I1707" t="s">
        <v>1</v>
      </c>
      <c r="J1707">
        <v>48300</v>
      </c>
    </row>
    <row r="1708" spans="1:10" x14ac:dyDescent="0.25">
      <c r="A1708" t="str">
        <f t="shared" si="26"/>
        <v>TotaalTotaalTotaalHuurCorporatieTotaal</v>
      </c>
      <c r="B1708">
        <v>2015</v>
      </c>
      <c r="C1708" t="s">
        <v>21</v>
      </c>
      <c r="D1708" t="s">
        <v>0</v>
      </c>
      <c r="E1708" t="s">
        <v>0</v>
      </c>
      <c r="F1708" t="s">
        <v>0</v>
      </c>
      <c r="G1708" t="s">
        <v>3</v>
      </c>
      <c r="H1708" t="s">
        <v>4</v>
      </c>
      <c r="I1708" t="s">
        <v>0</v>
      </c>
      <c r="J1708">
        <v>32500</v>
      </c>
    </row>
    <row r="1709" spans="1:10" x14ac:dyDescent="0.25">
      <c r="A1709" t="str">
        <f t="shared" si="26"/>
        <v>TotaalTotaalTotaalHuurCorporatieOnder liberalisatiegrens</v>
      </c>
      <c r="B1709">
        <v>2015</v>
      </c>
      <c r="C1709" t="s">
        <v>21</v>
      </c>
      <c r="D1709" t="s">
        <v>0</v>
      </c>
      <c r="E1709" t="s">
        <v>0</v>
      </c>
      <c r="F1709" t="s">
        <v>0</v>
      </c>
      <c r="G1709" t="s">
        <v>3</v>
      </c>
      <c r="H1709" t="s">
        <v>4</v>
      </c>
      <c r="I1709" t="s">
        <v>5</v>
      </c>
      <c r="J1709">
        <v>29500</v>
      </c>
    </row>
    <row r="1710" spans="1:10" x14ac:dyDescent="0.25">
      <c r="A1710" t="str">
        <f t="shared" si="26"/>
        <v>TotaalTotaalTotaalHuurCorporatieOverig</v>
      </c>
      <c r="B1710">
        <v>2015</v>
      </c>
      <c r="C1710" t="s">
        <v>21</v>
      </c>
      <c r="D1710" t="s">
        <v>0</v>
      </c>
      <c r="E1710" t="s">
        <v>0</v>
      </c>
      <c r="F1710" t="s">
        <v>0</v>
      </c>
      <c r="G1710" t="s">
        <v>3</v>
      </c>
      <c r="H1710" t="s">
        <v>4</v>
      </c>
      <c r="I1710" t="s">
        <v>6</v>
      </c>
      <c r="J1710">
        <v>2900</v>
      </c>
    </row>
    <row r="1711" spans="1:10" x14ac:dyDescent="0.25">
      <c r="A1711" t="str">
        <f t="shared" si="26"/>
        <v>TotaalTotaalTotaalHuurOverige verhuurderN.v.t.</v>
      </c>
      <c r="B1711">
        <v>2015</v>
      </c>
      <c r="C1711" t="s">
        <v>21</v>
      </c>
      <c r="D1711" t="s">
        <v>0</v>
      </c>
      <c r="E1711" t="s">
        <v>0</v>
      </c>
      <c r="F1711" t="s">
        <v>0</v>
      </c>
      <c r="G1711" t="s">
        <v>3</v>
      </c>
      <c r="H1711" t="s">
        <v>7</v>
      </c>
      <c r="I1711" t="s">
        <v>1</v>
      </c>
      <c r="J1711">
        <v>15800</v>
      </c>
    </row>
    <row r="1712" spans="1:10" x14ac:dyDescent="0.25">
      <c r="A1712" t="str">
        <f t="shared" si="26"/>
        <v>TotaalTotaalInkomensafh.huurbeleid tot 34229 euroTotaalN.v.t.N.v.t.</v>
      </c>
      <c r="B1712">
        <v>2015</v>
      </c>
      <c r="C1712" t="s">
        <v>21</v>
      </c>
      <c r="D1712" t="s">
        <v>0</v>
      </c>
      <c r="E1712" t="s">
        <v>0</v>
      </c>
      <c r="F1712" t="s">
        <v>8</v>
      </c>
      <c r="G1712" t="s">
        <v>0</v>
      </c>
      <c r="H1712" t="s">
        <v>1</v>
      </c>
      <c r="I1712" t="s">
        <v>1</v>
      </c>
      <c r="J1712">
        <v>46300</v>
      </c>
    </row>
    <row r="1713" spans="1:10" x14ac:dyDescent="0.25">
      <c r="A1713" t="str">
        <f t="shared" si="26"/>
        <v>TotaalTotaalInkomensafh.huurbeleid tot 34229 euroEigenaarN.v.t.N.v.t.</v>
      </c>
      <c r="B1713">
        <v>2015</v>
      </c>
      <c r="C1713" t="s">
        <v>21</v>
      </c>
      <c r="D1713" t="s">
        <v>0</v>
      </c>
      <c r="E1713" t="s">
        <v>0</v>
      </c>
      <c r="F1713" t="s">
        <v>8</v>
      </c>
      <c r="G1713" t="s">
        <v>2</v>
      </c>
      <c r="H1713" t="s">
        <v>1</v>
      </c>
      <c r="I1713" t="s">
        <v>1</v>
      </c>
      <c r="J1713">
        <v>14500</v>
      </c>
    </row>
    <row r="1714" spans="1:10" x14ac:dyDescent="0.25">
      <c r="A1714" t="str">
        <f t="shared" si="26"/>
        <v>TotaalTotaalInkomensafh.huurbeleid tot 34229 euroHuurTotaalN.v.t.</v>
      </c>
      <c r="B1714">
        <v>2015</v>
      </c>
      <c r="C1714" t="s">
        <v>21</v>
      </c>
      <c r="D1714" t="s">
        <v>0</v>
      </c>
      <c r="E1714" t="s">
        <v>0</v>
      </c>
      <c r="F1714" t="s">
        <v>8</v>
      </c>
      <c r="G1714" t="s">
        <v>3</v>
      </c>
      <c r="H1714" t="s">
        <v>0</v>
      </c>
      <c r="I1714" t="s">
        <v>1</v>
      </c>
      <c r="J1714">
        <v>31800</v>
      </c>
    </row>
    <row r="1715" spans="1:10" x14ac:dyDescent="0.25">
      <c r="A1715" t="str">
        <f t="shared" si="26"/>
        <v>TotaalTotaalInkomensafh.huurbeleid tot 34229 euroHuurCorporatieTotaal</v>
      </c>
      <c r="B1715">
        <v>2015</v>
      </c>
      <c r="C1715" t="s">
        <v>21</v>
      </c>
      <c r="D1715" t="s">
        <v>0</v>
      </c>
      <c r="E1715" t="s">
        <v>0</v>
      </c>
      <c r="F1715" t="s">
        <v>8</v>
      </c>
      <c r="G1715" t="s">
        <v>3</v>
      </c>
      <c r="H1715" t="s">
        <v>4</v>
      </c>
      <c r="I1715" t="s">
        <v>0</v>
      </c>
      <c r="J1715">
        <v>22700</v>
      </c>
    </row>
    <row r="1716" spans="1:10" x14ac:dyDescent="0.25">
      <c r="A1716" t="str">
        <f t="shared" si="26"/>
        <v>TotaalTotaalInkomensafh.huurbeleid tot 34229 euroHuurCorporatieOnder liberalisatiegrens</v>
      </c>
      <c r="B1716">
        <v>2015</v>
      </c>
      <c r="C1716" t="s">
        <v>21</v>
      </c>
      <c r="D1716" t="s">
        <v>0</v>
      </c>
      <c r="E1716" t="s">
        <v>0</v>
      </c>
      <c r="F1716" t="s">
        <v>8</v>
      </c>
      <c r="G1716" t="s">
        <v>3</v>
      </c>
      <c r="H1716" t="s">
        <v>4</v>
      </c>
      <c r="I1716" t="s">
        <v>5</v>
      </c>
      <c r="J1716">
        <v>21000</v>
      </c>
    </row>
    <row r="1717" spans="1:10" x14ac:dyDescent="0.25">
      <c r="A1717" t="str">
        <f t="shared" si="26"/>
        <v>TotaalTotaalInkomensafh.huurbeleid tot 34229 euroHuurCorporatieOverig</v>
      </c>
      <c r="B1717">
        <v>2015</v>
      </c>
      <c r="C1717" t="s">
        <v>21</v>
      </c>
      <c r="D1717" t="s">
        <v>0</v>
      </c>
      <c r="E1717" t="s">
        <v>0</v>
      </c>
      <c r="F1717" t="s">
        <v>8</v>
      </c>
      <c r="G1717" t="s">
        <v>3</v>
      </c>
      <c r="H1717" t="s">
        <v>4</v>
      </c>
      <c r="I1717" t="s">
        <v>6</v>
      </c>
      <c r="J1717">
        <v>1600</v>
      </c>
    </row>
    <row r="1718" spans="1:10" x14ac:dyDescent="0.25">
      <c r="A1718" t="str">
        <f t="shared" si="26"/>
        <v>TotaalTotaalInkomensafh.huurbeleid tot 34229 euroHuurOverige verhuurderN.v.t.</v>
      </c>
      <c r="B1718">
        <v>2015</v>
      </c>
      <c r="C1718" t="s">
        <v>21</v>
      </c>
      <c r="D1718" t="s">
        <v>0</v>
      </c>
      <c r="E1718" t="s">
        <v>0</v>
      </c>
      <c r="F1718" t="s">
        <v>8</v>
      </c>
      <c r="G1718" t="s">
        <v>3</v>
      </c>
      <c r="H1718" t="s">
        <v>7</v>
      </c>
      <c r="I1718" t="s">
        <v>1</v>
      </c>
      <c r="J1718">
        <v>9100</v>
      </c>
    </row>
    <row r="1719" spans="1:10" x14ac:dyDescent="0.25">
      <c r="A1719" t="str">
        <f t="shared" si="26"/>
        <v>TotaalTotaalInkomensafh.huurbeleid 34229 t/m 43786 euroTotaalN.v.t.N.v.t.</v>
      </c>
      <c r="B1719">
        <v>2015</v>
      </c>
      <c r="C1719" t="s">
        <v>21</v>
      </c>
      <c r="D1719" t="s">
        <v>0</v>
      </c>
      <c r="E1719" t="s">
        <v>0</v>
      </c>
      <c r="F1719" t="s">
        <v>9</v>
      </c>
      <c r="G1719" t="s">
        <v>0</v>
      </c>
      <c r="H1719" t="s">
        <v>1</v>
      </c>
      <c r="I1719" t="s">
        <v>1</v>
      </c>
      <c r="J1719">
        <v>14100</v>
      </c>
    </row>
    <row r="1720" spans="1:10" x14ac:dyDescent="0.25">
      <c r="A1720" t="str">
        <f t="shared" si="26"/>
        <v>TotaalTotaalInkomensafh.huurbeleid 34229 t/m 43786 euroEigenaarN.v.t.N.v.t.</v>
      </c>
      <c r="B1720">
        <v>2015</v>
      </c>
      <c r="C1720" t="s">
        <v>21</v>
      </c>
      <c r="D1720" t="s">
        <v>0</v>
      </c>
      <c r="E1720" t="s">
        <v>0</v>
      </c>
      <c r="F1720" t="s">
        <v>9</v>
      </c>
      <c r="G1720" t="s">
        <v>2</v>
      </c>
      <c r="H1720" t="s">
        <v>1</v>
      </c>
      <c r="I1720" t="s">
        <v>1</v>
      </c>
      <c r="J1720">
        <v>8000</v>
      </c>
    </row>
    <row r="1721" spans="1:10" x14ac:dyDescent="0.25">
      <c r="A1721" t="str">
        <f t="shared" si="26"/>
        <v>TotaalTotaalInkomensafh.huurbeleid 34229 t/m 43786 euroHuurTotaalN.v.t.</v>
      </c>
      <c r="B1721">
        <v>2015</v>
      </c>
      <c r="C1721" t="s">
        <v>21</v>
      </c>
      <c r="D1721" t="s">
        <v>0</v>
      </c>
      <c r="E1721" t="s">
        <v>0</v>
      </c>
      <c r="F1721" t="s">
        <v>9</v>
      </c>
      <c r="G1721" t="s">
        <v>3</v>
      </c>
      <c r="H1721" t="s">
        <v>0</v>
      </c>
      <c r="I1721" t="s">
        <v>1</v>
      </c>
      <c r="J1721">
        <v>6200</v>
      </c>
    </row>
    <row r="1722" spans="1:10" x14ac:dyDescent="0.25">
      <c r="A1722" t="str">
        <f t="shared" si="26"/>
        <v>TotaalTotaalInkomensafh.huurbeleid 34229 t/m 43786 euroHuurCorporatieTotaal</v>
      </c>
      <c r="B1722">
        <v>2015</v>
      </c>
      <c r="C1722" t="s">
        <v>21</v>
      </c>
      <c r="D1722" t="s">
        <v>0</v>
      </c>
      <c r="E1722" t="s">
        <v>0</v>
      </c>
      <c r="F1722" t="s">
        <v>9</v>
      </c>
      <c r="G1722" t="s">
        <v>3</v>
      </c>
      <c r="H1722" t="s">
        <v>4</v>
      </c>
      <c r="I1722" t="s">
        <v>0</v>
      </c>
      <c r="J1722">
        <v>3900</v>
      </c>
    </row>
    <row r="1723" spans="1:10" x14ac:dyDescent="0.25">
      <c r="A1723" t="str">
        <f t="shared" si="26"/>
        <v>TotaalTotaalInkomensafh.huurbeleid 34229 t/m 43786 euroHuurCorporatieOnder liberalisatiegrens</v>
      </c>
      <c r="B1723">
        <v>2015</v>
      </c>
      <c r="C1723" t="s">
        <v>21</v>
      </c>
      <c r="D1723" t="s">
        <v>0</v>
      </c>
      <c r="E1723" t="s">
        <v>0</v>
      </c>
      <c r="F1723" t="s">
        <v>9</v>
      </c>
      <c r="G1723" t="s">
        <v>3</v>
      </c>
      <c r="H1723" t="s">
        <v>4</v>
      </c>
      <c r="I1723" t="s">
        <v>5</v>
      </c>
      <c r="J1723">
        <v>3400</v>
      </c>
    </row>
    <row r="1724" spans="1:10" x14ac:dyDescent="0.25">
      <c r="A1724" t="str">
        <f t="shared" si="26"/>
        <v>TotaalTotaalInkomensafh.huurbeleid 34229 t/m 43786 euroHuurCorporatieOverig</v>
      </c>
      <c r="B1724">
        <v>2015</v>
      </c>
      <c r="C1724" t="s">
        <v>21</v>
      </c>
      <c r="D1724" t="s">
        <v>0</v>
      </c>
      <c r="E1724" t="s">
        <v>0</v>
      </c>
      <c r="F1724" t="s">
        <v>9</v>
      </c>
      <c r="G1724" t="s">
        <v>3</v>
      </c>
      <c r="H1724" t="s">
        <v>4</v>
      </c>
      <c r="I1724" t="s">
        <v>6</v>
      </c>
      <c r="J1724">
        <v>400</v>
      </c>
    </row>
    <row r="1725" spans="1:10" x14ac:dyDescent="0.25">
      <c r="A1725" t="str">
        <f t="shared" si="26"/>
        <v>TotaalTotaalInkomensafh.huurbeleid 34229 t/m 43786 euroHuurOverige verhuurderN.v.t.</v>
      </c>
      <c r="B1725">
        <v>2015</v>
      </c>
      <c r="C1725" t="s">
        <v>21</v>
      </c>
      <c r="D1725" t="s">
        <v>0</v>
      </c>
      <c r="E1725" t="s">
        <v>0</v>
      </c>
      <c r="F1725" t="s">
        <v>9</v>
      </c>
      <c r="G1725" t="s">
        <v>3</v>
      </c>
      <c r="H1725" t="s">
        <v>7</v>
      </c>
      <c r="I1725" t="s">
        <v>1</v>
      </c>
      <c r="J1725">
        <v>2300</v>
      </c>
    </row>
    <row r="1726" spans="1:10" x14ac:dyDescent="0.25">
      <c r="A1726" t="str">
        <f t="shared" si="26"/>
        <v>TotaalTotaalInkomensafh.huurbeleid meer dan 43786 euroTotaalN.v.t.N.v.t.</v>
      </c>
      <c r="B1726">
        <v>2015</v>
      </c>
      <c r="C1726" t="s">
        <v>21</v>
      </c>
      <c r="D1726" t="s">
        <v>0</v>
      </c>
      <c r="E1726" t="s">
        <v>0</v>
      </c>
      <c r="F1726" t="s">
        <v>10</v>
      </c>
      <c r="G1726" t="s">
        <v>0</v>
      </c>
      <c r="H1726" t="s">
        <v>1</v>
      </c>
      <c r="I1726" t="s">
        <v>1</v>
      </c>
      <c r="J1726">
        <v>53600</v>
      </c>
    </row>
    <row r="1727" spans="1:10" x14ac:dyDescent="0.25">
      <c r="A1727" t="str">
        <f t="shared" si="26"/>
        <v>TotaalTotaalInkomensafh.huurbeleid meer dan 43786 euroEigenaarN.v.t.N.v.t.</v>
      </c>
      <c r="B1727">
        <v>2015</v>
      </c>
      <c r="C1727" t="s">
        <v>21</v>
      </c>
      <c r="D1727" t="s">
        <v>0</v>
      </c>
      <c r="E1727" t="s">
        <v>0</v>
      </c>
      <c r="F1727" t="s">
        <v>10</v>
      </c>
      <c r="G1727" t="s">
        <v>2</v>
      </c>
      <c r="H1727" t="s">
        <v>1</v>
      </c>
      <c r="I1727" t="s">
        <v>1</v>
      </c>
      <c r="J1727">
        <v>43200</v>
      </c>
    </row>
    <row r="1728" spans="1:10" x14ac:dyDescent="0.25">
      <c r="A1728" t="str">
        <f t="shared" si="26"/>
        <v>TotaalTotaalInkomensafh.huurbeleid meer dan 43786 euroHuurTotaalN.v.t.</v>
      </c>
      <c r="B1728">
        <v>2015</v>
      </c>
      <c r="C1728" t="s">
        <v>21</v>
      </c>
      <c r="D1728" t="s">
        <v>0</v>
      </c>
      <c r="E1728" t="s">
        <v>0</v>
      </c>
      <c r="F1728" t="s">
        <v>10</v>
      </c>
      <c r="G1728" t="s">
        <v>3</v>
      </c>
      <c r="H1728" t="s">
        <v>0</v>
      </c>
      <c r="I1728" t="s">
        <v>1</v>
      </c>
      <c r="J1728">
        <v>10400</v>
      </c>
    </row>
    <row r="1729" spans="1:10" x14ac:dyDescent="0.25">
      <c r="A1729" t="str">
        <f t="shared" si="26"/>
        <v>TotaalTotaalInkomensafh.huurbeleid meer dan 43786 euroHuurCorporatieTotaal</v>
      </c>
      <c r="B1729">
        <v>2015</v>
      </c>
      <c r="C1729" t="s">
        <v>21</v>
      </c>
      <c r="D1729" t="s">
        <v>0</v>
      </c>
      <c r="E1729" t="s">
        <v>0</v>
      </c>
      <c r="F1729" t="s">
        <v>10</v>
      </c>
      <c r="G1729" t="s">
        <v>3</v>
      </c>
      <c r="H1729" t="s">
        <v>4</v>
      </c>
      <c r="I1729" t="s">
        <v>0</v>
      </c>
      <c r="J1729">
        <v>5900</v>
      </c>
    </row>
    <row r="1730" spans="1:10" x14ac:dyDescent="0.25">
      <c r="A1730" t="str">
        <f t="shared" si="26"/>
        <v>TotaalTotaalInkomensafh.huurbeleid meer dan 43786 euroHuurCorporatieOnder liberalisatiegrens</v>
      </c>
      <c r="B1730">
        <v>2015</v>
      </c>
      <c r="C1730" t="s">
        <v>21</v>
      </c>
      <c r="D1730" t="s">
        <v>0</v>
      </c>
      <c r="E1730" t="s">
        <v>0</v>
      </c>
      <c r="F1730" t="s">
        <v>10</v>
      </c>
      <c r="G1730" t="s">
        <v>3</v>
      </c>
      <c r="H1730" t="s">
        <v>4</v>
      </c>
      <c r="I1730" t="s">
        <v>5</v>
      </c>
      <c r="J1730">
        <v>5000</v>
      </c>
    </row>
    <row r="1731" spans="1:10" x14ac:dyDescent="0.25">
      <c r="A1731" t="str">
        <f t="shared" ref="A1731:A1794" si="27">CONCATENATE(D1731,E1731,F1731,G1731,H1731,I1731)</f>
        <v>TotaalTotaalInkomensafh.huurbeleid meer dan 43786 euroHuurCorporatieOverig</v>
      </c>
      <c r="B1731">
        <v>2015</v>
      </c>
      <c r="C1731" t="s">
        <v>21</v>
      </c>
      <c r="D1731" t="s">
        <v>0</v>
      </c>
      <c r="E1731" t="s">
        <v>0</v>
      </c>
      <c r="F1731" t="s">
        <v>10</v>
      </c>
      <c r="G1731" t="s">
        <v>3</v>
      </c>
      <c r="H1731" t="s">
        <v>4</v>
      </c>
      <c r="I1731" t="s">
        <v>6</v>
      </c>
      <c r="J1731">
        <v>900</v>
      </c>
    </row>
    <row r="1732" spans="1:10" x14ac:dyDescent="0.25">
      <c r="A1732" t="str">
        <f t="shared" si="27"/>
        <v>TotaalTotaalInkomensafh.huurbeleid meer dan 43786 euroHuurOverige verhuurderN.v.t.</v>
      </c>
      <c r="B1732">
        <v>2015</v>
      </c>
      <c r="C1732" t="s">
        <v>21</v>
      </c>
      <c r="D1732" t="s">
        <v>0</v>
      </c>
      <c r="E1732" t="s">
        <v>0</v>
      </c>
      <c r="F1732" t="s">
        <v>10</v>
      </c>
      <c r="G1732" t="s">
        <v>3</v>
      </c>
      <c r="H1732" t="s">
        <v>7</v>
      </c>
      <c r="I1732" t="s">
        <v>1</v>
      </c>
      <c r="J1732">
        <v>4400</v>
      </c>
    </row>
    <row r="1733" spans="1:10" x14ac:dyDescent="0.25">
      <c r="A1733" t="str">
        <f t="shared" si="27"/>
        <v>KatwijkTotaalTotaalTotaalN.v.t.N.v.t.</v>
      </c>
      <c r="B1733">
        <v>2015</v>
      </c>
      <c r="C1733" t="s">
        <v>21</v>
      </c>
      <c r="D1733" t="s">
        <v>22</v>
      </c>
      <c r="E1733" t="s">
        <v>0</v>
      </c>
      <c r="F1733" t="s">
        <v>0</v>
      </c>
      <c r="G1733" t="s">
        <v>0</v>
      </c>
      <c r="H1733" t="s">
        <v>1</v>
      </c>
      <c r="I1733" t="s">
        <v>1</v>
      </c>
      <c r="J1733">
        <v>24900</v>
      </c>
    </row>
    <row r="1734" spans="1:10" x14ac:dyDescent="0.25">
      <c r="A1734" t="str">
        <f t="shared" si="27"/>
        <v>KatwijkTotaalTotaalEigenaarN.v.t.N.v.t.</v>
      </c>
      <c r="B1734">
        <v>2015</v>
      </c>
      <c r="C1734" t="s">
        <v>21</v>
      </c>
      <c r="D1734" t="s">
        <v>22</v>
      </c>
      <c r="E1734" t="s">
        <v>0</v>
      </c>
      <c r="F1734" t="s">
        <v>0</v>
      </c>
      <c r="G1734" t="s">
        <v>2</v>
      </c>
      <c r="H1734" t="s">
        <v>1</v>
      </c>
      <c r="I1734" t="s">
        <v>1</v>
      </c>
      <c r="J1734">
        <v>16200</v>
      </c>
    </row>
    <row r="1735" spans="1:10" x14ac:dyDescent="0.25">
      <c r="A1735" t="str">
        <f t="shared" si="27"/>
        <v>KatwijkTotaalTotaalHuurTotaalN.v.t.</v>
      </c>
      <c r="B1735">
        <v>2015</v>
      </c>
      <c r="C1735" t="s">
        <v>21</v>
      </c>
      <c r="D1735" t="s">
        <v>22</v>
      </c>
      <c r="E1735" t="s">
        <v>0</v>
      </c>
      <c r="F1735" t="s">
        <v>0</v>
      </c>
      <c r="G1735" t="s">
        <v>3</v>
      </c>
      <c r="H1735" t="s">
        <v>0</v>
      </c>
      <c r="I1735" t="s">
        <v>1</v>
      </c>
      <c r="J1735">
        <v>8600</v>
      </c>
    </row>
    <row r="1736" spans="1:10" x14ac:dyDescent="0.25">
      <c r="A1736" t="str">
        <f t="shared" si="27"/>
        <v>KatwijkTotaalTotaalHuurCorporatieTotaal</v>
      </c>
      <c r="B1736">
        <v>2015</v>
      </c>
      <c r="C1736" t="s">
        <v>21</v>
      </c>
      <c r="D1736" t="s">
        <v>22</v>
      </c>
      <c r="E1736" t="s">
        <v>0</v>
      </c>
      <c r="F1736" t="s">
        <v>0</v>
      </c>
      <c r="G1736" t="s">
        <v>3</v>
      </c>
      <c r="H1736" t="s">
        <v>4</v>
      </c>
      <c r="I1736" t="s">
        <v>0</v>
      </c>
      <c r="J1736">
        <v>7200</v>
      </c>
    </row>
    <row r="1737" spans="1:10" x14ac:dyDescent="0.25">
      <c r="A1737" t="str">
        <f t="shared" si="27"/>
        <v>KatwijkTotaalTotaalHuurCorporatieOnder liberalisatiegrens</v>
      </c>
      <c r="B1737">
        <v>2015</v>
      </c>
      <c r="C1737" t="s">
        <v>21</v>
      </c>
      <c r="D1737" t="s">
        <v>22</v>
      </c>
      <c r="E1737" t="s">
        <v>0</v>
      </c>
      <c r="F1737" t="s">
        <v>0</v>
      </c>
      <c r="G1737" t="s">
        <v>3</v>
      </c>
      <c r="H1737" t="s">
        <v>4</v>
      </c>
      <c r="I1737" t="s">
        <v>5</v>
      </c>
      <c r="J1737">
        <v>6900</v>
      </c>
    </row>
    <row r="1738" spans="1:10" x14ac:dyDescent="0.25">
      <c r="A1738" t="str">
        <f t="shared" si="27"/>
        <v>KatwijkTotaalTotaalHuurCorporatieOverig</v>
      </c>
      <c r="B1738">
        <v>2015</v>
      </c>
      <c r="C1738" t="s">
        <v>21</v>
      </c>
      <c r="D1738" t="s">
        <v>22</v>
      </c>
      <c r="E1738" t="s">
        <v>0</v>
      </c>
      <c r="F1738" t="s">
        <v>0</v>
      </c>
      <c r="G1738" t="s">
        <v>3</v>
      </c>
      <c r="H1738" t="s">
        <v>4</v>
      </c>
      <c r="I1738" t="s">
        <v>6</v>
      </c>
      <c r="J1738">
        <v>300</v>
      </c>
    </row>
    <row r="1739" spans="1:10" x14ac:dyDescent="0.25">
      <c r="A1739" t="str">
        <f t="shared" si="27"/>
        <v>KatwijkTotaalTotaalHuurOverige verhuurderN.v.t.</v>
      </c>
      <c r="B1739">
        <v>2015</v>
      </c>
      <c r="C1739" t="s">
        <v>21</v>
      </c>
      <c r="D1739" t="s">
        <v>22</v>
      </c>
      <c r="E1739" t="s">
        <v>0</v>
      </c>
      <c r="F1739" t="s">
        <v>0</v>
      </c>
      <c r="G1739" t="s">
        <v>3</v>
      </c>
      <c r="H1739" t="s">
        <v>7</v>
      </c>
      <c r="I1739" t="s">
        <v>1</v>
      </c>
      <c r="J1739">
        <v>1400</v>
      </c>
    </row>
    <row r="1740" spans="1:10" x14ac:dyDescent="0.25">
      <c r="A1740" t="str">
        <f t="shared" si="27"/>
        <v>KatwijkTotaalInkomensafh.huurbeleid tot 34229 euroTotaalN.v.t.N.v.t.</v>
      </c>
      <c r="B1740">
        <v>2015</v>
      </c>
      <c r="C1740" t="s">
        <v>21</v>
      </c>
      <c r="D1740" t="s">
        <v>22</v>
      </c>
      <c r="E1740" t="s">
        <v>0</v>
      </c>
      <c r="F1740" t="s">
        <v>8</v>
      </c>
      <c r="G1740" t="s">
        <v>0</v>
      </c>
      <c r="H1740" t="s">
        <v>1</v>
      </c>
      <c r="I1740" t="s">
        <v>1</v>
      </c>
      <c r="J1740">
        <v>9800</v>
      </c>
    </row>
    <row r="1741" spans="1:10" x14ac:dyDescent="0.25">
      <c r="A1741" t="str">
        <f t="shared" si="27"/>
        <v>KatwijkTotaalInkomensafh.huurbeleid tot 34229 euroEigenaarN.v.t.N.v.t.</v>
      </c>
      <c r="B1741">
        <v>2015</v>
      </c>
      <c r="C1741" t="s">
        <v>21</v>
      </c>
      <c r="D1741" t="s">
        <v>22</v>
      </c>
      <c r="E1741" t="s">
        <v>0</v>
      </c>
      <c r="F1741" t="s">
        <v>8</v>
      </c>
      <c r="G1741" t="s">
        <v>2</v>
      </c>
      <c r="H1741" t="s">
        <v>1</v>
      </c>
      <c r="I1741" t="s">
        <v>1</v>
      </c>
      <c r="J1741">
        <v>4000</v>
      </c>
    </row>
    <row r="1742" spans="1:10" x14ac:dyDescent="0.25">
      <c r="A1742" t="str">
        <f t="shared" si="27"/>
        <v>KatwijkTotaalInkomensafh.huurbeleid tot 34229 euroHuurTotaalN.v.t.</v>
      </c>
      <c r="B1742">
        <v>2015</v>
      </c>
      <c r="C1742" t="s">
        <v>21</v>
      </c>
      <c r="D1742" t="s">
        <v>22</v>
      </c>
      <c r="E1742" t="s">
        <v>0</v>
      </c>
      <c r="F1742" t="s">
        <v>8</v>
      </c>
      <c r="G1742" t="s">
        <v>3</v>
      </c>
      <c r="H1742" t="s">
        <v>0</v>
      </c>
      <c r="I1742" t="s">
        <v>1</v>
      </c>
      <c r="J1742">
        <v>5800</v>
      </c>
    </row>
    <row r="1743" spans="1:10" x14ac:dyDescent="0.25">
      <c r="A1743" t="str">
        <f t="shared" si="27"/>
        <v>KatwijkTotaalInkomensafh.huurbeleid tot 34229 euroHuurCorporatieTotaal</v>
      </c>
      <c r="B1743">
        <v>2015</v>
      </c>
      <c r="C1743" t="s">
        <v>21</v>
      </c>
      <c r="D1743" t="s">
        <v>22</v>
      </c>
      <c r="E1743" t="s">
        <v>0</v>
      </c>
      <c r="F1743" t="s">
        <v>8</v>
      </c>
      <c r="G1743" t="s">
        <v>3</v>
      </c>
      <c r="H1743" t="s">
        <v>4</v>
      </c>
      <c r="I1743" t="s">
        <v>0</v>
      </c>
      <c r="J1743">
        <v>5000</v>
      </c>
    </row>
    <row r="1744" spans="1:10" x14ac:dyDescent="0.25">
      <c r="A1744" t="str">
        <f t="shared" si="27"/>
        <v>KatwijkTotaalInkomensafh.huurbeleid tot 34229 euroHuurCorporatieOnder liberalisatiegrens</v>
      </c>
      <c r="B1744">
        <v>2015</v>
      </c>
      <c r="C1744" t="s">
        <v>21</v>
      </c>
      <c r="D1744" t="s">
        <v>22</v>
      </c>
      <c r="E1744" t="s">
        <v>0</v>
      </c>
      <c r="F1744" t="s">
        <v>8</v>
      </c>
      <c r="G1744" t="s">
        <v>3</v>
      </c>
      <c r="H1744" t="s">
        <v>4</v>
      </c>
      <c r="I1744" t="s">
        <v>5</v>
      </c>
      <c r="J1744">
        <v>4900</v>
      </c>
    </row>
    <row r="1745" spans="1:10" x14ac:dyDescent="0.25">
      <c r="A1745" t="str">
        <f t="shared" si="27"/>
        <v>KatwijkTotaalInkomensafh.huurbeleid tot 34229 euroHuurCorporatieOverig</v>
      </c>
      <c r="B1745">
        <v>2015</v>
      </c>
      <c r="C1745" t="s">
        <v>21</v>
      </c>
      <c r="D1745" t="s">
        <v>22</v>
      </c>
      <c r="E1745" t="s">
        <v>0</v>
      </c>
      <c r="F1745" t="s">
        <v>8</v>
      </c>
      <c r="G1745" t="s">
        <v>3</v>
      </c>
      <c r="H1745" t="s">
        <v>4</v>
      </c>
      <c r="I1745" t="s">
        <v>6</v>
      </c>
      <c r="J1745">
        <v>100</v>
      </c>
    </row>
    <row r="1746" spans="1:10" x14ac:dyDescent="0.25">
      <c r="A1746" t="str">
        <f t="shared" si="27"/>
        <v>KatwijkTotaalInkomensafh.huurbeleid tot 34229 euroHuurOverige verhuurderN.v.t.</v>
      </c>
      <c r="B1746">
        <v>2015</v>
      </c>
      <c r="C1746" t="s">
        <v>21</v>
      </c>
      <c r="D1746" t="s">
        <v>22</v>
      </c>
      <c r="E1746" t="s">
        <v>0</v>
      </c>
      <c r="F1746" t="s">
        <v>8</v>
      </c>
      <c r="G1746" t="s">
        <v>3</v>
      </c>
      <c r="H1746" t="s">
        <v>7</v>
      </c>
      <c r="I1746" t="s">
        <v>1</v>
      </c>
      <c r="J1746">
        <v>800</v>
      </c>
    </row>
    <row r="1747" spans="1:10" x14ac:dyDescent="0.25">
      <c r="A1747" t="str">
        <f t="shared" si="27"/>
        <v>KatwijkTotaalInkomensafh.huurbeleid 34229 t/m 43786 euroTotaalN.v.t.N.v.t.</v>
      </c>
      <c r="B1747">
        <v>2015</v>
      </c>
      <c r="C1747" t="s">
        <v>21</v>
      </c>
      <c r="D1747" t="s">
        <v>22</v>
      </c>
      <c r="E1747" t="s">
        <v>0</v>
      </c>
      <c r="F1747" t="s">
        <v>9</v>
      </c>
      <c r="G1747" t="s">
        <v>0</v>
      </c>
      <c r="H1747" t="s">
        <v>1</v>
      </c>
      <c r="I1747" t="s">
        <v>1</v>
      </c>
      <c r="J1747">
        <v>3400</v>
      </c>
    </row>
    <row r="1748" spans="1:10" x14ac:dyDescent="0.25">
      <c r="A1748" t="str">
        <f t="shared" si="27"/>
        <v>KatwijkTotaalInkomensafh.huurbeleid 34229 t/m 43786 euroEigenaarN.v.t.N.v.t.</v>
      </c>
      <c r="B1748">
        <v>2015</v>
      </c>
      <c r="C1748" t="s">
        <v>21</v>
      </c>
      <c r="D1748" t="s">
        <v>22</v>
      </c>
      <c r="E1748" t="s">
        <v>0</v>
      </c>
      <c r="F1748" t="s">
        <v>9</v>
      </c>
      <c r="G1748" t="s">
        <v>2</v>
      </c>
      <c r="H1748" t="s">
        <v>1</v>
      </c>
      <c r="I1748" t="s">
        <v>1</v>
      </c>
      <c r="J1748">
        <v>2300</v>
      </c>
    </row>
    <row r="1749" spans="1:10" x14ac:dyDescent="0.25">
      <c r="A1749" t="str">
        <f t="shared" si="27"/>
        <v>KatwijkTotaalInkomensafh.huurbeleid 34229 t/m 43786 euroHuurTotaalN.v.t.</v>
      </c>
      <c r="B1749">
        <v>2015</v>
      </c>
      <c r="C1749" t="s">
        <v>21</v>
      </c>
      <c r="D1749" t="s">
        <v>22</v>
      </c>
      <c r="E1749" t="s">
        <v>0</v>
      </c>
      <c r="F1749" t="s">
        <v>9</v>
      </c>
      <c r="G1749" t="s">
        <v>3</v>
      </c>
      <c r="H1749" t="s">
        <v>0</v>
      </c>
      <c r="I1749" t="s">
        <v>1</v>
      </c>
      <c r="J1749">
        <v>1100</v>
      </c>
    </row>
    <row r="1750" spans="1:10" x14ac:dyDescent="0.25">
      <c r="A1750" t="str">
        <f t="shared" si="27"/>
        <v>KatwijkTotaalInkomensafh.huurbeleid 34229 t/m 43786 euroHuurCorporatieTotaal</v>
      </c>
      <c r="B1750">
        <v>2015</v>
      </c>
      <c r="C1750" t="s">
        <v>21</v>
      </c>
      <c r="D1750" t="s">
        <v>22</v>
      </c>
      <c r="E1750" t="s">
        <v>0</v>
      </c>
      <c r="F1750" t="s">
        <v>9</v>
      </c>
      <c r="G1750" t="s">
        <v>3</v>
      </c>
      <c r="H1750" t="s">
        <v>4</v>
      </c>
      <c r="I1750" t="s">
        <v>0</v>
      </c>
      <c r="J1750">
        <v>900</v>
      </c>
    </row>
    <row r="1751" spans="1:10" x14ac:dyDescent="0.25">
      <c r="A1751" t="str">
        <f t="shared" si="27"/>
        <v>KatwijkTotaalInkomensafh.huurbeleid 34229 t/m 43786 euroHuurCorporatieOnder liberalisatiegrens</v>
      </c>
      <c r="B1751">
        <v>2015</v>
      </c>
      <c r="C1751" t="s">
        <v>21</v>
      </c>
      <c r="D1751" t="s">
        <v>22</v>
      </c>
      <c r="E1751" t="s">
        <v>0</v>
      </c>
      <c r="F1751" t="s">
        <v>9</v>
      </c>
      <c r="G1751" t="s">
        <v>3</v>
      </c>
      <c r="H1751" t="s">
        <v>4</v>
      </c>
      <c r="I1751" t="s">
        <v>5</v>
      </c>
      <c r="J1751">
        <v>900</v>
      </c>
    </row>
    <row r="1752" spans="1:10" x14ac:dyDescent="0.25">
      <c r="A1752" t="str">
        <f t="shared" si="27"/>
        <v>KatwijkTotaalInkomensafh.huurbeleid 34229 t/m 43786 euroHuurCorporatieOverig</v>
      </c>
      <c r="B1752">
        <v>2015</v>
      </c>
      <c r="C1752" t="s">
        <v>21</v>
      </c>
      <c r="D1752" t="s">
        <v>22</v>
      </c>
      <c r="E1752" t="s">
        <v>0</v>
      </c>
      <c r="F1752" t="s">
        <v>9</v>
      </c>
      <c r="G1752" t="s">
        <v>3</v>
      </c>
      <c r="H1752" t="s">
        <v>4</v>
      </c>
      <c r="I1752" t="s">
        <v>6</v>
      </c>
      <c r="J1752">
        <v>100</v>
      </c>
    </row>
    <row r="1753" spans="1:10" x14ac:dyDescent="0.25">
      <c r="A1753" t="str">
        <f t="shared" si="27"/>
        <v>KatwijkTotaalInkomensafh.huurbeleid 34229 t/m 43786 euroHuurOverige verhuurderN.v.t.</v>
      </c>
      <c r="B1753">
        <v>2015</v>
      </c>
      <c r="C1753" t="s">
        <v>21</v>
      </c>
      <c r="D1753" t="s">
        <v>22</v>
      </c>
      <c r="E1753" t="s">
        <v>0</v>
      </c>
      <c r="F1753" t="s">
        <v>9</v>
      </c>
      <c r="G1753" t="s">
        <v>3</v>
      </c>
      <c r="H1753" t="s">
        <v>7</v>
      </c>
      <c r="I1753" t="s">
        <v>1</v>
      </c>
      <c r="J1753">
        <v>200</v>
      </c>
    </row>
    <row r="1754" spans="1:10" x14ac:dyDescent="0.25">
      <c r="A1754" t="str">
        <f t="shared" si="27"/>
        <v>KatwijkTotaalInkomensafh.huurbeleid meer dan 43786 euroTotaalN.v.t.N.v.t.</v>
      </c>
      <c r="B1754">
        <v>2015</v>
      </c>
      <c r="C1754" t="s">
        <v>21</v>
      </c>
      <c r="D1754" t="s">
        <v>22</v>
      </c>
      <c r="E1754" t="s">
        <v>0</v>
      </c>
      <c r="F1754" t="s">
        <v>10</v>
      </c>
      <c r="G1754" t="s">
        <v>0</v>
      </c>
      <c r="H1754" t="s">
        <v>1</v>
      </c>
      <c r="I1754" t="s">
        <v>1</v>
      </c>
      <c r="J1754">
        <v>11700</v>
      </c>
    </row>
    <row r="1755" spans="1:10" x14ac:dyDescent="0.25">
      <c r="A1755" t="str">
        <f t="shared" si="27"/>
        <v>KatwijkTotaalInkomensafh.huurbeleid meer dan 43786 euroEigenaarN.v.t.N.v.t.</v>
      </c>
      <c r="B1755">
        <v>2015</v>
      </c>
      <c r="C1755" t="s">
        <v>21</v>
      </c>
      <c r="D1755" t="s">
        <v>22</v>
      </c>
      <c r="E1755" t="s">
        <v>0</v>
      </c>
      <c r="F1755" t="s">
        <v>10</v>
      </c>
      <c r="G1755" t="s">
        <v>2</v>
      </c>
      <c r="H1755" t="s">
        <v>1</v>
      </c>
      <c r="I1755" t="s">
        <v>1</v>
      </c>
      <c r="J1755">
        <v>10000</v>
      </c>
    </row>
    <row r="1756" spans="1:10" x14ac:dyDescent="0.25">
      <c r="A1756" t="str">
        <f t="shared" si="27"/>
        <v>KatwijkTotaalInkomensafh.huurbeleid meer dan 43786 euroHuurTotaalN.v.t.</v>
      </c>
      <c r="B1756">
        <v>2015</v>
      </c>
      <c r="C1756" t="s">
        <v>21</v>
      </c>
      <c r="D1756" t="s">
        <v>22</v>
      </c>
      <c r="E1756" t="s">
        <v>0</v>
      </c>
      <c r="F1756" t="s">
        <v>10</v>
      </c>
      <c r="G1756" t="s">
        <v>3</v>
      </c>
      <c r="H1756" t="s">
        <v>0</v>
      </c>
      <c r="I1756" t="s">
        <v>1</v>
      </c>
      <c r="J1756">
        <v>1700</v>
      </c>
    </row>
    <row r="1757" spans="1:10" x14ac:dyDescent="0.25">
      <c r="A1757" t="str">
        <f t="shared" si="27"/>
        <v>KatwijkTotaalInkomensafh.huurbeleid meer dan 43786 euroHuurCorporatieTotaal</v>
      </c>
      <c r="B1757">
        <v>2015</v>
      </c>
      <c r="C1757" t="s">
        <v>21</v>
      </c>
      <c r="D1757" t="s">
        <v>22</v>
      </c>
      <c r="E1757" t="s">
        <v>0</v>
      </c>
      <c r="F1757" t="s">
        <v>10</v>
      </c>
      <c r="G1757" t="s">
        <v>3</v>
      </c>
      <c r="H1757" t="s">
        <v>4</v>
      </c>
      <c r="I1757" t="s">
        <v>0</v>
      </c>
      <c r="J1757">
        <v>1300</v>
      </c>
    </row>
    <row r="1758" spans="1:10" x14ac:dyDescent="0.25">
      <c r="A1758" t="str">
        <f t="shared" si="27"/>
        <v>KatwijkTotaalInkomensafh.huurbeleid meer dan 43786 euroHuurCorporatieOnder liberalisatiegrens</v>
      </c>
      <c r="B1758">
        <v>2015</v>
      </c>
      <c r="C1758" t="s">
        <v>21</v>
      </c>
      <c r="D1758" t="s">
        <v>22</v>
      </c>
      <c r="E1758" t="s">
        <v>0</v>
      </c>
      <c r="F1758" t="s">
        <v>10</v>
      </c>
      <c r="G1758" t="s">
        <v>3</v>
      </c>
      <c r="H1758" t="s">
        <v>4</v>
      </c>
      <c r="I1758" t="s">
        <v>5</v>
      </c>
      <c r="J1758">
        <v>1200</v>
      </c>
    </row>
    <row r="1759" spans="1:10" x14ac:dyDescent="0.25">
      <c r="A1759" t="str">
        <f t="shared" si="27"/>
        <v>KatwijkTotaalInkomensafh.huurbeleid meer dan 43786 euroHuurCorporatieOverig</v>
      </c>
      <c r="B1759">
        <v>2015</v>
      </c>
      <c r="C1759" t="s">
        <v>21</v>
      </c>
      <c r="D1759" t="s">
        <v>22</v>
      </c>
      <c r="E1759" t="s">
        <v>0</v>
      </c>
      <c r="F1759" t="s">
        <v>10</v>
      </c>
      <c r="G1759" t="s">
        <v>3</v>
      </c>
      <c r="H1759" t="s">
        <v>4</v>
      </c>
      <c r="I1759" t="s">
        <v>6</v>
      </c>
      <c r="J1759">
        <v>100</v>
      </c>
    </row>
    <row r="1760" spans="1:10" x14ac:dyDescent="0.25">
      <c r="A1760" t="str">
        <f t="shared" si="27"/>
        <v>KatwijkTotaalInkomensafh.huurbeleid meer dan 43786 euroHuurOverige verhuurderN.v.t.</v>
      </c>
      <c r="B1760">
        <v>2015</v>
      </c>
      <c r="C1760" t="s">
        <v>21</v>
      </c>
      <c r="D1760" t="s">
        <v>22</v>
      </c>
      <c r="E1760" t="s">
        <v>0</v>
      </c>
      <c r="F1760" t="s">
        <v>10</v>
      </c>
      <c r="G1760" t="s">
        <v>3</v>
      </c>
      <c r="H1760" t="s">
        <v>7</v>
      </c>
      <c r="I1760" t="s">
        <v>1</v>
      </c>
      <c r="J1760">
        <v>400</v>
      </c>
    </row>
    <row r="1761" spans="1:10" x14ac:dyDescent="0.25">
      <c r="A1761" t="str">
        <f t="shared" si="27"/>
        <v>KatwijkWijk 01 Katwijk NoordTotaalTotaalN.v.t.N.v.t.</v>
      </c>
      <c r="B1761">
        <v>2015</v>
      </c>
      <c r="C1761" t="s">
        <v>21</v>
      </c>
      <c r="D1761" t="s">
        <v>22</v>
      </c>
      <c r="E1761" t="s">
        <v>159</v>
      </c>
      <c r="F1761" t="s">
        <v>0</v>
      </c>
      <c r="G1761" t="s">
        <v>0</v>
      </c>
      <c r="H1761" t="s">
        <v>1</v>
      </c>
      <c r="I1761" t="s">
        <v>1</v>
      </c>
      <c r="J1761">
        <v>5600</v>
      </c>
    </row>
    <row r="1762" spans="1:10" x14ac:dyDescent="0.25">
      <c r="A1762" t="str">
        <f t="shared" si="27"/>
        <v>KatwijkWijk 01 Katwijk NoordTotaalEigenaarN.v.t.N.v.t.</v>
      </c>
      <c r="B1762">
        <v>2015</v>
      </c>
      <c r="C1762" t="s">
        <v>21</v>
      </c>
      <c r="D1762" t="s">
        <v>22</v>
      </c>
      <c r="E1762" t="s">
        <v>159</v>
      </c>
      <c r="F1762" t="s">
        <v>0</v>
      </c>
      <c r="G1762" t="s">
        <v>2</v>
      </c>
      <c r="H1762" t="s">
        <v>1</v>
      </c>
      <c r="I1762" t="s">
        <v>1</v>
      </c>
      <c r="J1762">
        <v>3400</v>
      </c>
    </row>
    <row r="1763" spans="1:10" x14ac:dyDescent="0.25">
      <c r="A1763" t="str">
        <f t="shared" si="27"/>
        <v>KatwijkWijk 01 Katwijk NoordTotaalHuurTotaalN.v.t.</v>
      </c>
      <c r="B1763">
        <v>2015</v>
      </c>
      <c r="C1763" t="s">
        <v>21</v>
      </c>
      <c r="D1763" t="s">
        <v>22</v>
      </c>
      <c r="E1763" t="s">
        <v>159</v>
      </c>
      <c r="F1763" t="s">
        <v>0</v>
      </c>
      <c r="G1763" t="s">
        <v>3</v>
      </c>
      <c r="H1763" t="s">
        <v>0</v>
      </c>
      <c r="I1763" t="s">
        <v>1</v>
      </c>
      <c r="J1763">
        <v>2200</v>
      </c>
    </row>
    <row r="1764" spans="1:10" x14ac:dyDescent="0.25">
      <c r="A1764" t="str">
        <f t="shared" si="27"/>
        <v>KatwijkWijk 01 Katwijk NoordTotaalHuurCorporatieTotaal</v>
      </c>
      <c r="B1764">
        <v>2015</v>
      </c>
      <c r="C1764" t="s">
        <v>21</v>
      </c>
      <c r="D1764" t="s">
        <v>22</v>
      </c>
      <c r="E1764" t="s">
        <v>159</v>
      </c>
      <c r="F1764" t="s">
        <v>0</v>
      </c>
      <c r="G1764" t="s">
        <v>3</v>
      </c>
      <c r="H1764" t="s">
        <v>4</v>
      </c>
      <c r="I1764" t="s">
        <v>0</v>
      </c>
      <c r="J1764">
        <v>2100</v>
      </c>
    </row>
    <row r="1765" spans="1:10" x14ac:dyDescent="0.25">
      <c r="A1765" t="str">
        <f t="shared" si="27"/>
        <v>KatwijkWijk 01 Katwijk NoordTotaalHuurCorporatieOnder liberalisatiegrens</v>
      </c>
      <c r="B1765">
        <v>2015</v>
      </c>
      <c r="C1765" t="s">
        <v>21</v>
      </c>
      <c r="D1765" t="s">
        <v>22</v>
      </c>
      <c r="E1765" t="s">
        <v>159</v>
      </c>
      <c r="F1765" t="s">
        <v>0</v>
      </c>
      <c r="G1765" t="s">
        <v>3</v>
      </c>
      <c r="H1765" t="s">
        <v>4</v>
      </c>
      <c r="I1765" t="s">
        <v>5</v>
      </c>
      <c r="J1765">
        <v>2100</v>
      </c>
    </row>
    <row r="1766" spans="1:10" x14ac:dyDescent="0.25">
      <c r="A1766" t="str">
        <f t="shared" si="27"/>
        <v>KatwijkWijk 01 Katwijk NoordTotaalHuurCorporatieOverig</v>
      </c>
      <c r="B1766">
        <v>2015</v>
      </c>
      <c r="C1766" t="s">
        <v>21</v>
      </c>
      <c r="D1766" t="s">
        <v>22</v>
      </c>
      <c r="E1766" t="s">
        <v>159</v>
      </c>
      <c r="F1766" t="s">
        <v>0</v>
      </c>
      <c r="G1766" t="s">
        <v>3</v>
      </c>
      <c r="H1766" t="s">
        <v>4</v>
      </c>
      <c r="I1766" t="s">
        <v>6</v>
      </c>
      <c r="J1766">
        <v>0</v>
      </c>
    </row>
    <row r="1767" spans="1:10" x14ac:dyDescent="0.25">
      <c r="A1767" t="str">
        <f t="shared" si="27"/>
        <v>KatwijkWijk 01 Katwijk NoordTotaalHuurOverige verhuurderN.v.t.</v>
      </c>
      <c r="B1767">
        <v>2015</v>
      </c>
      <c r="C1767" t="s">
        <v>21</v>
      </c>
      <c r="D1767" t="s">
        <v>22</v>
      </c>
      <c r="E1767" t="s">
        <v>159</v>
      </c>
      <c r="F1767" t="s">
        <v>0</v>
      </c>
      <c r="G1767" t="s">
        <v>3</v>
      </c>
      <c r="H1767" t="s">
        <v>7</v>
      </c>
      <c r="I1767" t="s">
        <v>1</v>
      </c>
      <c r="J1767">
        <v>100</v>
      </c>
    </row>
    <row r="1768" spans="1:10" x14ac:dyDescent="0.25">
      <c r="A1768" t="str">
        <f t="shared" si="27"/>
        <v>KatwijkWijk 01 Katwijk NoordInkomensafh.huurbeleid tot 34229 euroTotaalN.v.t.N.v.t.</v>
      </c>
      <c r="B1768">
        <v>2015</v>
      </c>
      <c r="C1768" t="s">
        <v>21</v>
      </c>
      <c r="D1768" t="s">
        <v>22</v>
      </c>
      <c r="E1768" t="s">
        <v>159</v>
      </c>
      <c r="F1768" t="s">
        <v>8</v>
      </c>
      <c r="G1768" t="s">
        <v>0</v>
      </c>
      <c r="H1768" t="s">
        <v>1</v>
      </c>
      <c r="I1768" t="s">
        <v>1</v>
      </c>
      <c r="J1768">
        <v>2400</v>
      </c>
    </row>
    <row r="1769" spans="1:10" x14ac:dyDescent="0.25">
      <c r="A1769" t="str">
        <f t="shared" si="27"/>
        <v>KatwijkWijk 01 Katwijk NoordInkomensafh.huurbeleid tot 34229 euroEigenaarN.v.t.N.v.t.</v>
      </c>
      <c r="B1769">
        <v>2015</v>
      </c>
      <c r="C1769" t="s">
        <v>21</v>
      </c>
      <c r="D1769" t="s">
        <v>22</v>
      </c>
      <c r="E1769" t="s">
        <v>159</v>
      </c>
      <c r="F1769" t="s">
        <v>8</v>
      </c>
      <c r="G1769" t="s">
        <v>2</v>
      </c>
      <c r="H1769" t="s">
        <v>1</v>
      </c>
      <c r="I1769" t="s">
        <v>1</v>
      </c>
      <c r="J1769">
        <v>800</v>
      </c>
    </row>
    <row r="1770" spans="1:10" x14ac:dyDescent="0.25">
      <c r="A1770" t="str">
        <f t="shared" si="27"/>
        <v>KatwijkWijk 01 Katwijk NoordInkomensafh.huurbeleid tot 34229 euroHuurTotaalN.v.t.</v>
      </c>
      <c r="B1770">
        <v>2015</v>
      </c>
      <c r="C1770" t="s">
        <v>21</v>
      </c>
      <c r="D1770" t="s">
        <v>22</v>
      </c>
      <c r="E1770" t="s">
        <v>159</v>
      </c>
      <c r="F1770" t="s">
        <v>8</v>
      </c>
      <c r="G1770" t="s">
        <v>3</v>
      </c>
      <c r="H1770" t="s">
        <v>0</v>
      </c>
      <c r="I1770" t="s">
        <v>1</v>
      </c>
      <c r="J1770">
        <v>1600</v>
      </c>
    </row>
    <row r="1771" spans="1:10" x14ac:dyDescent="0.25">
      <c r="A1771" t="str">
        <f t="shared" si="27"/>
        <v>KatwijkWijk 01 Katwijk NoordInkomensafh.huurbeleid tot 34229 euroHuurCorporatieTotaal</v>
      </c>
      <c r="B1771">
        <v>2015</v>
      </c>
      <c r="C1771" t="s">
        <v>21</v>
      </c>
      <c r="D1771" t="s">
        <v>22</v>
      </c>
      <c r="E1771" t="s">
        <v>159</v>
      </c>
      <c r="F1771" t="s">
        <v>8</v>
      </c>
      <c r="G1771" t="s">
        <v>3</v>
      </c>
      <c r="H1771" t="s">
        <v>4</v>
      </c>
      <c r="I1771" t="s">
        <v>0</v>
      </c>
      <c r="J1771">
        <v>1500</v>
      </c>
    </row>
    <row r="1772" spans="1:10" x14ac:dyDescent="0.25">
      <c r="A1772" t="str">
        <f t="shared" si="27"/>
        <v>KatwijkWijk 01 Katwijk NoordInkomensafh.huurbeleid tot 34229 euroHuurCorporatieOnder liberalisatiegrens</v>
      </c>
      <c r="B1772">
        <v>2015</v>
      </c>
      <c r="C1772" t="s">
        <v>21</v>
      </c>
      <c r="D1772" t="s">
        <v>22</v>
      </c>
      <c r="E1772" t="s">
        <v>159</v>
      </c>
      <c r="F1772" t="s">
        <v>8</v>
      </c>
      <c r="G1772" t="s">
        <v>3</v>
      </c>
      <c r="H1772" t="s">
        <v>4</v>
      </c>
      <c r="I1772" t="s">
        <v>5</v>
      </c>
      <c r="J1772">
        <v>1500</v>
      </c>
    </row>
    <row r="1773" spans="1:10" x14ac:dyDescent="0.25">
      <c r="A1773" t="str">
        <f t="shared" si="27"/>
        <v>KatwijkWijk 01 Katwijk NoordInkomensafh.huurbeleid tot 34229 euroHuurCorporatieOverig</v>
      </c>
      <c r="B1773">
        <v>2015</v>
      </c>
      <c r="C1773" t="s">
        <v>21</v>
      </c>
      <c r="D1773" t="s">
        <v>22</v>
      </c>
      <c r="E1773" t="s">
        <v>159</v>
      </c>
      <c r="F1773" t="s">
        <v>8</v>
      </c>
      <c r="G1773" t="s">
        <v>3</v>
      </c>
      <c r="H1773" t="s">
        <v>4</v>
      </c>
      <c r="I1773" t="s">
        <v>6</v>
      </c>
      <c r="J1773">
        <v>0</v>
      </c>
    </row>
    <row r="1774" spans="1:10" x14ac:dyDescent="0.25">
      <c r="A1774" t="str">
        <f t="shared" si="27"/>
        <v>KatwijkWijk 01 Katwijk NoordInkomensafh.huurbeleid tot 34229 euroHuurOverige verhuurderN.v.t.</v>
      </c>
      <c r="B1774">
        <v>2015</v>
      </c>
      <c r="C1774" t="s">
        <v>21</v>
      </c>
      <c r="D1774" t="s">
        <v>22</v>
      </c>
      <c r="E1774" t="s">
        <v>159</v>
      </c>
      <c r="F1774" t="s">
        <v>8</v>
      </c>
      <c r="G1774" t="s">
        <v>3</v>
      </c>
      <c r="H1774" t="s">
        <v>7</v>
      </c>
      <c r="I1774" t="s">
        <v>1</v>
      </c>
      <c r="J1774">
        <v>100</v>
      </c>
    </row>
    <row r="1775" spans="1:10" x14ac:dyDescent="0.25">
      <c r="A1775" t="str">
        <f t="shared" si="27"/>
        <v>KatwijkWijk 01 Katwijk NoordInkomensafh.huurbeleid 34229 t/m 43786 euroTotaalN.v.t.N.v.t.</v>
      </c>
      <c r="B1775">
        <v>2015</v>
      </c>
      <c r="C1775" t="s">
        <v>21</v>
      </c>
      <c r="D1775" t="s">
        <v>22</v>
      </c>
      <c r="E1775" t="s">
        <v>159</v>
      </c>
      <c r="F1775" t="s">
        <v>9</v>
      </c>
      <c r="G1775" t="s">
        <v>0</v>
      </c>
      <c r="H1775" t="s">
        <v>1</v>
      </c>
      <c r="I1775" t="s">
        <v>1</v>
      </c>
      <c r="J1775">
        <v>800</v>
      </c>
    </row>
    <row r="1776" spans="1:10" x14ac:dyDescent="0.25">
      <c r="A1776" t="str">
        <f t="shared" si="27"/>
        <v>KatwijkWijk 01 Katwijk NoordInkomensafh.huurbeleid 34229 t/m 43786 euroEigenaarN.v.t.N.v.t.</v>
      </c>
      <c r="B1776">
        <v>2015</v>
      </c>
      <c r="C1776" t="s">
        <v>21</v>
      </c>
      <c r="D1776" t="s">
        <v>22</v>
      </c>
      <c r="E1776" t="s">
        <v>159</v>
      </c>
      <c r="F1776" t="s">
        <v>9</v>
      </c>
      <c r="G1776" t="s">
        <v>2</v>
      </c>
      <c r="H1776" t="s">
        <v>1</v>
      </c>
      <c r="I1776" t="s">
        <v>1</v>
      </c>
      <c r="J1776">
        <v>600</v>
      </c>
    </row>
    <row r="1777" spans="1:10" x14ac:dyDescent="0.25">
      <c r="A1777" t="str">
        <f t="shared" si="27"/>
        <v>KatwijkWijk 01 Katwijk NoordInkomensafh.huurbeleid 34229 t/m 43786 euroHuurTotaalN.v.t.</v>
      </c>
      <c r="B1777">
        <v>2015</v>
      </c>
      <c r="C1777" t="s">
        <v>21</v>
      </c>
      <c r="D1777" t="s">
        <v>22</v>
      </c>
      <c r="E1777" t="s">
        <v>159</v>
      </c>
      <c r="F1777" t="s">
        <v>9</v>
      </c>
      <c r="G1777" t="s">
        <v>3</v>
      </c>
      <c r="H1777" t="s">
        <v>0</v>
      </c>
      <c r="I1777" t="s">
        <v>1</v>
      </c>
      <c r="J1777">
        <v>300</v>
      </c>
    </row>
    <row r="1778" spans="1:10" x14ac:dyDescent="0.25">
      <c r="A1778" t="str">
        <f t="shared" si="27"/>
        <v>KatwijkWijk 01 Katwijk NoordInkomensafh.huurbeleid 34229 t/m 43786 euroHuurCorporatieTotaal</v>
      </c>
      <c r="B1778">
        <v>2015</v>
      </c>
      <c r="C1778" t="s">
        <v>21</v>
      </c>
      <c r="D1778" t="s">
        <v>22</v>
      </c>
      <c r="E1778" t="s">
        <v>159</v>
      </c>
      <c r="F1778" t="s">
        <v>9</v>
      </c>
      <c r="G1778" t="s">
        <v>3</v>
      </c>
      <c r="H1778" t="s">
        <v>4</v>
      </c>
      <c r="I1778" t="s">
        <v>0</v>
      </c>
      <c r="J1778">
        <v>300</v>
      </c>
    </row>
    <row r="1779" spans="1:10" x14ac:dyDescent="0.25">
      <c r="A1779" t="str">
        <f t="shared" si="27"/>
        <v>KatwijkWijk 01 Katwijk NoordInkomensafh.huurbeleid 34229 t/m 43786 euroHuurCorporatieOnder liberalisatiegrens</v>
      </c>
      <c r="B1779">
        <v>2015</v>
      </c>
      <c r="C1779" t="s">
        <v>21</v>
      </c>
      <c r="D1779" t="s">
        <v>22</v>
      </c>
      <c r="E1779" t="s">
        <v>159</v>
      </c>
      <c r="F1779" t="s">
        <v>9</v>
      </c>
      <c r="G1779" t="s">
        <v>3</v>
      </c>
      <c r="H1779" t="s">
        <v>4</v>
      </c>
      <c r="I1779" t="s">
        <v>5</v>
      </c>
      <c r="J1779">
        <v>300</v>
      </c>
    </row>
    <row r="1780" spans="1:10" x14ac:dyDescent="0.25">
      <c r="A1780" t="str">
        <f t="shared" si="27"/>
        <v>KatwijkWijk 01 Katwijk NoordInkomensafh.huurbeleid 34229 t/m 43786 euroHuurCorporatieOverig</v>
      </c>
      <c r="B1780">
        <v>2015</v>
      </c>
      <c r="C1780" t="s">
        <v>21</v>
      </c>
      <c r="D1780" t="s">
        <v>22</v>
      </c>
      <c r="E1780" t="s">
        <v>159</v>
      </c>
      <c r="F1780" t="s">
        <v>9</v>
      </c>
      <c r="G1780" t="s">
        <v>3</v>
      </c>
      <c r="H1780" t="s">
        <v>4</v>
      </c>
      <c r="I1780" t="s">
        <v>6</v>
      </c>
      <c r="J1780">
        <v>0</v>
      </c>
    </row>
    <row r="1781" spans="1:10" x14ac:dyDescent="0.25">
      <c r="A1781" t="str">
        <f t="shared" si="27"/>
        <v>KatwijkWijk 01 Katwijk NoordInkomensafh.huurbeleid 34229 t/m 43786 euroHuurOverige verhuurderN.v.t.</v>
      </c>
      <c r="B1781">
        <v>2015</v>
      </c>
      <c r="C1781" t="s">
        <v>21</v>
      </c>
      <c r="D1781" t="s">
        <v>22</v>
      </c>
      <c r="E1781" t="s">
        <v>159</v>
      </c>
      <c r="F1781" t="s">
        <v>9</v>
      </c>
      <c r="G1781" t="s">
        <v>3</v>
      </c>
      <c r="H1781" t="s">
        <v>7</v>
      </c>
      <c r="I1781" t="s">
        <v>1</v>
      </c>
      <c r="J1781">
        <v>0</v>
      </c>
    </row>
    <row r="1782" spans="1:10" x14ac:dyDescent="0.25">
      <c r="A1782" t="str">
        <f t="shared" si="27"/>
        <v>KatwijkWijk 01 Katwijk NoordInkomensafh.huurbeleid meer dan 43786 euroTotaalN.v.t.N.v.t.</v>
      </c>
      <c r="B1782">
        <v>2015</v>
      </c>
      <c r="C1782" t="s">
        <v>21</v>
      </c>
      <c r="D1782" t="s">
        <v>22</v>
      </c>
      <c r="E1782" t="s">
        <v>159</v>
      </c>
      <c r="F1782" t="s">
        <v>10</v>
      </c>
      <c r="G1782" t="s">
        <v>0</v>
      </c>
      <c r="H1782" t="s">
        <v>1</v>
      </c>
      <c r="I1782" t="s">
        <v>1</v>
      </c>
      <c r="J1782">
        <v>2300</v>
      </c>
    </row>
    <row r="1783" spans="1:10" x14ac:dyDescent="0.25">
      <c r="A1783" t="str">
        <f t="shared" si="27"/>
        <v>KatwijkWijk 01 Katwijk NoordInkomensafh.huurbeleid meer dan 43786 euroEigenaarN.v.t.N.v.t.</v>
      </c>
      <c r="B1783">
        <v>2015</v>
      </c>
      <c r="C1783" t="s">
        <v>21</v>
      </c>
      <c r="D1783" t="s">
        <v>22</v>
      </c>
      <c r="E1783" t="s">
        <v>159</v>
      </c>
      <c r="F1783" t="s">
        <v>10</v>
      </c>
      <c r="G1783" t="s">
        <v>2</v>
      </c>
      <c r="H1783" t="s">
        <v>1</v>
      </c>
      <c r="I1783" t="s">
        <v>1</v>
      </c>
      <c r="J1783">
        <v>2000</v>
      </c>
    </row>
    <row r="1784" spans="1:10" x14ac:dyDescent="0.25">
      <c r="A1784" t="str">
        <f t="shared" si="27"/>
        <v>KatwijkWijk 01 Katwijk NoordInkomensafh.huurbeleid meer dan 43786 euroHuurTotaalN.v.t.</v>
      </c>
      <c r="B1784">
        <v>2015</v>
      </c>
      <c r="C1784" t="s">
        <v>21</v>
      </c>
      <c r="D1784" t="s">
        <v>22</v>
      </c>
      <c r="E1784" t="s">
        <v>159</v>
      </c>
      <c r="F1784" t="s">
        <v>10</v>
      </c>
      <c r="G1784" t="s">
        <v>3</v>
      </c>
      <c r="H1784" t="s">
        <v>0</v>
      </c>
      <c r="I1784" t="s">
        <v>1</v>
      </c>
      <c r="J1784">
        <v>300</v>
      </c>
    </row>
    <row r="1785" spans="1:10" x14ac:dyDescent="0.25">
      <c r="A1785" t="str">
        <f t="shared" si="27"/>
        <v>KatwijkWijk 01 Katwijk NoordInkomensafh.huurbeleid meer dan 43786 euroHuurCorporatieTotaal</v>
      </c>
      <c r="B1785">
        <v>2015</v>
      </c>
      <c r="C1785" t="s">
        <v>21</v>
      </c>
      <c r="D1785" t="s">
        <v>22</v>
      </c>
      <c r="E1785" t="s">
        <v>159</v>
      </c>
      <c r="F1785" t="s">
        <v>10</v>
      </c>
      <c r="G1785" t="s">
        <v>3</v>
      </c>
      <c r="H1785" t="s">
        <v>4</v>
      </c>
      <c r="I1785" t="s">
        <v>0</v>
      </c>
      <c r="J1785">
        <v>300</v>
      </c>
    </row>
    <row r="1786" spans="1:10" x14ac:dyDescent="0.25">
      <c r="A1786" t="str">
        <f t="shared" si="27"/>
        <v>KatwijkWijk 01 Katwijk NoordInkomensafh.huurbeleid meer dan 43786 euroHuurCorporatieOnder liberalisatiegrens</v>
      </c>
      <c r="B1786">
        <v>2015</v>
      </c>
      <c r="C1786" t="s">
        <v>21</v>
      </c>
      <c r="D1786" t="s">
        <v>22</v>
      </c>
      <c r="E1786" t="s">
        <v>159</v>
      </c>
      <c r="F1786" t="s">
        <v>10</v>
      </c>
      <c r="G1786" t="s">
        <v>3</v>
      </c>
      <c r="H1786" t="s">
        <v>4</v>
      </c>
      <c r="I1786" t="s">
        <v>5</v>
      </c>
      <c r="J1786">
        <v>300</v>
      </c>
    </row>
    <row r="1787" spans="1:10" x14ac:dyDescent="0.25">
      <c r="A1787" t="str">
        <f t="shared" si="27"/>
        <v>KatwijkWijk 01 Katwijk NoordInkomensafh.huurbeleid meer dan 43786 euroHuurCorporatieOverig</v>
      </c>
      <c r="B1787">
        <v>2015</v>
      </c>
      <c r="C1787" t="s">
        <v>21</v>
      </c>
      <c r="D1787" t="s">
        <v>22</v>
      </c>
      <c r="E1787" t="s">
        <v>159</v>
      </c>
      <c r="F1787" t="s">
        <v>10</v>
      </c>
      <c r="G1787" t="s">
        <v>3</v>
      </c>
      <c r="H1787" t="s">
        <v>4</v>
      </c>
      <c r="I1787" t="s">
        <v>6</v>
      </c>
      <c r="J1787">
        <v>0</v>
      </c>
    </row>
    <row r="1788" spans="1:10" x14ac:dyDescent="0.25">
      <c r="A1788" t="str">
        <f t="shared" si="27"/>
        <v>KatwijkWijk 01 Katwijk NoordInkomensafh.huurbeleid meer dan 43786 euroHuurOverige verhuurderN.v.t.</v>
      </c>
      <c r="B1788">
        <v>2015</v>
      </c>
      <c r="C1788" t="s">
        <v>21</v>
      </c>
      <c r="D1788" t="s">
        <v>22</v>
      </c>
      <c r="E1788" t="s">
        <v>159</v>
      </c>
      <c r="F1788" t="s">
        <v>10</v>
      </c>
      <c r="G1788" t="s">
        <v>3</v>
      </c>
      <c r="H1788" t="s">
        <v>7</v>
      </c>
      <c r="I1788" t="s">
        <v>1</v>
      </c>
      <c r="J1788">
        <v>0</v>
      </c>
    </row>
    <row r="1789" spans="1:10" x14ac:dyDescent="0.25">
      <c r="A1789" t="str">
        <f t="shared" si="27"/>
        <v>KatwijkWijk 02 't HeenTotaalTotaalN.v.t.N.v.t.</v>
      </c>
      <c r="B1789">
        <v>2015</v>
      </c>
      <c r="C1789" t="s">
        <v>21</v>
      </c>
      <c r="D1789" t="s">
        <v>22</v>
      </c>
      <c r="E1789" t="s">
        <v>160</v>
      </c>
      <c r="F1789" t="s">
        <v>0</v>
      </c>
      <c r="G1789" t="s">
        <v>0</v>
      </c>
      <c r="H1789" t="s">
        <v>1</v>
      </c>
      <c r="I1789" t="s">
        <v>1</v>
      </c>
      <c r="J1789">
        <v>0</v>
      </c>
    </row>
    <row r="1790" spans="1:10" x14ac:dyDescent="0.25">
      <c r="A1790" t="str">
        <f t="shared" si="27"/>
        <v>KatwijkWijk 02 't HeenTotaalEigenaarN.v.t.N.v.t.</v>
      </c>
      <c r="B1790">
        <v>2015</v>
      </c>
      <c r="C1790" t="s">
        <v>21</v>
      </c>
      <c r="D1790" t="s">
        <v>22</v>
      </c>
      <c r="E1790" t="s">
        <v>160</v>
      </c>
      <c r="F1790" t="s">
        <v>0</v>
      </c>
      <c r="G1790" t="s">
        <v>2</v>
      </c>
      <c r="H1790" t="s">
        <v>1</v>
      </c>
      <c r="I1790" t="s">
        <v>1</v>
      </c>
      <c r="J1790">
        <v>0</v>
      </c>
    </row>
    <row r="1791" spans="1:10" x14ac:dyDescent="0.25">
      <c r="A1791" t="str">
        <f t="shared" si="27"/>
        <v>KatwijkWijk 02 't HeenTotaalHuurTotaalN.v.t.</v>
      </c>
      <c r="B1791">
        <v>2015</v>
      </c>
      <c r="C1791" t="s">
        <v>21</v>
      </c>
      <c r="D1791" t="s">
        <v>22</v>
      </c>
      <c r="E1791" t="s">
        <v>160</v>
      </c>
      <c r="F1791" t="s">
        <v>0</v>
      </c>
      <c r="G1791" t="s">
        <v>3</v>
      </c>
      <c r="H1791" t="s">
        <v>0</v>
      </c>
      <c r="I1791" t="s">
        <v>1</v>
      </c>
      <c r="J1791">
        <v>0</v>
      </c>
    </row>
    <row r="1792" spans="1:10" x14ac:dyDescent="0.25">
      <c r="A1792" t="str">
        <f t="shared" si="27"/>
        <v>KatwijkWijk 02 't HeenTotaalHuurOverige verhuurderN.v.t.</v>
      </c>
      <c r="B1792">
        <v>2015</v>
      </c>
      <c r="C1792" t="s">
        <v>21</v>
      </c>
      <c r="D1792" t="s">
        <v>22</v>
      </c>
      <c r="E1792" t="s">
        <v>160</v>
      </c>
      <c r="F1792" t="s">
        <v>0</v>
      </c>
      <c r="G1792" t="s">
        <v>3</v>
      </c>
      <c r="H1792" t="s">
        <v>7</v>
      </c>
      <c r="I1792" t="s">
        <v>1</v>
      </c>
      <c r="J1792">
        <v>0</v>
      </c>
    </row>
    <row r="1793" spans="1:10" x14ac:dyDescent="0.25">
      <c r="A1793" t="str">
        <f t="shared" si="27"/>
        <v>KatwijkWijk 02 't HeenInkomensafh.huurbeleid tot 34229 euroTotaalN.v.t.N.v.t.</v>
      </c>
      <c r="B1793">
        <v>2015</v>
      </c>
      <c r="C1793" t="s">
        <v>21</v>
      </c>
      <c r="D1793" t="s">
        <v>22</v>
      </c>
      <c r="E1793" t="s">
        <v>160</v>
      </c>
      <c r="F1793" t="s">
        <v>8</v>
      </c>
      <c r="G1793" t="s">
        <v>0</v>
      </c>
      <c r="H1793" t="s">
        <v>1</v>
      </c>
      <c r="I1793" t="s">
        <v>1</v>
      </c>
      <c r="J1793">
        <v>0</v>
      </c>
    </row>
    <row r="1794" spans="1:10" x14ac:dyDescent="0.25">
      <c r="A1794" t="str">
        <f t="shared" si="27"/>
        <v>KatwijkWijk 02 't HeenInkomensafh.huurbeleid tot 34229 euroEigenaarN.v.t.N.v.t.</v>
      </c>
      <c r="B1794">
        <v>2015</v>
      </c>
      <c r="C1794" t="s">
        <v>21</v>
      </c>
      <c r="D1794" t="s">
        <v>22</v>
      </c>
      <c r="E1794" t="s">
        <v>160</v>
      </c>
      <c r="F1794" t="s">
        <v>8</v>
      </c>
      <c r="G1794" t="s">
        <v>2</v>
      </c>
      <c r="H1794" t="s">
        <v>1</v>
      </c>
      <c r="I1794" t="s">
        <v>1</v>
      </c>
      <c r="J1794">
        <v>0</v>
      </c>
    </row>
    <row r="1795" spans="1:10" x14ac:dyDescent="0.25">
      <c r="A1795" t="str">
        <f t="shared" ref="A1795:A1858" si="28">CONCATENATE(D1795,E1795,F1795,G1795,H1795,I1795)</f>
        <v>KatwijkWijk 02 't HeenInkomensafh.huurbeleid tot 34229 euroHuurTotaalN.v.t.</v>
      </c>
      <c r="B1795">
        <v>2015</v>
      </c>
      <c r="C1795" t="s">
        <v>21</v>
      </c>
      <c r="D1795" t="s">
        <v>22</v>
      </c>
      <c r="E1795" t="s">
        <v>160</v>
      </c>
      <c r="F1795" t="s">
        <v>8</v>
      </c>
      <c r="G1795" t="s">
        <v>3</v>
      </c>
      <c r="H1795" t="s">
        <v>0</v>
      </c>
      <c r="I1795" t="s">
        <v>1</v>
      </c>
      <c r="J1795">
        <v>0</v>
      </c>
    </row>
    <row r="1796" spans="1:10" x14ac:dyDescent="0.25">
      <c r="A1796" t="str">
        <f t="shared" si="28"/>
        <v>KatwijkWijk 02 't HeenInkomensafh.huurbeleid tot 34229 euroHuurOverige verhuurderN.v.t.</v>
      </c>
      <c r="B1796">
        <v>2015</v>
      </c>
      <c r="C1796" t="s">
        <v>21</v>
      </c>
      <c r="D1796" t="s">
        <v>22</v>
      </c>
      <c r="E1796" t="s">
        <v>160</v>
      </c>
      <c r="F1796" t="s">
        <v>8</v>
      </c>
      <c r="G1796" t="s">
        <v>3</v>
      </c>
      <c r="H1796" t="s">
        <v>7</v>
      </c>
      <c r="I1796" t="s">
        <v>1</v>
      </c>
      <c r="J1796">
        <v>0</v>
      </c>
    </row>
    <row r="1797" spans="1:10" x14ac:dyDescent="0.25">
      <c r="A1797" t="str">
        <f t="shared" si="28"/>
        <v>KatwijkWijk 02 't HeenInkomensafh.huurbeleid 34229 t/m 43786 euroTotaalN.v.t.N.v.t.</v>
      </c>
      <c r="B1797">
        <v>2015</v>
      </c>
      <c r="C1797" t="s">
        <v>21</v>
      </c>
      <c r="D1797" t="s">
        <v>22</v>
      </c>
      <c r="E1797" t="s">
        <v>160</v>
      </c>
      <c r="F1797" t="s">
        <v>9</v>
      </c>
      <c r="G1797" t="s">
        <v>0</v>
      </c>
      <c r="H1797" t="s">
        <v>1</v>
      </c>
      <c r="I1797" t="s">
        <v>1</v>
      </c>
      <c r="J1797">
        <v>0</v>
      </c>
    </row>
    <row r="1798" spans="1:10" x14ac:dyDescent="0.25">
      <c r="A1798" t="str">
        <f t="shared" si="28"/>
        <v>KatwijkWijk 02 't HeenInkomensafh.huurbeleid 34229 t/m 43786 euroHuurTotaalN.v.t.</v>
      </c>
      <c r="B1798">
        <v>2015</v>
      </c>
      <c r="C1798" t="s">
        <v>21</v>
      </c>
      <c r="D1798" t="s">
        <v>22</v>
      </c>
      <c r="E1798" t="s">
        <v>160</v>
      </c>
      <c r="F1798" t="s">
        <v>9</v>
      </c>
      <c r="G1798" t="s">
        <v>3</v>
      </c>
      <c r="H1798" t="s">
        <v>0</v>
      </c>
      <c r="I1798" t="s">
        <v>1</v>
      </c>
      <c r="J1798">
        <v>0</v>
      </c>
    </row>
    <row r="1799" spans="1:10" x14ac:dyDescent="0.25">
      <c r="A1799" t="str">
        <f t="shared" si="28"/>
        <v>KatwijkWijk 02 't HeenInkomensafh.huurbeleid 34229 t/m 43786 euroHuurOverige verhuurderN.v.t.</v>
      </c>
      <c r="B1799">
        <v>2015</v>
      </c>
      <c r="C1799" t="s">
        <v>21</v>
      </c>
      <c r="D1799" t="s">
        <v>22</v>
      </c>
      <c r="E1799" t="s">
        <v>160</v>
      </c>
      <c r="F1799" t="s">
        <v>9</v>
      </c>
      <c r="G1799" t="s">
        <v>3</v>
      </c>
      <c r="H1799" t="s">
        <v>7</v>
      </c>
      <c r="I1799" t="s">
        <v>1</v>
      </c>
      <c r="J1799">
        <v>0</v>
      </c>
    </row>
    <row r="1800" spans="1:10" x14ac:dyDescent="0.25">
      <c r="A1800" t="str">
        <f t="shared" si="28"/>
        <v>KatwijkWijk 02 't HeenInkomensafh.huurbeleid meer dan 43786 euroTotaalN.v.t.N.v.t.</v>
      </c>
      <c r="B1800">
        <v>2015</v>
      </c>
      <c r="C1800" t="s">
        <v>21</v>
      </c>
      <c r="D1800" t="s">
        <v>22</v>
      </c>
      <c r="E1800" t="s">
        <v>160</v>
      </c>
      <c r="F1800" t="s">
        <v>10</v>
      </c>
      <c r="G1800" t="s">
        <v>0</v>
      </c>
      <c r="H1800" t="s">
        <v>1</v>
      </c>
      <c r="I1800" t="s">
        <v>1</v>
      </c>
      <c r="J1800">
        <v>0</v>
      </c>
    </row>
    <row r="1801" spans="1:10" x14ac:dyDescent="0.25">
      <c r="A1801" t="str">
        <f t="shared" si="28"/>
        <v>KatwijkWijk 02 't HeenInkomensafh.huurbeleid meer dan 43786 euroEigenaarN.v.t.N.v.t.</v>
      </c>
      <c r="B1801">
        <v>2015</v>
      </c>
      <c r="C1801" t="s">
        <v>21</v>
      </c>
      <c r="D1801" t="s">
        <v>22</v>
      </c>
      <c r="E1801" t="s">
        <v>160</v>
      </c>
      <c r="F1801" t="s">
        <v>10</v>
      </c>
      <c r="G1801" t="s">
        <v>2</v>
      </c>
      <c r="H1801" t="s">
        <v>1</v>
      </c>
      <c r="I1801" t="s">
        <v>1</v>
      </c>
      <c r="J1801">
        <v>0</v>
      </c>
    </row>
    <row r="1802" spans="1:10" x14ac:dyDescent="0.25">
      <c r="A1802" t="str">
        <f t="shared" si="28"/>
        <v>KatwijkWijk 03 Katwijk aan den RijnTotaalTotaalN.v.t.N.v.t.</v>
      </c>
      <c r="B1802">
        <v>2015</v>
      </c>
      <c r="C1802" t="s">
        <v>21</v>
      </c>
      <c r="D1802" t="s">
        <v>22</v>
      </c>
      <c r="E1802" t="s">
        <v>161</v>
      </c>
      <c r="F1802" t="s">
        <v>0</v>
      </c>
      <c r="G1802" t="s">
        <v>0</v>
      </c>
      <c r="H1802" t="s">
        <v>1</v>
      </c>
      <c r="I1802" t="s">
        <v>1</v>
      </c>
      <c r="J1802">
        <v>2400</v>
      </c>
    </row>
    <row r="1803" spans="1:10" x14ac:dyDescent="0.25">
      <c r="A1803" t="str">
        <f t="shared" si="28"/>
        <v>KatwijkWijk 03 Katwijk aan den RijnTotaalEigenaarN.v.t.N.v.t.</v>
      </c>
      <c r="B1803">
        <v>2015</v>
      </c>
      <c r="C1803" t="s">
        <v>21</v>
      </c>
      <c r="D1803" t="s">
        <v>22</v>
      </c>
      <c r="E1803" t="s">
        <v>161</v>
      </c>
      <c r="F1803" t="s">
        <v>0</v>
      </c>
      <c r="G1803" t="s">
        <v>2</v>
      </c>
      <c r="H1803" t="s">
        <v>1</v>
      </c>
      <c r="I1803" t="s">
        <v>1</v>
      </c>
      <c r="J1803">
        <v>1400</v>
      </c>
    </row>
    <row r="1804" spans="1:10" x14ac:dyDescent="0.25">
      <c r="A1804" t="str">
        <f t="shared" si="28"/>
        <v>KatwijkWijk 03 Katwijk aan den RijnTotaalHuurTotaalN.v.t.</v>
      </c>
      <c r="B1804">
        <v>2015</v>
      </c>
      <c r="C1804" t="s">
        <v>21</v>
      </c>
      <c r="D1804" t="s">
        <v>22</v>
      </c>
      <c r="E1804" t="s">
        <v>161</v>
      </c>
      <c r="F1804" t="s">
        <v>0</v>
      </c>
      <c r="G1804" t="s">
        <v>3</v>
      </c>
      <c r="H1804" t="s">
        <v>0</v>
      </c>
      <c r="I1804" t="s">
        <v>1</v>
      </c>
      <c r="J1804">
        <v>1000</v>
      </c>
    </row>
    <row r="1805" spans="1:10" x14ac:dyDescent="0.25">
      <c r="A1805" t="str">
        <f t="shared" si="28"/>
        <v>KatwijkWijk 03 Katwijk aan den RijnTotaalHuurCorporatieTotaal</v>
      </c>
      <c r="B1805">
        <v>2015</v>
      </c>
      <c r="C1805" t="s">
        <v>21</v>
      </c>
      <c r="D1805" t="s">
        <v>22</v>
      </c>
      <c r="E1805" t="s">
        <v>161</v>
      </c>
      <c r="F1805" t="s">
        <v>0</v>
      </c>
      <c r="G1805" t="s">
        <v>3</v>
      </c>
      <c r="H1805" t="s">
        <v>4</v>
      </c>
      <c r="I1805" t="s">
        <v>0</v>
      </c>
      <c r="J1805">
        <v>900</v>
      </c>
    </row>
    <row r="1806" spans="1:10" x14ac:dyDescent="0.25">
      <c r="A1806" t="str">
        <f t="shared" si="28"/>
        <v>KatwijkWijk 03 Katwijk aan den RijnTotaalHuurCorporatieOnder liberalisatiegrens</v>
      </c>
      <c r="B1806">
        <v>2015</v>
      </c>
      <c r="C1806" t="s">
        <v>21</v>
      </c>
      <c r="D1806" t="s">
        <v>22</v>
      </c>
      <c r="E1806" t="s">
        <v>161</v>
      </c>
      <c r="F1806" t="s">
        <v>0</v>
      </c>
      <c r="G1806" t="s">
        <v>3</v>
      </c>
      <c r="H1806" t="s">
        <v>4</v>
      </c>
      <c r="I1806" t="s">
        <v>5</v>
      </c>
      <c r="J1806">
        <v>900</v>
      </c>
    </row>
    <row r="1807" spans="1:10" x14ac:dyDescent="0.25">
      <c r="A1807" t="str">
        <f t="shared" si="28"/>
        <v>KatwijkWijk 03 Katwijk aan den RijnTotaalHuurCorporatieOverig</v>
      </c>
      <c r="B1807">
        <v>2015</v>
      </c>
      <c r="C1807" t="s">
        <v>21</v>
      </c>
      <c r="D1807" t="s">
        <v>22</v>
      </c>
      <c r="E1807" t="s">
        <v>161</v>
      </c>
      <c r="F1807" t="s">
        <v>0</v>
      </c>
      <c r="G1807" t="s">
        <v>3</v>
      </c>
      <c r="H1807" t="s">
        <v>4</v>
      </c>
      <c r="I1807" t="s">
        <v>6</v>
      </c>
      <c r="J1807">
        <v>0</v>
      </c>
    </row>
    <row r="1808" spans="1:10" x14ac:dyDescent="0.25">
      <c r="A1808" t="str">
        <f t="shared" si="28"/>
        <v>KatwijkWijk 03 Katwijk aan den RijnTotaalHuurOverige verhuurderN.v.t.</v>
      </c>
      <c r="B1808">
        <v>2015</v>
      </c>
      <c r="C1808" t="s">
        <v>21</v>
      </c>
      <c r="D1808" t="s">
        <v>22</v>
      </c>
      <c r="E1808" t="s">
        <v>161</v>
      </c>
      <c r="F1808" t="s">
        <v>0</v>
      </c>
      <c r="G1808" t="s">
        <v>3</v>
      </c>
      <c r="H1808" t="s">
        <v>7</v>
      </c>
      <c r="I1808" t="s">
        <v>1</v>
      </c>
      <c r="J1808">
        <v>100</v>
      </c>
    </row>
    <row r="1809" spans="1:10" x14ac:dyDescent="0.25">
      <c r="A1809" t="str">
        <f t="shared" si="28"/>
        <v>KatwijkWijk 03 Katwijk aan den RijnInkomensafh.huurbeleid tot 34229 euroTotaalN.v.t.N.v.t.</v>
      </c>
      <c r="B1809">
        <v>2015</v>
      </c>
      <c r="C1809" t="s">
        <v>21</v>
      </c>
      <c r="D1809" t="s">
        <v>22</v>
      </c>
      <c r="E1809" t="s">
        <v>161</v>
      </c>
      <c r="F1809" t="s">
        <v>8</v>
      </c>
      <c r="G1809" t="s">
        <v>0</v>
      </c>
      <c r="H1809" t="s">
        <v>1</v>
      </c>
      <c r="I1809" t="s">
        <v>1</v>
      </c>
      <c r="J1809">
        <v>1000</v>
      </c>
    </row>
    <row r="1810" spans="1:10" x14ac:dyDescent="0.25">
      <c r="A1810" t="str">
        <f t="shared" si="28"/>
        <v>KatwijkWijk 03 Katwijk aan den RijnInkomensafh.huurbeleid tot 34229 euroEigenaarN.v.t.N.v.t.</v>
      </c>
      <c r="B1810">
        <v>2015</v>
      </c>
      <c r="C1810" t="s">
        <v>21</v>
      </c>
      <c r="D1810" t="s">
        <v>22</v>
      </c>
      <c r="E1810" t="s">
        <v>161</v>
      </c>
      <c r="F1810" t="s">
        <v>8</v>
      </c>
      <c r="G1810" t="s">
        <v>2</v>
      </c>
      <c r="H1810" t="s">
        <v>1</v>
      </c>
      <c r="I1810" t="s">
        <v>1</v>
      </c>
      <c r="J1810">
        <v>300</v>
      </c>
    </row>
    <row r="1811" spans="1:10" x14ac:dyDescent="0.25">
      <c r="A1811" t="str">
        <f t="shared" si="28"/>
        <v>KatwijkWijk 03 Katwijk aan den RijnInkomensafh.huurbeleid tot 34229 euroHuurTotaalN.v.t.</v>
      </c>
      <c r="B1811">
        <v>2015</v>
      </c>
      <c r="C1811" t="s">
        <v>21</v>
      </c>
      <c r="D1811" t="s">
        <v>22</v>
      </c>
      <c r="E1811" t="s">
        <v>161</v>
      </c>
      <c r="F1811" t="s">
        <v>8</v>
      </c>
      <c r="G1811" t="s">
        <v>3</v>
      </c>
      <c r="H1811" t="s">
        <v>0</v>
      </c>
      <c r="I1811" t="s">
        <v>1</v>
      </c>
      <c r="J1811">
        <v>700</v>
      </c>
    </row>
    <row r="1812" spans="1:10" x14ac:dyDescent="0.25">
      <c r="A1812" t="str">
        <f t="shared" si="28"/>
        <v>KatwijkWijk 03 Katwijk aan den RijnInkomensafh.huurbeleid tot 34229 euroHuurCorporatieTotaal</v>
      </c>
      <c r="B1812">
        <v>2015</v>
      </c>
      <c r="C1812" t="s">
        <v>21</v>
      </c>
      <c r="D1812" t="s">
        <v>22</v>
      </c>
      <c r="E1812" t="s">
        <v>161</v>
      </c>
      <c r="F1812" t="s">
        <v>8</v>
      </c>
      <c r="G1812" t="s">
        <v>3</v>
      </c>
      <c r="H1812" t="s">
        <v>4</v>
      </c>
      <c r="I1812" t="s">
        <v>0</v>
      </c>
      <c r="J1812">
        <v>600</v>
      </c>
    </row>
    <row r="1813" spans="1:10" x14ac:dyDescent="0.25">
      <c r="A1813" t="str">
        <f t="shared" si="28"/>
        <v>KatwijkWijk 03 Katwijk aan den RijnInkomensafh.huurbeleid tot 34229 euroHuurCorporatieOnder liberalisatiegrens</v>
      </c>
      <c r="B1813">
        <v>2015</v>
      </c>
      <c r="C1813" t="s">
        <v>21</v>
      </c>
      <c r="D1813" t="s">
        <v>22</v>
      </c>
      <c r="E1813" t="s">
        <v>161</v>
      </c>
      <c r="F1813" t="s">
        <v>8</v>
      </c>
      <c r="G1813" t="s">
        <v>3</v>
      </c>
      <c r="H1813" t="s">
        <v>4</v>
      </c>
      <c r="I1813" t="s">
        <v>5</v>
      </c>
      <c r="J1813">
        <v>600</v>
      </c>
    </row>
    <row r="1814" spans="1:10" x14ac:dyDescent="0.25">
      <c r="A1814" t="str">
        <f t="shared" si="28"/>
        <v>KatwijkWijk 03 Katwijk aan den RijnInkomensafh.huurbeleid tot 34229 euroHuurCorporatieOverig</v>
      </c>
      <c r="B1814">
        <v>2015</v>
      </c>
      <c r="C1814" t="s">
        <v>21</v>
      </c>
      <c r="D1814" t="s">
        <v>22</v>
      </c>
      <c r="E1814" t="s">
        <v>161</v>
      </c>
      <c r="F1814" t="s">
        <v>8</v>
      </c>
      <c r="G1814" t="s">
        <v>3</v>
      </c>
      <c r="H1814" t="s">
        <v>4</v>
      </c>
      <c r="I1814" t="s">
        <v>6</v>
      </c>
      <c r="J1814">
        <v>0</v>
      </c>
    </row>
    <row r="1815" spans="1:10" x14ac:dyDescent="0.25">
      <c r="A1815" t="str">
        <f t="shared" si="28"/>
        <v>KatwijkWijk 03 Katwijk aan den RijnInkomensafh.huurbeleid tot 34229 euroHuurOverige verhuurderN.v.t.</v>
      </c>
      <c r="B1815">
        <v>2015</v>
      </c>
      <c r="C1815" t="s">
        <v>21</v>
      </c>
      <c r="D1815" t="s">
        <v>22</v>
      </c>
      <c r="E1815" t="s">
        <v>161</v>
      </c>
      <c r="F1815" t="s">
        <v>8</v>
      </c>
      <c r="G1815" t="s">
        <v>3</v>
      </c>
      <c r="H1815" t="s">
        <v>7</v>
      </c>
      <c r="I1815" t="s">
        <v>1</v>
      </c>
      <c r="J1815">
        <v>100</v>
      </c>
    </row>
    <row r="1816" spans="1:10" x14ac:dyDescent="0.25">
      <c r="A1816" t="str">
        <f t="shared" si="28"/>
        <v>KatwijkWijk 03 Katwijk aan den RijnInkomensafh.huurbeleid 34229 t/m 43786 euroTotaalN.v.t.N.v.t.</v>
      </c>
      <c r="B1816">
        <v>2015</v>
      </c>
      <c r="C1816" t="s">
        <v>21</v>
      </c>
      <c r="D1816" t="s">
        <v>22</v>
      </c>
      <c r="E1816" t="s">
        <v>161</v>
      </c>
      <c r="F1816" t="s">
        <v>9</v>
      </c>
      <c r="G1816" t="s">
        <v>0</v>
      </c>
      <c r="H1816" t="s">
        <v>1</v>
      </c>
      <c r="I1816" t="s">
        <v>1</v>
      </c>
      <c r="J1816">
        <v>300</v>
      </c>
    </row>
    <row r="1817" spans="1:10" x14ac:dyDescent="0.25">
      <c r="A1817" t="str">
        <f t="shared" si="28"/>
        <v>KatwijkWijk 03 Katwijk aan den RijnInkomensafh.huurbeleid 34229 t/m 43786 euroEigenaarN.v.t.N.v.t.</v>
      </c>
      <c r="B1817">
        <v>2015</v>
      </c>
      <c r="C1817" t="s">
        <v>21</v>
      </c>
      <c r="D1817" t="s">
        <v>22</v>
      </c>
      <c r="E1817" t="s">
        <v>161</v>
      </c>
      <c r="F1817" t="s">
        <v>9</v>
      </c>
      <c r="G1817" t="s">
        <v>2</v>
      </c>
      <c r="H1817" t="s">
        <v>1</v>
      </c>
      <c r="I1817" t="s">
        <v>1</v>
      </c>
      <c r="J1817">
        <v>200</v>
      </c>
    </row>
    <row r="1818" spans="1:10" x14ac:dyDescent="0.25">
      <c r="A1818" t="str">
        <f t="shared" si="28"/>
        <v>KatwijkWijk 03 Katwijk aan den RijnInkomensafh.huurbeleid 34229 t/m 43786 euroHuurTotaalN.v.t.</v>
      </c>
      <c r="B1818">
        <v>2015</v>
      </c>
      <c r="C1818" t="s">
        <v>21</v>
      </c>
      <c r="D1818" t="s">
        <v>22</v>
      </c>
      <c r="E1818" t="s">
        <v>161</v>
      </c>
      <c r="F1818" t="s">
        <v>9</v>
      </c>
      <c r="G1818" t="s">
        <v>3</v>
      </c>
      <c r="H1818" t="s">
        <v>0</v>
      </c>
      <c r="I1818" t="s">
        <v>1</v>
      </c>
      <c r="J1818">
        <v>100</v>
      </c>
    </row>
    <row r="1819" spans="1:10" x14ac:dyDescent="0.25">
      <c r="A1819" t="str">
        <f t="shared" si="28"/>
        <v>KatwijkWijk 03 Katwijk aan den RijnInkomensafh.huurbeleid 34229 t/m 43786 euroHuurCorporatieTotaal</v>
      </c>
      <c r="B1819">
        <v>2015</v>
      </c>
      <c r="C1819" t="s">
        <v>21</v>
      </c>
      <c r="D1819" t="s">
        <v>22</v>
      </c>
      <c r="E1819" t="s">
        <v>161</v>
      </c>
      <c r="F1819" t="s">
        <v>9</v>
      </c>
      <c r="G1819" t="s">
        <v>3</v>
      </c>
      <c r="H1819" t="s">
        <v>4</v>
      </c>
      <c r="I1819" t="s">
        <v>0</v>
      </c>
      <c r="J1819">
        <v>100</v>
      </c>
    </row>
    <row r="1820" spans="1:10" x14ac:dyDescent="0.25">
      <c r="A1820" t="str">
        <f t="shared" si="28"/>
        <v>KatwijkWijk 03 Katwijk aan den RijnInkomensafh.huurbeleid 34229 t/m 43786 euroHuurCorporatieOnder liberalisatiegrens</v>
      </c>
      <c r="B1820">
        <v>2015</v>
      </c>
      <c r="C1820" t="s">
        <v>21</v>
      </c>
      <c r="D1820" t="s">
        <v>22</v>
      </c>
      <c r="E1820" t="s">
        <v>161</v>
      </c>
      <c r="F1820" t="s">
        <v>9</v>
      </c>
      <c r="G1820" t="s">
        <v>3</v>
      </c>
      <c r="H1820" t="s">
        <v>4</v>
      </c>
      <c r="I1820" t="s">
        <v>5</v>
      </c>
      <c r="J1820">
        <v>100</v>
      </c>
    </row>
    <row r="1821" spans="1:10" x14ac:dyDescent="0.25">
      <c r="A1821" t="str">
        <f t="shared" si="28"/>
        <v>KatwijkWijk 03 Katwijk aan den RijnInkomensafh.huurbeleid 34229 t/m 43786 euroHuurCorporatieOverig</v>
      </c>
      <c r="B1821">
        <v>2015</v>
      </c>
      <c r="C1821" t="s">
        <v>21</v>
      </c>
      <c r="D1821" t="s">
        <v>22</v>
      </c>
      <c r="E1821" t="s">
        <v>161</v>
      </c>
      <c r="F1821" t="s">
        <v>9</v>
      </c>
      <c r="G1821" t="s">
        <v>3</v>
      </c>
      <c r="H1821" t="s">
        <v>4</v>
      </c>
      <c r="I1821" t="s">
        <v>6</v>
      </c>
      <c r="J1821">
        <v>0</v>
      </c>
    </row>
    <row r="1822" spans="1:10" x14ac:dyDescent="0.25">
      <c r="A1822" t="str">
        <f t="shared" si="28"/>
        <v>KatwijkWijk 03 Katwijk aan den RijnInkomensafh.huurbeleid 34229 t/m 43786 euroHuurOverige verhuurderN.v.t.</v>
      </c>
      <c r="B1822">
        <v>2015</v>
      </c>
      <c r="C1822" t="s">
        <v>21</v>
      </c>
      <c r="D1822" t="s">
        <v>22</v>
      </c>
      <c r="E1822" t="s">
        <v>161</v>
      </c>
      <c r="F1822" t="s">
        <v>9</v>
      </c>
      <c r="G1822" t="s">
        <v>3</v>
      </c>
      <c r="H1822" t="s">
        <v>7</v>
      </c>
      <c r="I1822" t="s">
        <v>1</v>
      </c>
      <c r="J1822">
        <v>0</v>
      </c>
    </row>
    <row r="1823" spans="1:10" x14ac:dyDescent="0.25">
      <c r="A1823" t="str">
        <f t="shared" si="28"/>
        <v>KatwijkWijk 03 Katwijk aan den RijnInkomensafh.huurbeleid meer dan 43786 euroTotaalN.v.t.N.v.t.</v>
      </c>
      <c r="B1823">
        <v>2015</v>
      </c>
      <c r="C1823" t="s">
        <v>21</v>
      </c>
      <c r="D1823" t="s">
        <v>22</v>
      </c>
      <c r="E1823" t="s">
        <v>161</v>
      </c>
      <c r="F1823" t="s">
        <v>10</v>
      </c>
      <c r="G1823" t="s">
        <v>0</v>
      </c>
      <c r="H1823" t="s">
        <v>1</v>
      </c>
      <c r="I1823" t="s">
        <v>1</v>
      </c>
      <c r="J1823">
        <v>1100</v>
      </c>
    </row>
    <row r="1824" spans="1:10" x14ac:dyDescent="0.25">
      <c r="A1824" t="str">
        <f t="shared" si="28"/>
        <v>KatwijkWijk 03 Katwijk aan den RijnInkomensafh.huurbeleid meer dan 43786 euroEigenaarN.v.t.N.v.t.</v>
      </c>
      <c r="B1824">
        <v>2015</v>
      </c>
      <c r="C1824" t="s">
        <v>21</v>
      </c>
      <c r="D1824" t="s">
        <v>22</v>
      </c>
      <c r="E1824" t="s">
        <v>161</v>
      </c>
      <c r="F1824" t="s">
        <v>10</v>
      </c>
      <c r="G1824" t="s">
        <v>2</v>
      </c>
      <c r="H1824" t="s">
        <v>1</v>
      </c>
      <c r="I1824" t="s">
        <v>1</v>
      </c>
      <c r="J1824">
        <v>900</v>
      </c>
    </row>
    <row r="1825" spans="1:10" x14ac:dyDescent="0.25">
      <c r="A1825" t="str">
        <f t="shared" si="28"/>
        <v>KatwijkWijk 03 Katwijk aan den RijnInkomensafh.huurbeleid meer dan 43786 euroHuurTotaalN.v.t.</v>
      </c>
      <c r="B1825">
        <v>2015</v>
      </c>
      <c r="C1825" t="s">
        <v>21</v>
      </c>
      <c r="D1825" t="s">
        <v>22</v>
      </c>
      <c r="E1825" t="s">
        <v>161</v>
      </c>
      <c r="F1825" t="s">
        <v>10</v>
      </c>
      <c r="G1825" t="s">
        <v>3</v>
      </c>
      <c r="H1825" t="s">
        <v>0</v>
      </c>
      <c r="I1825" t="s">
        <v>1</v>
      </c>
      <c r="J1825">
        <v>200</v>
      </c>
    </row>
    <row r="1826" spans="1:10" x14ac:dyDescent="0.25">
      <c r="A1826" t="str">
        <f t="shared" si="28"/>
        <v>KatwijkWijk 03 Katwijk aan den RijnInkomensafh.huurbeleid meer dan 43786 euroHuurCorporatieTotaal</v>
      </c>
      <c r="B1826">
        <v>2015</v>
      </c>
      <c r="C1826" t="s">
        <v>21</v>
      </c>
      <c r="D1826" t="s">
        <v>22</v>
      </c>
      <c r="E1826" t="s">
        <v>161</v>
      </c>
      <c r="F1826" t="s">
        <v>10</v>
      </c>
      <c r="G1826" t="s">
        <v>3</v>
      </c>
      <c r="H1826" t="s">
        <v>4</v>
      </c>
      <c r="I1826" t="s">
        <v>0</v>
      </c>
      <c r="J1826">
        <v>200</v>
      </c>
    </row>
    <row r="1827" spans="1:10" x14ac:dyDescent="0.25">
      <c r="A1827" t="str">
        <f t="shared" si="28"/>
        <v>KatwijkWijk 03 Katwijk aan den RijnInkomensafh.huurbeleid meer dan 43786 euroHuurCorporatieOnder liberalisatiegrens</v>
      </c>
      <c r="B1827">
        <v>2015</v>
      </c>
      <c r="C1827" t="s">
        <v>21</v>
      </c>
      <c r="D1827" t="s">
        <v>22</v>
      </c>
      <c r="E1827" t="s">
        <v>161</v>
      </c>
      <c r="F1827" t="s">
        <v>10</v>
      </c>
      <c r="G1827" t="s">
        <v>3</v>
      </c>
      <c r="H1827" t="s">
        <v>4</v>
      </c>
      <c r="I1827" t="s">
        <v>5</v>
      </c>
      <c r="J1827">
        <v>200</v>
      </c>
    </row>
    <row r="1828" spans="1:10" x14ac:dyDescent="0.25">
      <c r="A1828" t="str">
        <f t="shared" si="28"/>
        <v>KatwijkWijk 03 Katwijk aan den RijnInkomensafh.huurbeleid meer dan 43786 euroHuurCorporatieOverig</v>
      </c>
      <c r="B1828">
        <v>2015</v>
      </c>
      <c r="C1828" t="s">
        <v>21</v>
      </c>
      <c r="D1828" t="s">
        <v>22</v>
      </c>
      <c r="E1828" t="s">
        <v>161</v>
      </c>
      <c r="F1828" t="s">
        <v>10</v>
      </c>
      <c r="G1828" t="s">
        <v>3</v>
      </c>
      <c r="H1828" t="s">
        <v>4</v>
      </c>
      <c r="I1828" t="s">
        <v>6</v>
      </c>
      <c r="J1828">
        <v>0</v>
      </c>
    </row>
    <row r="1829" spans="1:10" x14ac:dyDescent="0.25">
      <c r="A1829" t="str">
        <f t="shared" si="28"/>
        <v>KatwijkWijk 03 Katwijk aan den RijnInkomensafh.huurbeleid meer dan 43786 euroHuurOverige verhuurderN.v.t.</v>
      </c>
      <c r="B1829">
        <v>2015</v>
      </c>
      <c r="C1829" t="s">
        <v>21</v>
      </c>
      <c r="D1829" t="s">
        <v>22</v>
      </c>
      <c r="E1829" t="s">
        <v>161</v>
      </c>
      <c r="F1829" t="s">
        <v>10</v>
      </c>
      <c r="G1829" t="s">
        <v>3</v>
      </c>
      <c r="H1829" t="s">
        <v>7</v>
      </c>
      <c r="I1829" t="s">
        <v>1</v>
      </c>
      <c r="J1829">
        <v>0</v>
      </c>
    </row>
    <row r="1830" spans="1:10" x14ac:dyDescent="0.25">
      <c r="A1830" t="str">
        <f t="shared" si="28"/>
        <v>KatwijkWijk 04 Katwijk MiddenTotaalTotaalN.v.t.N.v.t.</v>
      </c>
      <c r="B1830">
        <v>2015</v>
      </c>
      <c r="C1830" t="s">
        <v>21</v>
      </c>
      <c r="D1830" t="s">
        <v>22</v>
      </c>
      <c r="E1830" t="s">
        <v>162</v>
      </c>
      <c r="F1830" t="s">
        <v>0</v>
      </c>
      <c r="G1830" t="s">
        <v>0</v>
      </c>
      <c r="H1830" t="s">
        <v>1</v>
      </c>
      <c r="I1830" t="s">
        <v>1</v>
      </c>
      <c r="J1830">
        <v>2700</v>
      </c>
    </row>
    <row r="1831" spans="1:10" x14ac:dyDescent="0.25">
      <c r="A1831" t="str">
        <f t="shared" si="28"/>
        <v>KatwijkWijk 04 Katwijk MiddenTotaalEigenaarN.v.t.N.v.t.</v>
      </c>
      <c r="B1831">
        <v>2015</v>
      </c>
      <c r="C1831" t="s">
        <v>21</v>
      </c>
      <c r="D1831" t="s">
        <v>22</v>
      </c>
      <c r="E1831" t="s">
        <v>162</v>
      </c>
      <c r="F1831" t="s">
        <v>0</v>
      </c>
      <c r="G1831" t="s">
        <v>2</v>
      </c>
      <c r="H1831" t="s">
        <v>1</v>
      </c>
      <c r="I1831" t="s">
        <v>1</v>
      </c>
      <c r="J1831">
        <v>1200</v>
      </c>
    </row>
    <row r="1832" spans="1:10" x14ac:dyDescent="0.25">
      <c r="A1832" t="str">
        <f t="shared" si="28"/>
        <v>KatwijkWijk 04 Katwijk MiddenTotaalHuurTotaalN.v.t.</v>
      </c>
      <c r="B1832">
        <v>2015</v>
      </c>
      <c r="C1832" t="s">
        <v>21</v>
      </c>
      <c r="D1832" t="s">
        <v>22</v>
      </c>
      <c r="E1832" t="s">
        <v>162</v>
      </c>
      <c r="F1832" t="s">
        <v>0</v>
      </c>
      <c r="G1832" t="s">
        <v>3</v>
      </c>
      <c r="H1832" t="s">
        <v>0</v>
      </c>
      <c r="I1832" t="s">
        <v>1</v>
      </c>
      <c r="J1832">
        <v>1500</v>
      </c>
    </row>
    <row r="1833" spans="1:10" x14ac:dyDescent="0.25">
      <c r="A1833" t="str">
        <f t="shared" si="28"/>
        <v>KatwijkWijk 04 Katwijk MiddenTotaalHuurCorporatieTotaal</v>
      </c>
      <c r="B1833">
        <v>2015</v>
      </c>
      <c r="C1833" t="s">
        <v>21</v>
      </c>
      <c r="D1833" t="s">
        <v>22</v>
      </c>
      <c r="E1833" t="s">
        <v>162</v>
      </c>
      <c r="F1833" t="s">
        <v>0</v>
      </c>
      <c r="G1833" t="s">
        <v>3</v>
      </c>
      <c r="H1833" t="s">
        <v>4</v>
      </c>
      <c r="I1833" t="s">
        <v>0</v>
      </c>
      <c r="J1833">
        <v>1500</v>
      </c>
    </row>
    <row r="1834" spans="1:10" x14ac:dyDescent="0.25">
      <c r="A1834" t="str">
        <f t="shared" si="28"/>
        <v>KatwijkWijk 04 Katwijk MiddenTotaalHuurCorporatieOnder liberalisatiegrens</v>
      </c>
      <c r="B1834">
        <v>2015</v>
      </c>
      <c r="C1834" t="s">
        <v>21</v>
      </c>
      <c r="D1834" t="s">
        <v>22</v>
      </c>
      <c r="E1834" t="s">
        <v>162</v>
      </c>
      <c r="F1834" t="s">
        <v>0</v>
      </c>
      <c r="G1834" t="s">
        <v>3</v>
      </c>
      <c r="H1834" t="s">
        <v>4</v>
      </c>
      <c r="I1834" t="s">
        <v>5</v>
      </c>
      <c r="J1834">
        <v>1400</v>
      </c>
    </row>
    <row r="1835" spans="1:10" x14ac:dyDescent="0.25">
      <c r="A1835" t="str">
        <f t="shared" si="28"/>
        <v>KatwijkWijk 04 Katwijk MiddenTotaalHuurCorporatieOverig</v>
      </c>
      <c r="B1835">
        <v>2015</v>
      </c>
      <c r="C1835" t="s">
        <v>21</v>
      </c>
      <c r="D1835" t="s">
        <v>22</v>
      </c>
      <c r="E1835" t="s">
        <v>162</v>
      </c>
      <c r="F1835" t="s">
        <v>0</v>
      </c>
      <c r="G1835" t="s">
        <v>3</v>
      </c>
      <c r="H1835" t="s">
        <v>4</v>
      </c>
      <c r="I1835" t="s">
        <v>6</v>
      </c>
      <c r="J1835">
        <v>0</v>
      </c>
    </row>
    <row r="1836" spans="1:10" x14ac:dyDescent="0.25">
      <c r="A1836" t="str">
        <f t="shared" si="28"/>
        <v>KatwijkWijk 04 Katwijk MiddenTotaalHuurOverige verhuurderN.v.t.</v>
      </c>
      <c r="B1836">
        <v>2015</v>
      </c>
      <c r="C1836" t="s">
        <v>21</v>
      </c>
      <c r="D1836" t="s">
        <v>22</v>
      </c>
      <c r="E1836" t="s">
        <v>162</v>
      </c>
      <c r="F1836" t="s">
        <v>0</v>
      </c>
      <c r="G1836" t="s">
        <v>3</v>
      </c>
      <c r="H1836" t="s">
        <v>7</v>
      </c>
      <c r="I1836" t="s">
        <v>1</v>
      </c>
      <c r="J1836">
        <v>100</v>
      </c>
    </row>
    <row r="1837" spans="1:10" x14ac:dyDescent="0.25">
      <c r="A1837" t="str">
        <f t="shared" si="28"/>
        <v>KatwijkWijk 04 Katwijk MiddenInkomensafh.huurbeleid tot 34229 euroTotaalN.v.t.N.v.t.</v>
      </c>
      <c r="B1837">
        <v>2015</v>
      </c>
      <c r="C1837" t="s">
        <v>21</v>
      </c>
      <c r="D1837" t="s">
        <v>22</v>
      </c>
      <c r="E1837" t="s">
        <v>162</v>
      </c>
      <c r="F1837" t="s">
        <v>8</v>
      </c>
      <c r="G1837" t="s">
        <v>0</v>
      </c>
      <c r="H1837" t="s">
        <v>1</v>
      </c>
      <c r="I1837" t="s">
        <v>1</v>
      </c>
      <c r="J1837">
        <v>1400</v>
      </c>
    </row>
    <row r="1838" spans="1:10" x14ac:dyDescent="0.25">
      <c r="A1838" t="str">
        <f t="shared" si="28"/>
        <v>KatwijkWijk 04 Katwijk MiddenInkomensafh.huurbeleid tot 34229 euroEigenaarN.v.t.N.v.t.</v>
      </c>
      <c r="B1838">
        <v>2015</v>
      </c>
      <c r="C1838" t="s">
        <v>21</v>
      </c>
      <c r="D1838" t="s">
        <v>22</v>
      </c>
      <c r="E1838" t="s">
        <v>162</v>
      </c>
      <c r="F1838" t="s">
        <v>8</v>
      </c>
      <c r="G1838" t="s">
        <v>2</v>
      </c>
      <c r="H1838" t="s">
        <v>1</v>
      </c>
      <c r="I1838" t="s">
        <v>1</v>
      </c>
      <c r="J1838">
        <v>400</v>
      </c>
    </row>
    <row r="1839" spans="1:10" x14ac:dyDescent="0.25">
      <c r="A1839" t="str">
        <f t="shared" si="28"/>
        <v>KatwijkWijk 04 Katwijk MiddenInkomensafh.huurbeleid tot 34229 euroHuurTotaalN.v.t.</v>
      </c>
      <c r="B1839">
        <v>2015</v>
      </c>
      <c r="C1839" t="s">
        <v>21</v>
      </c>
      <c r="D1839" t="s">
        <v>22</v>
      </c>
      <c r="E1839" t="s">
        <v>162</v>
      </c>
      <c r="F1839" t="s">
        <v>8</v>
      </c>
      <c r="G1839" t="s">
        <v>3</v>
      </c>
      <c r="H1839" t="s">
        <v>0</v>
      </c>
      <c r="I1839" t="s">
        <v>1</v>
      </c>
      <c r="J1839">
        <v>1100</v>
      </c>
    </row>
    <row r="1840" spans="1:10" x14ac:dyDescent="0.25">
      <c r="A1840" t="str">
        <f t="shared" si="28"/>
        <v>KatwijkWijk 04 Katwijk MiddenInkomensafh.huurbeleid tot 34229 euroHuurCorporatieTotaal</v>
      </c>
      <c r="B1840">
        <v>2015</v>
      </c>
      <c r="C1840" t="s">
        <v>21</v>
      </c>
      <c r="D1840" t="s">
        <v>22</v>
      </c>
      <c r="E1840" t="s">
        <v>162</v>
      </c>
      <c r="F1840" t="s">
        <v>8</v>
      </c>
      <c r="G1840" t="s">
        <v>3</v>
      </c>
      <c r="H1840" t="s">
        <v>4</v>
      </c>
      <c r="I1840" t="s">
        <v>0</v>
      </c>
      <c r="J1840">
        <v>1000</v>
      </c>
    </row>
    <row r="1841" spans="1:10" x14ac:dyDescent="0.25">
      <c r="A1841" t="str">
        <f t="shared" si="28"/>
        <v>KatwijkWijk 04 Katwijk MiddenInkomensafh.huurbeleid tot 34229 euroHuurCorporatieOnder liberalisatiegrens</v>
      </c>
      <c r="B1841">
        <v>2015</v>
      </c>
      <c r="C1841" t="s">
        <v>21</v>
      </c>
      <c r="D1841" t="s">
        <v>22</v>
      </c>
      <c r="E1841" t="s">
        <v>162</v>
      </c>
      <c r="F1841" t="s">
        <v>8</v>
      </c>
      <c r="G1841" t="s">
        <v>3</v>
      </c>
      <c r="H1841" t="s">
        <v>4</v>
      </c>
      <c r="I1841" t="s">
        <v>5</v>
      </c>
      <c r="J1841">
        <v>1000</v>
      </c>
    </row>
    <row r="1842" spans="1:10" x14ac:dyDescent="0.25">
      <c r="A1842" t="str">
        <f t="shared" si="28"/>
        <v>KatwijkWijk 04 Katwijk MiddenInkomensafh.huurbeleid tot 34229 euroHuurCorporatieOverig</v>
      </c>
      <c r="B1842">
        <v>2015</v>
      </c>
      <c r="C1842" t="s">
        <v>21</v>
      </c>
      <c r="D1842" t="s">
        <v>22</v>
      </c>
      <c r="E1842" t="s">
        <v>162</v>
      </c>
      <c r="F1842" t="s">
        <v>8</v>
      </c>
      <c r="G1842" t="s">
        <v>3</v>
      </c>
      <c r="H1842" t="s">
        <v>4</v>
      </c>
      <c r="I1842" t="s">
        <v>6</v>
      </c>
      <c r="J1842">
        <v>0</v>
      </c>
    </row>
    <row r="1843" spans="1:10" x14ac:dyDescent="0.25">
      <c r="A1843" t="str">
        <f t="shared" si="28"/>
        <v>KatwijkWijk 04 Katwijk MiddenInkomensafh.huurbeleid tot 34229 euroHuurOverige verhuurderN.v.t.</v>
      </c>
      <c r="B1843">
        <v>2015</v>
      </c>
      <c r="C1843" t="s">
        <v>21</v>
      </c>
      <c r="D1843" t="s">
        <v>22</v>
      </c>
      <c r="E1843" t="s">
        <v>162</v>
      </c>
      <c r="F1843" t="s">
        <v>8</v>
      </c>
      <c r="G1843" t="s">
        <v>3</v>
      </c>
      <c r="H1843" t="s">
        <v>7</v>
      </c>
      <c r="I1843" t="s">
        <v>1</v>
      </c>
      <c r="J1843">
        <v>0</v>
      </c>
    </row>
    <row r="1844" spans="1:10" x14ac:dyDescent="0.25">
      <c r="A1844" t="str">
        <f t="shared" si="28"/>
        <v>KatwijkWijk 04 Katwijk MiddenInkomensafh.huurbeleid 34229 t/m 43786 euroTotaalN.v.t.N.v.t.</v>
      </c>
      <c r="B1844">
        <v>2015</v>
      </c>
      <c r="C1844" t="s">
        <v>21</v>
      </c>
      <c r="D1844" t="s">
        <v>22</v>
      </c>
      <c r="E1844" t="s">
        <v>162</v>
      </c>
      <c r="F1844" t="s">
        <v>9</v>
      </c>
      <c r="G1844" t="s">
        <v>0</v>
      </c>
      <c r="H1844" t="s">
        <v>1</v>
      </c>
      <c r="I1844" t="s">
        <v>1</v>
      </c>
      <c r="J1844">
        <v>400</v>
      </c>
    </row>
    <row r="1845" spans="1:10" x14ac:dyDescent="0.25">
      <c r="A1845" t="str">
        <f t="shared" si="28"/>
        <v>KatwijkWijk 04 Katwijk MiddenInkomensafh.huurbeleid 34229 t/m 43786 euroEigenaarN.v.t.N.v.t.</v>
      </c>
      <c r="B1845">
        <v>2015</v>
      </c>
      <c r="C1845" t="s">
        <v>21</v>
      </c>
      <c r="D1845" t="s">
        <v>22</v>
      </c>
      <c r="E1845" t="s">
        <v>162</v>
      </c>
      <c r="F1845" t="s">
        <v>9</v>
      </c>
      <c r="G1845" t="s">
        <v>2</v>
      </c>
      <c r="H1845" t="s">
        <v>1</v>
      </c>
      <c r="I1845" t="s">
        <v>1</v>
      </c>
      <c r="J1845">
        <v>200</v>
      </c>
    </row>
    <row r="1846" spans="1:10" x14ac:dyDescent="0.25">
      <c r="A1846" t="str">
        <f t="shared" si="28"/>
        <v>KatwijkWijk 04 Katwijk MiddenInkomensafh.huurbeleid 34229 t/m 43786 euroHuurTotaalN.v.t.</v>
      </c>
      <c r="B1846">
        <v>2015</v>
      </c>
      <c r="C1846" t="s">
        <v>21</v>
      </c>
      <c r="D1846" t="s">
        <v>22</v>
      </c>
      <c r="E1846" t="s">
        <v>162</v>
      </c>
      <c r="F1846" t="s">
        <v>9</v>
      </c>
      <c r="G1846" t="s">
        <v>3</v>
      </c>
      <c r="H1846" t="s">
        <v>0</v>
      </c>
      <c r="I1846" t="s">
        <v>1</v>
      </c>
      <c r="J1846">
        <v>200</v>
      </c>
    </row>
    <row r="1847" spans="1:10" x14ac:dyDescent="0.25">
      <c r="A1847" t="str">
        <f t="shared" si="28"/>
        <v>KatwijkWijk 04 Katwijk MiddenInkomensafh.huurbeleid 34229 t/m 43786 euroHuurCorporatieTotaal</v>
      </c>
      <c r="B1847">
        <v>2015</v>
      </c>
      <c r="C1847" t="s">
        <v>21</v>
      </c>
      <c r="D1847" t="s">
        <v>22</v>
      </c>
      <c r="E1847" t="s">
        <v>162</v>
      </c>
      <c r="F1847" t="s">
        <v>9</v>
      </c>
      <c r="G1847" t="s">
        <v>3</v>
      </c>
      <c r="H1847" t="s">
        <v>4</v>
      </c>
      <c r="I1847" t="s">
        <v>0</v>
      </c>
      <c r="J1847">
        <v>200</v>
      </c>
    </row>
    <row r="1848" spans="1:10" x14ac:dyDescent="0.25">
      <c r="A1848" t="str">
        <f t="shared" si="28"/>
        <v>KatwijkWijk 04 Katwijk MiddenInkomensafh.huurbeleid 34229 t/m 43786 euroHuurCorporatieOnder liberalisatiegrens</v>
      </c>
      <c r="B1848">
        <v>2015</v>
      </c>
      <c r="C1848" t="s">
        <v>21</v>
      </c>
      <c r="D1848" t="s">
        <v>22</v>
      </c>
      <c r="E1848" t="s">
        <v>162</v>
      </c>
      <c r="F1848" t="s">
        <v>9</v>
      </c>
      <c r="G1848" t="s">
        <v>3</v>
      </c>
      <c r="H1848" t="s">
        <v>4</v>
      </c>
      <c r="I1848" t="s">
        <v>5</v>
      </c>
      <c r="J1848">
        <v>200</v>
      </c>
    </row>
    <row r="1849" spans="1:10" x14ac:dyDescent="0.25">
      <c r="A1849" t="str">
        <f t="shared" si="28"/>
        <v>KatwijkWijk 04 Katwijk MiddenInkomensafh.huurbeleid 34229 t/m 43786 euroHuurCorporatieOverig</v>
      </c>
      <c r="B1849">
        <v>2015</v>
      </c>
      <c r="C1849" t="s">
        <v>21</v>
      </c>
      <c r="D1849" t="s">
        <v>22</v>
      </c>
      <c r="E1849" t="s">
        <v>162</v>
      </c>
      <c r="F1849" t="s">
        <v>9</v>
      </c>
      <c r="G1849" t="s">
        <v>3</v>
      </c>
      <c r="H1849" t="s">
        <v>4</v>
      </c>
      <c r="I1849" t="s">
        <v>6</v>
      </c>
      <c r="J1849">
        <v>0</v>
      </c>
    </row>
    <row r="1850" spans="1:10" x14ac:dyDescent="0.25">
      <c r="A1850" t="str">
        <f t="shared" si="28"/>
        <v>KatwijkWijk 04 Katwijk MiddenInkomensafh.huurbeleid 34229 t/m 43786 euroHuurOverige verhuurderN.v.t.</v>
      </c>
      <c r="B1850">
        <v>2015</v>
      </c>
      <c r="C1850" t="s">
        <v>21</v>
      </c>
      <c r="D1850" t="s">
        <v>22</v>
      </c>
      <c r="E1850" t="s">
        <v>162</v>
      </c>
      <c r="F1850" t="s">
        <v>9</v>
      </c>
      <c r="G1850" t="s">
        <v>3</v>
      </c>
      <c r="H1850" t="s">
        <v>7</v>
      </c>
      <c r="I1850" t="s">
        <v>1</v>
      </c>
      <c r="J1850">
        <v>0</v>
      </c>
    </row>
    <row r="1851" spans="1:10" x14ac:dyDescent="0.25">
      <c r="A1851" t="str">
        <f t="shared" si="28"/>
        <v>KatwijkWijk 04 Katwijk MiddenInkomensafh.huurbeleid meer dan 43786 euroTotaalN.v.t.N.v.t.</v>
      </c>
      <c r="B1851">
        <v>2015</v>
      </c>
      <c r="C1851" t="s">
        <v>21</v>
      </c>
      <c r="D1851" t="s">
        <v>22</v>
      </c>
      <c r="E1851" t="s">
        <v>162</v>
      </c>
      <c r="F1851" t="s">
        <v>10</v>
      </c>
      <c r="G1851" t="s">
        <v>0</v>
      </c>
      <c r="H1851" t="s">
        <v>1</v>
      </c>
      <c r="I1851" t="s">
        <v>1</v>
      </c>
      <c r="J1851">
        <v>900</v>
      </c>
    </row>
    <row r="1852" spans="1:10" x14ac:dyDescent="0.25">
      <c r="A1852" t="str">
        <f t="shared" si="28"/>
        <v>KatwijkWijk 04 Katwijk MiddenInkomensafh.huurbeleid meer dan 43786 euroEigenaarN.v.t.N.v.t.</v>
      </c>
      <c r="B1852">
        <v>2015</v>
      </c>
      <c r="C1852" t="s">
        <v>21</v>
      </c>
      <c r="D1852" t="s">
        <v>22</v>
      </c>
      <c r="E1852" t="s">
        <v>162</v>
      </c>
      <c r="F1852" t="s">
        <v>10</v>
      </c>
      <c r="G1852" t="s">
        <v>2</v>
      </c>
      <c r="H1852" t="s">
        <v>1</v>
      </c>
      <c r="I1852" t="s">
        <v>1</v>
      </c>
      <c r="J1852">
        <v>600</v>
      </c>
    </row>
    <row r="1853" spans="1:10" x14ac:dyDescent="0.25">
      <c r="A1853" t="str">
        <f t="shared" si="28"/>
        <v>KatwijkWijk 04 Katwijk MiddenInkomensafh.huurbeleid meer dan 43786 euroHuurTotaalN.v.t.</v>
      </c>
      <c r="B1853">
        <v>2015</v>
      </c>
      <c r="C1853" t="s">
        <v>21</v>
      </c>
      <c r="D1853" t="s">
        <v>22</v>
      </c>
      <c r="E1853" t="s">
        <v>162</v>
      </c>
      <c r="F1853" t="s">
        <v>10</v>
      </c>
      <c r="G1853" t="s">
        <v>3</v>
      </c>
      <c r="H1853" t="s">
        <v>0</v>
      </c>
      <c r="I1853" t="s">
        <v>1</v>
      </c>
      <c r="J1853">
        <v>300</v>
      </c>
    </row>
    <row r="1854" spans="1:10" x14ac:dyDescent="0.25">
      <c r="A1854" t="str">
        <f t="shared" si="28"/>
        <v>KatwijkWijk 04 Katwijk MiddenInkomensafh.huurbeleid meer dan 43786 euroHuurCorporatieTotaal</v>
      </c>
      <c r="B1854">
        <v>2015</v>
      </c>
      <c r="C1854" t="s">
        <v>21</v>
      </c>
      <c r="D1854" t="s">
        <v>22</v>
      </c>
      <c r="E1854" t="s">
        <v>162</v>
      </c>
      <c r="F1854" t="s">
        <v>10</v>
      </c>
      <c r="G1854" t="s">
        <v>3</v>
      </c>
      <c r="H1854" t="s">
        <v>4</v>
      </c>
      <c r="I1854" t="s">
        <v>0</v>
      </c>
      <c r="J1854">
        <v>300</v>
      </c>
    </row>
    <row r="1855" spans="1:10" x14ac:dyDescent="0.25">
      <c r="A1855" t="str">
        <f t="shared" si="28"/>
        <v>KatwijkWijk 04 Katwijk MiddenInkomensafh.huurbeleid meer dan 43786 euroHuurCorporatieOnder liberalisatiegrens</v>
      </c>
      <c r="B1855">
        <v>2015</v>
      </c>
      <c r="C1855" t="s">
        <v>21</v>
      </c>
      <c r="D1855" t="s">
        <v>22</v>
      </c>
      <c r="E1855" t="s">
        <v>162</v>
      </c>
      <c r="F1855" t="s">
        <v>10</v>
      </c>
      <c r="G1855" t="s">
        <v>3</v>
      </c>
      <c r="H1855" t="s">
        <v>4</v>
      </c>
      <c r="I1855" t="s">
        <v>5</v>
      </c>
      <c r="J1855">
        <v>200</v>
      </c>
    </row>
    <row r="1856" spans="1:10" x14ac:dyDescent="0.25">
      <c r="A1856" t="str">
        <f t="shared" si="28"/>
        <v>KatwijkWijk 04 Katwijk MiddenInkomensafh.huurbeleid meer dan 43786 euroHuurCorporatieOverig</v>
      </c>
      <c r="B1856">
        <v>2015</v>
      </c>
      <c r="C1856" t="s">
        <v>21</v>
      </c>
      <c r="D1856" t="s">
        <v>22</v>
      </c>
      <c r="E1856" t="s">
        <v>162</v>
      </c>
      <c r="F1856" t="s">
        <v>10</v>
      </c>
      <c r="G1856" t="s">
        <v>3</v>
      </c>
      <c r="H1856" t="s">
        <v>4</v>
      </c>
      <c r="I1856" t="s">
        <v>6</v>
      </c>
      <c r="J1856">
        <v>0</v>
      </c>
    </row>
    <row r="1857" spans="1:10" x14ac:dyDescent="0.25">
      <c r="A1857" t="str">
        <f t="shared" si="28"/>
        <v>KatwijkWijk 04 Katwijk MiddenInkomensafh.huurbeleid meer dan 43786 euroHuurOverige verhuurderN.v.t.</v>
      </c>
      <c r="B1857">
        <v>2015</v>
      </c>
      <c r="C1857" t="s">
        <v>21</v>
      </c>
      <c r="D1857" t="s">
        <v>22</v>
      </c>
      <c r="E1857" t="s">
        <v>162</v>
      </c>
      <c r="F1857" t="s">
        <v>10</v>
      </c>
      <c r="G1857" t="s">
        <v>3</v>
      </c>
      <c r="H1857" t="s">
        <v>7</v>
      </c>
      <c r="I1857" t="s">
        <v>1</v>
      </c>
      <c r="J1857">
        <v>0</v>
      </c>
    </row>
    <row r="1858" spans="1:10" x14ac:dyDescent="0.25">
      <c r="A1858" t="str">
        <f t="shared" si="28"/>
        <v>KatwijkWijk 05 Katwijk aan ZeeTotaalTotaalN.v.t.N.v.t.</v>
      </c>
      <c r="B1858">
        <v>2015</v>
      </c>
      <c r="C1858" t="s">
        <v>21</v>
      </c>
      <c r="D1858" t="s">
        <v>22</v>
      </c>
      <c r="E1858" t="s">
        <v>163</v>
      </c>
      <c r="F1858" t="s">
        <v>0</v>
      </c>
      <c r="G1858" t="s">
        <v>0</v>
      </c>
      <c r="H1858" t="s">
        <v>1</v>
      </c>
      <c r="I1858" t="s">
        <v>1</v>
      </c>
      <c r="J1858">
        <v>5300</v>
      </c>
    </row>
    <row r="1859" spans="1:10" x14ac:dyDescent="0.25">
      <c r="A1859" t="str">
        <f t="shared" ref="A1859:A1922" si="29">CONCATENATE(D1859,E1859,F1859,G1859,H1859,I1859)</f>
        <v>KatwijkWijk 05 Katwijk aan ZeeTotaalEigenaarN.v.t.N.v.t.</v>
      </c>
      <c r="B1859">
        <v>2015</v>
      </c>
      <c r="C1859" t="s">
        <v>21</v>
      </c>
      <c r="D1859" t="s">
        <v>22</v>
      </c>
      <c r="E1859" t="s">
        <v>163</v>
      </c>
      <c r="F1859" t="s">
        <v>0</v>
      </c>
      <c r="G1859" t="s">
        <v>2</v>
      </c>
      <c r="H1859" t="s">
        <v>1</v>
      </c>
      <c r="I1859" t="s">
        <v>1</v>
      </c>
      <c r="J1859">
        <v>3900</v>
      </c>
    </row>
    <row r="1860" spans="1:10" x14ac:dyDescent="0.25">
      <c r="A1860" t="str">
        <f t="shared" si="29"/>
        <v>KatwijkWijk 05 Katwijk aan ZeeTotaalHuurTotaalN.v.t.</v>
      </c>
      <c r="B1860">
        <v>2015</v>
      </c>
      <c r="C1860" t="s">
        <v>21</v>
      </c>
      <c r="D1860" t="s">
        <v>22</v>
      </c>
      <c r="E1860" t="s">
        <v>163</v>
      </c>
      <c r="F1860" t="s">
        <v>0</v>
      </c>
      <c r="G1860" t="s">
        <v>3</v>
      </c>
      <c r="H1860" t="s">
        <v>0</v>
      </c>
      <c r="I1860" t="s">
        <v>1</v>
      </c>
      <c r="J1860">
        <v>1400</v>
      </c>
    </row>
    <row r="1861" spans="1:10" x14ac:dyDescent="0.25">
      <c r="A1861" t="str">
        <f t="shared" si="29"/>
        <v>KatwijkWijk 05 Katwijk aan ZeeTotaalHuurCorporatieTotaal</v>
      </c>
      <c r="B1861">
        <v>2015</v>
      </c>
      <c r="C1861" t="s">
        <v>21</v>
      </c>
      <c r="D1861" t="s">
        <v>22</v>
      </c>
      <c r="E1861" t="s">
        <v>163</v>
      </c>
      <c r="F1861" t="s">
        <v>0</v>
      </c>
      <c r="G1861" t="s">
        <v>3</v>
      </c>
      <c r="H1861" t="s">
        <v>4</v>
      </c>
      <c r="I1861" t="s">
        <v>0</v>
      </c>
      <c r="J1861">
        <v>800</v>
      </c>
    </row>
    <row r="1862" spans="1:10" x14ac:dyDescent="0.25">
      <c r="A1862" t="str">
        <f t="shared" si="29"/>
        <v>KatwijkWijk 05 Katwijk aan ZeeTotaalHuurCorporatieOnder liberalisatiegrens</v>
      </c>
      <c r="B1862">
        <v>2015</v>
      </c>
      <c r="C1862" t="s">
        <v>21</v>
      </c>
      <c r="D1862" t="s">
        <v>22</v>
      </c>
      <c r="E1862" t="s">
        <v>163</v>
      </c>
      <c r="F1862" t="s">
        <v>0</v>
      </c>
      <c r="G1862" t="s">
        <v>3</v>
      </c>
      <c r="H1862" t="s">
        <v>4</v>
      </c>
      <c r="I1862" t="s">
        <v>5</v>
      </c>
      <c r="J1862">
        <v>600</v>
      </c>
    </row>
    <row r="1863" spans="1:10" x14ac:dyDescent="0.25">
      <c r="A1863" t="str">
        <f t="shared" si="29"/>
        <v>KatwijkWijk 05 Katwijk aan ZeeTotaalHuurCorporatieOverig</v>
      </c>
      <c r="B1863">
        <v>2015</v>
      </c>
      <c r="C1863" t="s">
        <v>21</v>
      </c>
      <c r="D1863" t="s">
        <v>22</v>
      </c>
      <c r="E1863" t="s">
        <v>163</v>
      </c>
      <c r="F1863" t="s">
        <v>0</v>
      </c>
      <c r="G1863" t="s">
        <v>3</v>
      </c>
      <c r="H1863" t="s">
        <v>4</v>
      </c>
      <c r="I1863" t="s">
        <v>6</v>
      </c>
      <c r="J1863">
        <v>200</v>
      </c>
    </row>
    <row r="1864" spans="1:10" x14ac:dyDescent="0.25">
      <c r="A1864" t="str">
        <f t="shared" si="29"/>
        <v>KatwijkWijk 05 Katwijk aan ZeeTotaalHuurOverige verhuurderN.v.t.</v>
      </c>
      <c r="B1864">
        <v>2015</v>
      </c>
      <c r="C1864" t="s">
        <v>21</v>
      </c>
      <c r="D1864" t="s">
        <v>22</v>
      </c>
      <c r="E1864" t="s">
        <v>163</v>
      </c>
      <c r="F1864" t="s">
        <v>0</v>
      </c>
      <c r="G1864" t="s">
        <v>3</v>
      </c>
      <c r="H1864" t="s">
        <v>7</v>
      </c>
      <c r="I1864" t="s">
        <v>1</v>
      </c>
      <c r="J1864">
        <v>600</v>
      </c>
    </row>
    <row r="1865" spans="1:10" x14ac:dyDescent="0.25">
      <c r="A1865" t="str">
        <f t="shared" si="29"/>
        <v>KatwijkWijk 05 Katwijk aan ZeeInkomensafh.huurbeleid tot 34229 euroTotaalN.v.t.N.v.t.</v>
      </c>
      <c r="B1865">
        <v>2015</v>
      </c>
      <c r="C1865" t="s">
        <v>21</v>
      </c>
      <c r="D1865" t="s">
        <v>22</v>
      </c>
      <c r="E1865" t="s">
        <v>163</v>
      </c>
      <c r="F1865" t="s">
        <v>8</v>
      </c>
      <c r="G1865" t="s">
        <v>0</v>
      </c>
      <c r="H1865" t="s">
        <v>1</v>
      </c>
      <c r="I1865" t="s">
        <v>1</v>
      </c>
      <c r="J1865">
        <v>2100</v>
      </c>
    </row>
    <row r="1866" spans="1:10" x14ac:dyDescent="0.25">
      <c r="A1866" t="str">
        <f t="shared" si="29"/>
        <v>KatwijkWijk 05 Katwijk aan ZeeInkomensafh.huurbeleid tot 34229 euroEigenaarN.v.t.N.v.t.</v>
      </c>
      <c r="B1866">
        <v>2015</v>
      </c>
      <c r="C1866" t="s">
        <v>21</v>
      </c>
      <c r="D1866" t="s">
        <v>22</v>
      </c>
      <c r="E1866" t="s">
        <v>163</v>
      </c>
      <c r="F1866" t="s">
        <v>8</v>
      </c>
      <c r="G1866" t="s">
        <v>2</v>
      </c>
      <c r="H1866" t="s">
        <v>1</v>
      </c>
      <c r="I1866" t="s">
        <v>1</v>
      </c>
      <c r="J1866">
        <v>1200</v>
      </c>
    </row>
    <row r="1867" spans="1:10" x14ac:dyDescent="0.25">
      <c r="A1867" t="str">
        <f t="shared" si="29"/>
        <v>KatwijkWijk 05 Katwijk aan ZeeInkomensafh.huurbeleid tot 34229 euroHuurTotaalN.v.t.</v>
      </c>
      <c r="B1867">
        <v>2015</v>
      </c>
      <c r="C1867" t="s">
        <v>21</v>
      </c>
      <c r="D1867" t="s">
        <v>22</v>
      </c>
      <c r="E1867" t="s">
        <v>163</v>
      </c>
      <c r="F1867" t="s">
        <v>8</v>
      </c>
      <c r="G1867" t="s">
        <v>3</v>
      </c>
      <c r="H1867" t="s">
        <v>0</v>
      </c>
      <c r="I1867" t="s">
        <v>1</v>
      </c>
      <c r="J1867">
        <v>900</v>
      </c>
    </row>
    <row r="1868" spans="1:10" x14ac:dyDescent="0.25">
      <c r="A1868" t="str">
        <f t="shared" si="29"/>
        <v>KatwijkWijk 05 Katwijk aan ZeeInkomensafh.huurbeleid tot 34229 euroHuurCorporatieTotaal</v>
      </c>
      <c r="B1868">
        <v>2015</v>
      </c>
      <c r="C1868" t="s">
        <v>21</v>
      </c>
      <c r="D1868" t="s">
        <v>22</v>
      </c>
      <c r="E1868" t="s">
        <v>163</v>
      </c>
      <c r="F1868" t="s">
        <v>8</v>
      </c>
      <c r="G1868" t="s">
        <v>3</v>
      </c>
      <c r="H1868" t="s">
        <v>4</v>
      </c>
      <c r="I1868" t="s">
        <v>0</v>
      </c>
      <c r="J1868">
        <v>500</v>
      </c>
    </row>
    <row r="1869" spans="1:10" x14ac:dyDescent="0.25">
      <c r="A1869" t="str">
        <f t="shared" si="29"/>
        <v>KatwijkWijk 05 Katwijk aan ZeeInkomensafh.huurbeleid tot 34229 euroHuurCorporatieOnder liberalisatiegrens</v>
      </c>
      <c r="B1869">
        <v>2015</v>
      </c>
      <c r="C1869" t="s">
        <v>21</v>
      </c>
      <c r="D1869" t="s">
        <v>22</v>
      </c>
      <c r="E1869" t="s">
        <v>163</v>
      </c>
      <c r="F1869" t="s">
        <v>8</v>
      </c>
      <c r="G1869" t="s">
        <v>3</v>
      </c>
      <c r="H1869" t="s">
        <v>4</v>
      </c>
      <c r="I1869" t="s">
        <v>5</v>
      </c>
      <c r="J1869">
        <v>400</v>
      </c>
    </row>
    <row r="1870" spans="1:10" x14ac:dyDescent="0.25">
      <c r="A1870" t="str">
        <f t="shared" si="29"/>
        <v>KatwijkWijk 05 Katwijk aan ZeeInkomensafh.huurbeleid tot 34229 euroHuurCorporatieOverig</v>
      </c>
      <c r="B1870">
        <v>2015</v>
      </c>
      <c r="C1870" t="s">
        <v>21</v>
      </c>
      <c r="D1870" t="s">
        <v>22</v>
      </c>
      <c r="E1870" t="s">
        <v>163</v>
      </c>
      <c r="F1870" t="s">
        <v>8</v>
      </c>
      <c r="G1870" t="s">
        <v>3</v>
      </c>
      <c r="H1870" t="s">
        <v>4</v>
      </c>
      <c r="I1870" t="s">
        <v>6</v>
      </c>
      <c r="J1870">
        <v>100</v>
      </c>
    </row>
    <row r="1871" spans="1:10" x14ac:dyDescent="0.25">
      <c r="A1871" t="str">
        <f t="shared" si="29"/>
        <v>KatwijkWijk 05 Katwijk aan ZeeInkomensafh.huurbeleid tot 34229 euroHuurOverige verhuurderN.v.t.</v>
      </c>
      <c r="B1871">
        <v>2015</v>
      </c>
      <c r="C1871" t="s">
        <v>21</v>
      </c>
      <c r="D1871" t="s">
        <v>22</v>
      </c>
      <c r="E1871" t="s">
        <v>163</v>
      </c>
      <c r="F1871" t="s">
        <v>8</v>
      </c>
      <c r="G1871" t="s">
        <v>3</v>
      </c>
      <c r="H1871" t="s">
        <v>7</v>
      </c>
      <c r="I1871" t="s">
        <v>1</v>
      </c>
      <c r="J1871">
        <v>400</v>
      </c>
    </row>
    <row r="1872" spans="1:10" x14ac:dyDescent="0.25">
      <c r="A1872" t="str">
        <f t="shared" si="29"/>
        <v>KatwijkWijk 05 Katwijk aan ZeeInkomensafh.huurbeleid 34229 t/m 43786 euroTotaalN.v.t.N.v.t.</v>
      </c>
      <c r="B1872">
        <v>2015</v>
      </c>
      <c r="C1872" t="s">
        <v>21</v>
      </c>
      <c r="D1872" t="s">
        <v>22</v>
      </c>
      <c r="E1872" t="s">
        <v>163</v>
      </c>
      <c r="F1872" t="s">
        <v>9</v>
      </c>
      <c r="G1872" t="s">
        <v>0</v>
      </c>
      <c r="H1872" t="s">
        <v>1</v>
      </c>
      <c r="I1872" t="s">
        <v>1</v>
      </c>
      <c r="J1872">
        <v>700</v>
      </c>
    </row>
    <row r="1873" spans="1:10" x14ac:dyDescent="0.25">
      <c r="A1873" t="str">
        <f t="shared" si="29"/>
        <v>KatwijkWijk 05 Katwijk aan ZeeInkomensafh.huurbeleid 34229 t/m 43786 euroEigenaarN.v.t.N.v.t.</v>
      </c>
      <c r="B1873">
        <v>2015</v>
      </c>
      <c r="C1873" t="s">
        <v>21</v>
      </c>
      <c r="D1873" t="s">
        <v>22</v>
      </c>
      <c r="E1873" t="s">
        <v>163</v>
      </c>
      <c r="F1873" t="s">
        <v>9</v>
      </c>
      <c r="G1873" t="s">
        <v>2</v>
      </c>
      <c r="H1873" t="s">
        <v>1</v>
      </c>
      <c r="I1873" t="s">
        <v>1</v>
      </c>
      <c r="J1873">
        <v>600</v>
      </c>
    </row>
    <row r="1874" spans="1:10" x14ac:dyDescent="0.25">
      <c r="A1874" t="str">
        <f t="shared" si="29"/>
        <v>KatwijkWijk 05 Katwijk aan ZeeInkomensafh.huurbeleid 34229 t/m 43786 euroHuurTotaalN.v.t.</v>
      </c>
      <c r="B1874">
        <v>2015</v>
      </c>
      <c r="C1874" t="s">
        <v>21</v>
      </c>
      <c r="D1874" t="s">
        <v>22</v>
      </c>
      <c r="E1874" t="s">
        <v>163</v>
      </c>
      <c r="F1874" t="s">
        <v>9</v>
      </c>
      <c r="G1874" t="s">
        <v>3</v>
      </c>
      <c r="H1874" t="s">
        <v>0</v>
      </c>
      <c r="I1874" t="s">
        <v>1</v>
      </c>
      <c r="J1874">
        <v>200</v>
      </c>
    </row>
    <row r="1875" spans="1:10" x14ac:dyDescent="0.25">
      <c r="A1875" t="str">
        <f t="shared" si="29"/>
        <v>KatwijkWijk 05 Katwijk aan ZeeInkomensafh.huurbeleid 34229 t/m 43786 euroHuurCorporatieTotaal</v>
      </c>
      <c r="B1875">
        <v>2015</v>
      </c>
      <c r="C1875" t="s">
        <v>21</v>
      </c>
      <c r="D1875" t="s">
        <v>22</v>
      </c>
      <c r="E1875" t="s">
        <v>163</v>
      </c>
      <c r="F1875" t="s">
        <v>9</v>
      </c>
      <c r="G1875" t="s">
        <v>3</v>
      </c>
      <c r="H1875" t="s">
        <v>4</v>
      </c>
      <c r="I1875" t="s">
        <v>0</v>
      </c>
      <c r="J1875">
        <v>100</v>
      </c>
    </row>
    <row r="1876" spans="1:10" x14ac:dyDescent="0.25">
      <c r="A1876" t="str">
        <f t="shared" si="29"/>
        <v>KatwijkWijk 05 Katwijk aan ZeeInkomensafh.huurbeleid 34229 t/m 43786 euroHuurCorporatieOnder liberalisatiegrens</v>
      </c>
      <c r="B1876">
        <v>2015</v>
      </c>
      <c r="C1876" t="s">
        <v>21</v>
      </c>
      <c r="D1876" t="s">
        <v>22</v>
      </c>
      <c r="E1876" t="s">
        <v>163</v>
      </c>
      <c r="F1876" t="s">
        <v>9</v>
      </c>
      <c r="G1876" t="s">
        <v>3</v>
      </c>
      <c r="H1876" t="s">
        <v>4</v>
      </c>
      <c r="I1876" t="s">
        <v>5</v>
      </c>
      <c r="J1876">
        <v>100</v>
      </c>
    </row>
    <row r="1877" spans="1:10" x14ac:dyDescent="0.25">
      <c r="A1877" t="str">
        <f t="shared" si="29"/>
        <v>KatwijkWijk 05 Katwijk aan ZeeInkomensafh.huurbeleid 34229 t/m 43786 euroHuurCorporatieOverig</v>
      </c>
      <c r="B1877">
        <v>2015</v>
      </c>
      <c r="C1877" t="s">
        <v>21</v>
      </c>
      <c r="D1877" t="s">
        <v>22</v>
      </c>
      <c r="E1877" t="s">
        <v>163</v>
      </c>
      <c r="F1877" t="s">
        <v>9</v>
      </c>
      <c r="G1877" t="s">
        <v>3</v>
      </c>
      <c r="H1877" t="s">
        <v>4</v>
      </c>
      <c r="I1877" t="s">
        <v>6</v>
      </c>
      <c r="J1877">
        <v>0</v>
      </c>
    </row>
    <row r="1878" spans="1:10" x14ac:dyDescent="0.25">
      <c r="A1878" t="str">
        <f t="shared" si="29"/>
        <v>KatwijkWijk 05 Katwijk aan ZeeInkomensafh.huurbeleid 34229 t/m 43786 euroHuurOverige verhuurderN.v.t.</v>
      </c>
      <c r="B1878">
        <v>2015</v>
      </c>
      <c r="C1878" t="s">
        <v>21</v>
      </c>
      <c r="D1878" t="s">
        <v>22</v>
      </c>
      <c r="E1878" t="s">
        <v>163</v>
      </c>
      <c r="F1878" t="s">
        <v>9</v>
      </c>
      <c r="G1878" t="s">
        <v>3</v>
      </c>
      <c r="H1878" t="s">
        <v>7</v>
      </c>
      <c r="I1878" t="s">
        <v>1</v>
      </c>
      <c r="J1878">
        <v>100</v>
      </c>
    </row>
    <row r="1879" spans="1:10" x14ac:dyDescent="0.25">
      <c r="A1879" t="str">
        <f t="shared" si="29"/>
        <v>KatwijkWijk 05 Katwijk aan ZeeInkomensafh.huurbeleid meer dan 43786 euroTotaalN.v.t.N.v.t.</v>
      </c>
      <c r="B1879">
        <v>2015</v>
      </c>
      <c r="C1879" t="s">
        <v>21</v>
      </c>
      <c r="D1879" t="s">
        <v>22</v>
      </c>
      <c r="E1879" t="s">
        <v>163</v>
      </c>
      <c r="F1879" t="s">
        <v>10</v>
      </c>
      <c r="G1879" t="s">
        <v>0</v>
      </c>
      <c r="H1879" t="s">
        <v>1</v>
      </c>
      <c r="I1879" t="s">
        <v>1</v>
      </c>
      <c r="J1879">
        <v>2500</v>
      </c>
    </row>
    <row r="1880" spans="1:10" x14ac:dyDescent="0.25">
      <c r="A1880" t="str">
        <f t="shared" si="29"/>
        <v>KatwijkWijk 05 Katwijk aan ZeeInkomensafh.huurbeleid meer dan 43786 euroEigenaarN.v.t.N.v.t.</v>
      </c>
      <c r="B1880">
        <v>2015</v>
      </c>
      <c r="C1880" t="s">
        <v>21</v>
      </c>
      <c r="D1880" t="s">
        <v>22</v>
      </c>
      <c r="E1880" t="s">
        <v>163</v>
      </c>
      <c r="F1880" t="s">
        <v>10</v>
      </c>
      <c r="G1880" t="s">
        <v>2</v>
      </c>
      <c r="H1880" t="s">
        <v>1</v>
      </c>
      <c r="I1880" t="s">
        <v>1</v>
      </c>
      <c r="J1880">
        <v>2200</v>
      </c>
    </row>
    <row r="1881" spans="1:10" x14ac:dyDescent="0.25">
      <c r="A1881" t="str">
        <f t="shared" si="29"/>
        <v>KatwijkWijk 05 Katwijk aan ZeeInkomensafh.huurbeleid meer dan 43786 euroHuurTotaalN.v.t.</v>
      </c>
      <c r="B1881">
        <v>2015</v>
      </c>
      <c r="C1881" t="s">
        <v>21</v>
      </c>
      <c r="D1881" t="s">
        <v>22</v>
      </c>
      <c r="E1881" t="s">
        <v>163</v>
      </c>
      <c r="F1881" t="s">
        <v>10</v>
      </c>
      <c r="G1881" t="s">
        <v>3</v>
      </c>
      <c r="H1881" t="s">
        <v>0</v>
      </c>
      <c r="I1881" t="s">
        <v>1</v>
      </c>
      <c r="J1881">
        <v>300</v>
      </c>
    </row>
    <row r="1882" spans="1:10" x14ac:dyDescent="0.25">
      <c r="A1882" t="str">
        <f t="shared" si="29"/>
        <v>KatwijkWijk 05 Katwijk aan ZeeInkomensafh.huurbeleid meer dan 43786 euroHuurCorporatieTotaal</v>
      </c>
      <c r="B1882">
        <v>2015</v>
      </c>
      <c r="C1882" t="s">
        <v>21</v>
      </c>
      <c r="D1882" t="s">
        <v>22</v>
      </c>
      <c r="E1882" t="s">
        <v>163</v>
      </c>
      <c r="F1882" t="s">
        <v>10</v>
      </c>
      <c r="G1882" t="s">
        <v>3</v>
      </c>
      <c r="H1882" t="s">
        <v>4</v>
      </c>
      <c r="I1882" t="s">
        <v>0</v>
      </c>
      <c r="J1882">
        <v>200</v>
      </c>
    </row>
    <row r="1883" spans="1:10" x14ac:dyDescent="0.25">
      <c r="A1883" t="str">
        <f t="shared" si="29"/>
        <v>KatwijkWijk 05 Katwijk aan ZeeInkomensafh.huurbeleid meer dan 43786 euroHuurCorporatieOnder liberalisatiegrens</v>
      </c>
      <c r="B1883">
        <v>2015</v>
      </c>
      <c r="C1883" t="s">
        <v>21</v>
      </c>
      <c r="D1883" t="s">
        <v>22</v>
      </c>
      <c r="E1883" t="s">
        <v>163</v>
      </c>
      <c r="F1883" t="s">
        <v>10</v>
      </c>
      <c r="G1883" t="s">
        <v>3</v>
      </c>
      <c r="H1883" t="s">
        <v>4</v>
      </c>
      <c r="I1883" t="s">
        <v>5</v>
      </c>
      <c r="J1883">
        <v>100</v>
      </c>
    </row>
    <row r="1884" spans="1:10" x14ac:dyDescent="0.25">
      <c r="A1884" t="str">
        <f t="shared" si="29"/>
        <v>KatwijkWijk 05 Katwijk aan ZeeInkomensafh.huurbeleid meer dan 43786 euroHuurCorporatieOverig</v>
      </c>
      <c r="B1884">
        <v>2015</v>
      </c>
      <c r="C1884" t="s">
        <v>21</v>
      </c>
      <c r="D1884" t="s">
        <v>22</v>
      </c>
      <c r="E1884" t="s">
        <v>163</v>
      </c>
      <c r="F1884" t="s">
        <v>10</v>
      </c>
      <c r="G1884" t="s">
        <v>3</v>
      </c>
      <c r="H1884" t="s">
        <v>4</v>
      </c>
      <c r="I1884" t="s">
        <v>6</v>
      </c>
      <c r="J1884">
        <v>100</v>
      </c>
    </row>
    <row r="1885" spans="1:10" x14ac:dyDescent="0.25">
      <c r="A1885" t="str">
        <f t="shared" si="29"/>
        <v>KatwijkWijk 05 Katwijk aan ZeeInkomensafh.huurbeleid meer dan 43786 euroHuurOverige verhuurderN.v.t.</v>
      </c>
      <c r="B1885">
        <v>2015</v>
      </c>
      <c r="C1885" t="s">
        <v>21</v>
      </c>
      <c r="D1885" t="s">
        <v>22</v>
      </c>
      <c r="E1885" t="s">
        <v>163</v>
      </c>
      <c r="F1885" t="s">
        <v>10</v>
      </c>
      <c r="G1885" t="s">
        <v>3</v>
      </c>
      <c r="H1885" t="s">
        <v>7</v>
      </c>
      <c r="I1885" t="s">
        <v>1</v>
      </c>
      <c r="J1885">
        <v>100</v>
      </c>
    </row>
    <row r="1886" spans="1:10" x14ac:dyDescent="0.25">
      <c r="A1886" t="str">
        <f t="shared" si="29"/>
        <v>KatwijkWijk 06 Landelijk gebied KatwijkTotaalTotaalN.v.t.N.v.t.</v>
      </c>
      <c r="B1886">
        <v>2015</v>
      </c>
      <c r="C1886" t="s">
        <v>21</v>
      </c>
      <c r="D1886" t="s">
        <v>22</v>
      </c>
      <c r="E1886" t="s">
        <v>164</v>
      </c>
      <c r="F1886" t="s">
        <v>0</v>
      </c>
      <c r="G1886" t="s">
        <v>0</v>
      </c>
      <c r="H1886" t="s">
        <v>1</v>
      </c>
      <c r="I1886" t="s">
        <v>1</v>
      </c>
      <c r="J1886">
        <v>1100</v>
      </c>
    </row>
    <row r="1887" spans="1:10" x14ac:dyDescent="0.25">
      <c r="A1887" t="str">
        <f t="shared" si="29"/>
        <v>KatwijkWijk 06 Landelijk gebied KatwijkTotaalEigenaarN.v.t.N.v.t.</v>
      </c>
      <c r="B1887">
        <v>2015</v>
      </c>
      <c r="C1887" t="s">
        <v>21</v>
      </c>
      <c r="D1887" t="s">
        <v>22</v>
      </c>
      <c r="E1887" t="s">
        <v>164</v>
      </c>
      <c r="F1887" t="s">
        <v>0</v>
      </c>
      <c r="G1887" t="s">
        <v>2</v>
      </c>
      <c r="H1887" t="s">
        <v>1</v>
      </c>
      <c r="I1887" t="s">
        <v>1</v>
      </c>
      <c r="J1887">
        <v>800</v>
      </c>
    </row>
    <row r="1888" spans="1:10" x14ac:dyDescent="0.25">
      <c r="A1888" t="str">
        <f t="shared" si="29"/>
        <v>KatwijkWijk 06 Landelijk gebied KatwijkTotaalHuurTotaalN.v.t.</v>
      </c>
      <c r="B1888">
        <v>2015</v>
      </c>
      <c r="C1888" t="s">
        <v>21</v>
      </c>
      <c r="D1888" t="s">
        <v>22</v>
      </c>
      <c r="E1888" t="s">
        <v>164</v>
      </c>
      <c r="F1888" t="s">
        <v>0</v>
      </c>
      <c r="G1888" t="s">
        <v>3</v>
      </c>
      <c r="H1888" t="s">
        <v>0</v>
      </c>
      <c r="I1888" t="s">
        <v>1</v>
      </c>
      <c r="J1888">
        <v>300</v>
      </c>
    </row>
    <row r="1889" spans="1:10" x14ac:dyDescent="0.25">
      <c r="A1889" t="str">
        <f t="shared" si="29"/>
        <v>KatwijkWijk 06 Landelijk gebied KatwijkTotaalHuurCorporatieTotaal</v>
      </c>
      <c r="B1889">
        <v>2015</v>
      </c>
      <c r="C1889" t="s">
        <v>21</v>
      </c>
      <c r="D1889" t="s">
        <v>22</v>
      </c>
      <c r="E1889" t="s">
        <v>164</v>
      </c>
      <c r="F1889" t="s">
        <v>0</v>
      </c>
      <c r="G1889" t="s">
        <v>3</v>
      </c>
      <c r="H1889" t="s">
        <v>4</v>
      </c>
      <c r="I1889" t="s">
        <v>0</v>
      </c>
      <c r="J1889">
        <v>200</v>
      </c>
    </row>
    <row r="1890" spans="1:10" x14ac:dyDescent="0.25">
      <c r="A1890" t="str">
        <f t="shared" si="29"/>
        <v>KatwijkWijk 06 Landelijk gebied KatwijkTotaalHuurCorporatieOnder liberalisatiegrens</v>
      </c>
      <c r="B1890">
        <v>2015</v>
      </c>
      <c r="C1890" t="s">
        <v>21</v>
      </c>
      <c r="D1890" t="s">
        <v>22</v>
      </c>
      <c r="E1890" t="s">
        <v>164</v>
      </c>
      <c r="F1890" t="s">
        <v>0</v>
      </c>
      <c r="G1890" t="s">
        <v>3</v>
      </c>
      <c r="H1890" t="s">
        <v>4</v>
      </c>
      <c r="I1890" t="s">
        <v>5</v>
      </c>
      <c r="J1890">
        <v>200</v>
      </c>
    </row>
    <row r="1891" spans="1:10" x14ac:dyDescent="0.25">
      <c r="A1891" t="str">
        <f t="shared" si="29"/>
        <v>KatwijkWijk 06 Landelijk gebied KatwijkTotaalHuurCorporatieOverig</v>
      </c>
      <c r="B1891">
        <v>2015</v>
      </c>
      <c r="C1891" t="s">
        <v>21</v>
      </c>
      <c r="D1891" t="s">
        <v>22</v>
      </c>
      <c r="E1891" t="s">
        <v>164</v>
      </c>
      <c r="F1891" t="s">
        <v>0</v>
      </c>
      <c r="G1891" t="s">
        <v>3</v>
      </c>
      <c r="H1891" t="s">
        <v>4</v>
      </c>
      <c r="I1891" t="s">
        <v>6</v>
      </c>
      <c r="J1891">
        <v>0</v>
      </c>
    </row>
    <row r="1892" spans="1:10" x14ac:dyDescent="0.25">
      <c r="A1892" t="str">
        <f t="shared" si="29"/>
        <v>KatwijkWijk 06 Landelijk gebied KatwijkTotaalHuurOverige verhuurderN.v.t.</v>
      </c>
      <c r="B1892">
        <v>2015</v>
      </c>
      <c r="C1892" t="s">
        <v>21</v>
      </c>
      <c r="D1892" t="s">
        <v>22</v>
      </c>
      <c r="E1892" t="s">
        <v>164</v>
      </c>
      <c r="F1892" t="s">
        <v>0</v>
      </c>
      <c r="G1892" t="s">
        <v>3</v>
      </c>
      <c r="H1892" t="s">
        <v>7</v>
      </c>
      <c r="I1892" t="s">
        <v>1</v>
      </c>
      <c r="J1892">
        <v>100</v>
      </c>
    </row>
    <row r="1893" spans="1:10" x14ac:dyDescent="0.25">
      <c r="A1893" t="str">
        <f t="shared" si="29"/>
        <v>KatwijkWijk 06 Landelijk gebied KatwijkInkomensafh.huurbeleid tot 34229 euroTotaalN.v.t.N.v.t.</v>
      </c>
      <c r="B1893">
        <v>2015</v>
      </c>
      <c r="C1893" t="s">
        <v>21</v>
      </c>
      <c r="D1893" t="s">
        <v>22</v>
      </c>
      <c r="E1893" t="s">
        <v>164</v>
      </c>
      <c r="F1893" t="s">
        <v>8</v>
      </c>
      <c r="G1893" t="s">
        <v>0</v>
      </c>
      <c r="H1893" t="s">
        <v>1</v>
      </c>
      <c r="I1893" t="s">
        <v>1</v>
      </c>
      <c r="J1893">
        <v>300</v>
      </c>
    </row>
    <row r="1894" spans="1:10" x14ac:dyDescent="0.25">
      <c r="A1894" t="str">
        <f t="shared" si="29"/>
        <v>KatwijkWijk 06 Landelijk gebied KatwijkInkomensafh.huurbeleid tot 34229 euroEigenaarN.v.t.N.v.t.</v>
      </c>
      <c r="B1894">
        <v>2015</v>
      </c>
      <c r="C1894" t="s">
        <v>21</v>
      </c>
      <c r="D1894" t="s">
        <v>22</v>
      </c>
      <c r="E1894" t="s">
        <v>164</v>
      </c>
      <c r="F1894" t="s">
        <v>8</v>
      </c>
      <c r="G1894" t="s">
        <v>2</v>
      </c>
      <c r="H1894" t="s">
        <v>1</v>
      </c>
      <c r="I1894" t="s">
        <v>1</v>
      </c>
      <c r="J1894">
        <v>100</v>
      </c>
    </row>
    <row r="1895" spans="1:10" x14ac:dyDescent="0.25">
      <c r="A1895" t="str">
        <f t="shared" si="29"/>
        <v>KatwijkWijk 06 Landelijk gebied KatwijkInkomensafh.huurbeleid tot 34229 euroHuurTotaalN.v.t.</v>
      </c>
      <c r="B1895">
        <v>2015</v>
      </c>
      <c r="C1895" t="s">
        <v>21</v>
      </c>
      <c r="D1895" t="s">
        <v>22</v>
      </c>
      <c r="E1895" t="s">
        <v>164</v>
      </c>
      <c r="F1895" t="s">
        <v>8</v>
      </c>
      <c r="G1895" t="s">
        <v>3</v>
      </c>
      <c r="H1895" t="s">
        <v>0</v>
      </c>
      <c r="I1895" t="s">
        <v>1</v>
      </c>
      <c r="J1895">
        <v>100</v>
      </c>
    </row>
    <row r="1896" spans="1:10" x14ac:dyDescent="0.25">
      <c r="A1896" t="str">
        <f t="shared" si="29"/>
        <v>KatwijkWijk 06 Landelijk gebied KatwijkInkomensafh.huurbeleid tot 34229 euroHuurCorporatieTotaal</v>
      </c>
      <c r="B1896">
        <v>2015</v>
      </c>
      <c r="C1896" t="s">
        <v>21</v>
      </c>
      <c r="D1896" t="s">
        <v>22</v>
      </c>
      <c r="E1896" t="s">
        <v>164</v>
      </c>
      <c r="F1896" t="s">
        <v>8</v>
      </c>
      <c r="G1896" t="s">
        <v>3</v>
      </c>
      <c r="H1896" t="s">
        <v>4</v>
      </c>
      <c r="I1896" t="s">
        <v>0</v>
      </c>
      <c r="J1896">
        <v>100</v>
      </c>
    </row>
    <row r="1897" spans="1:10" x14ac:dyDescent="0.25">
      <c r="A1897" t="str">
        <f t="shared" si="29"/>
        <v>KatwijkWijk 06 Landelijk gebied KatwijkInkomensafh.huurbeleid tot 34229 euroHuurCorporatieOnder liberalisatiegrens</v>
      </c>
      <c r="B1897">
        <v>2015</v>
      </c>
      <c r="C1897" t="s">
        <v>21</v>
      </c>
      <c r="D1897" t="s">
        <v>22</v>
      </c>
      <c r="E1897" t="s">
        <v>164</v>
      </c>
      <c r="F1897" t="s">
        <v>8</v>
      </c>
      <c r="G1897" t="s">
        <v>3</v>
      </c>
      <c r="H1897" t="s">
        <v>4</v>
      </c>
      <c r="I1897" t="s">
        <v>5</v>
      </c>
      <c r="J1897">
        <v>100</v>
      </c>
    </row>
    <row r="1898" spans="1:10" x14ac:dyDescent="0.25">
      <c r="A1898" t="str">
        <f t="shared" si="29"/>
        <v>KatwijkWijk 06 Landelijk gebied KatwijkInkomensafh.huurbeleid tot 34229 euroHuurOverige verhuurderN.v.t.</v>
      </c>
      <c r="B1898">
        <v>2015</v>
      </c>
      <c r="C1898" t="s">
        <v>21</v>
      </c>
      <c r="D1898" t="s">
        <v>22</v>
      </c>
      <c r="E1898" t="s">
        <v>164</v>
      </c>
      <c r="F1898" t="s">
        <v>8</v>
      </c>
      <c r="G1898" t="s">
        <v>3</v>
      </c>
      <c r="H1898" t="s">
        <v>7</v>
      </c>
      <c r="I1898" t="s">
        <v>1</v>
      </c>
      <c r="J1898">
        <v>0</v>
      </c>
    </row>
    <row r="1899" spans="1:10" x14ac:dyDescent="0.25">
      <c r="A1899" t="str">
        <f t="shared" si="29"/>
        <v>KatwijkWijk 06 Landelijk gebied KatwijkInkomensafh.huurbeleid 34229 t/m 43786 euroTotaalN.v.t.N.v.t.</v>
      </c>
      <c r="B1899">
        <v>2015</v>
      </c>
      <c r="C1899" t="s">
        <v>21</v>
      </c>
      <c r="D1899" t="s">
        <v>22</v>
      </c>
      <c r="E1899" t="s">
        <v>164</v>
      </c>
      <c r="F1899" t="s">
        <v>9</v>
      </c>
      <c r="G1899" t="s">
        <v>0</v>
      </c>
      <c r="H1899" t="s">
        <v>1</v>
      </c>
      <c r="I1899" t="s">
        <v>1</v>
      </c>
      <c r="J1899">
        <v>100</v>
      </c>
    </row>
    <row r="1900" spans="1:10" x14ac:dyDescent="0.25">
      <c r="A1900" t="str">
        <f t="shared" si="29"/>
        <v>KatwijkWijk 06 Landelijk gebied KatwijkInkomensafh.huurbeleid 34229 t/m 43786 euroEigenaarN.v.t.N.v.t.</v>
      </c>
      <c r="B1900">
        <v>2015</v>
      </c>
      <c r="C1900" t="s">
        <v>21</v>
      </c>
      <c r="D1900" t="s">
        <v>22</v>
      </c>
      <c r="E1900" t="s">
        <v>164</v>
      </c>
      <c r="F1900" t="s">
        <v>9</v>
      </c>
      <c r="G1900" t="s">
        <v>2</v>
      </c>
      <c r="H1900" t="s">
        <v>1</v>
      </c>
      <c r="I1900" t="s">
        <v>1</v>
      </c>
      <c r="J1900">
        <v>100</v>
      </c>
    </row>
    <row r="1901" spans="1:10" x14ac:dyDescent="0.25">
      <c r="A1901" t="str">
        <f t="shared" si="29"/>
        <v>KatwijkWijk 06 Landelijk gebied KatwijkInkomensafh.huurbeleid 34229 t/m 43786 euroHuurTotaalN.v.t.</v>
      </c>
      <c r="B1901">
        <v>2015</v>
      </c>
      <c r="C1901" t="s">
        <v>21</v>
      </c>
      <c r="D1901" t="s">
        <v>22</v>
      </c>
      <c r="E1901" t="s">
        <v>164</v>
      </c>
      <c r="F1901" t="s">
        <v>9</v>
      </c>
      <c r="G1901" t="s">
        <v>3</v>
      </c>
      <c r="H1901" t="s">
        <v>0</v>
      </c>
      <c r="I1901" t="s">
        <v>1</v>
      </c>
      <c r="J1901">
        <v>0</v>
      </c>
    </row>
    <row r="1902" spans="1:10" x14ac:dyDescent="0.25">
      <c r="A1902" t="str">
        <f t="shared" si="29"/>
        <v>KatwijkWijk 06 Landelijk gebied KatwijkInkomensafh.huurbeleid 34229 t/m 43786 euroHuurCorporatieTotaal</v>
      </c>
      <c r="B1902">
        <v>2015</v>
      </c>
      <c r="C1902" t="s">
        <v>21</v>
      </c>
      <c r="D1902" t="s">
        <v>22</v>
      </c>
      <c r="E1902" t="s">
        <v>164</v>
      </c>
      <c r="F1902" t="s">
        <v>9</v>
      </c>
      <c r="G1902" t="s">
        <v>3</v>
      </c>
      <c r="H1902" t="s">
        <v>4</v>
      </c>
      <c r="I1902" t="s">
        <v>0</v>
      </c>
      <c r="J1902">
        <v>0</v>
      </c>
    </row>
    <row r="1903" spans="1:10" x14ac:dyDescent="0.25">
      <c r="A1903" t="str">
        <f t="shared" si="29"/>
        <v>KatwijkWijk 06 Landelijk gebied KatwijkInkomensafh.huurbeleid 34229 t/m 43786 euroHuurCorporatieOnder liberalisatiegrens</v>
      </c>
      <c r="B1903">
        <v>2015</v>
      </c>
      <c r="C1903" t="s">
        <v>21</v>
      </c>
      <c r="D1903" t="s">
        <v>22</v>
      </c>
      <c r="E1903" t="s">
        <v>164</v>
      </c>
      <c r="F1903" t="s">
        <v>9</v>
      </c>
      <c r="G1903" t="s">
        <v>3</v>
      </c>
      <c r="H1903" t="s">
        <v>4</v>
      </c>
      <c r="I1903" t="s">
        <v>5</v>
      </c>
      <c r="J1903">
        <v>0</v>
      </c>
    </row>
    <row r="1904" spans="1:10" x14ac:dyDescent="0.25">
      <c r="A1904" t="str">
        <f t="shared" si="29"/>
        <v>KatwijkWijk 06 Landelijk gebied KatwijkInkomensafh.huurbeleid 34229 t/m 43786 euroHuurOverige verhuurderN.v.t.</v>
      </c>
      <c r="B1904">
        <v>2015</v>
      </c>
      <c r="C1904" t="s">
        <v>21</v>
      </c>
      <c r="D1904" t="s">
        <v>22</v>
      </c>
      <c r="E1904" t="s">
        <v>164</v>
      </c>
      <c r="F1904" t="s">
        <v>9</v>
      </c>
      <c r="G1904" t="s">
        <v>3</v>
      </c>
      <c r="H1904" t="s">
        <v>7</v>
      </c>
      <c r="I1904" t="s">
        <v>1</v>
      </c>
      <c r="J1904">
        <v>0</v>
      </c>
    </row>
    <row r="1905" spans="1:10" x14ac:dyDescent="0.25">
      <c r="A1905" t="str">
        <f t="shared" si="29"/>
        <v>KatwijkWijk 06 Landelijk gebied KatwijkInkomensafh.huurbeleid meer dan 43786 euroTotaalN.v.t.N.v.t.</v>
      </c>
      <c r="B1905">
        <v>2015</v>
      </c>
      <c r="C1905" t="s">
        <v>21</v>
      </c>
      <c r="D1905" t="s">
        <v>22</v>
      </c>
      <c r="E1905" t="s">
        <v>164</v>
      </c>
      <c r="F1905" t="s">
        <v>10</v>
      </c>
      <c r="G1905" t="s">
        <v>0</v>
      </c>
      <c r="H1905" t="s">
        <v>1</v>
      </c>
      <c r="I1905" t="s">
        <v>1</v>
      </c>
      <c r="J1905">
        <v>700</v>
      </c>
    </row>
    <row r="1906" spans="1:10" x14ac:dyDescent="0.25">
      <c r="A1906" t="str">
        <f t="shared" si="29"/>
        <v>KatwijkWijk 06 Landelijk gebied KatwijkInkomensafh.huurbeleid meer dan 43786 euroEigenaarN.v.t.N.v.t.</v>
      </c>
      <c r="B1906">
        <v>2015</v>
      </c>
      <c r="C1906" t="s">
        <v>21</v>
      </c>
      <c r="D1906" t="s">
        <v>22</v>
      </c>
      <c r="E1906" t="s">
        <v>164</v>
      </c>
      <c r="F1906" t="s">
        <v>10</v>
      </c>
      <c r="G1906" t="s">
        <v>2</v>
      </c>
      <c r="H1906" t="s">
        <v>1</v>
      </c>
      <c r="I1906" t="s">
        <v>1</v>
      </c>
      <c r="J1906">
        <v>600</v>
      </c>
    </row>
    <row r="1907" spans="1:10" x14ac:dyDescent="0.25">
      <c r="A1907" t="str">
        <f t="shared" si="29"/>
        <v>KatwijkWijk 06 Landelijk gebied KatwijkInkomensafh.huurbeleid meer dan 43786 euroHuurTotaalN.v.t.</v>
      </c>
      <c r="B1907">
        <v>2015</v>
      </c>
      <c r="C1907" t="s">
        <v>21</v>
      </c>
      <c r="D1907" t="s">
        <v>22</v>
      </c>
      <c r="E1907" t="s">
        <v>164</v>
      </c>
      <c r="F1907" t="s">
        <v>10</v>
      </c>
      <c r="G1907" t="s">
        <v>3</v>
      </c>
      <c r="H1907" t="s">
        <v>0</v>
      </c>
      <c r="I1907" t="s">
        <v>1</v>
      </c>
      <c r="J1907">
        <v>100</v>
      </c>
    </row>
    <row r="1908" spans="1:10" x14ac:dyDescent="0.25">
      <c r="A1908" t="str">
        <f t="shared" si="29"/>
        <v>KatwijkWijk 06 Landelijk gebied KatwijkInkomensafh.huurbeleid meer dan 43786 euroHuurCorporatieTotaal</v>
      </c>
      <c r="B1908">
        <v>2015</v>
      </c>
      <c r="C1908" t="s">
        <v>21</v>
      </c>
      <c r="D1908" t="s">
        <v>22</v>
      </c>
      <c r="E1908" t="s">
        <v>164</v>
      </c>
      <c r="F1908" t="s">
        <v>10</v>
      </c>
      <c r="G1908" t="s">
        <v>3</v>
      </c>
      <c r="H1908" t="s">
        <v>4</v>
      </c>
      <c r="I1908" t="s">
        <v>0</v>
      </c>
      <c r="J1908">
        <v>100</v>
      </c>
    </row>
    <row r="1909" spans="1:10" x14ac:dyDescent="0.25">
      <c r="A1909" t="str">
        <f t="shared" si="29"/>
        <v>KatwijkWijk 06 Landelijk gebied KatwijkInkomensafh.huurbeleid meer dan 43786 euroHuurCorporatieOnder liberalisatiegrens</v>
      </c>
      <c r="B1909">
        <v>2015</v>
      </c>
      <c r="C1909" t="s">
        <v>21</v>
      </c>
      <c r="D1909" t="s">
        <v>22</v>
      </c>
      <c r="E1909" t="s">
        <v>164</v>
      </c>
      <c r="F1909" t="s">
        <v>10</v>
      </c>
      <c r="G1909" t="s">
        <v>3</v>
      </c>
      <c r="H1909" t="s">
        <v>4</v>
      </c>
      <c r="I1909" t="s">
        <v>5</v>
      </c>
      <c r="J1909">
        <v>0</v>
      </c>
    </row>
    <row r="1910" spans="1:10" x14ac:dyDescent="0.25">
      <c r="A1910" t="str">
        <f t="shared" si="29"/>
        <v>KatwijkWijk 06 Landelijk gebied KatwijkInkomensafh.huurbeleid meer dan 43786 euroHuurCorporatieOverig</v>
      </c>
      <c r="B1910">
        <v>2015</v>
      </c>
      <c r="C1910" t="s">
        <v>21</v>
      </c>
      <c r="D1910" t="s">
        <v>22</v>
      </c>
      <c r="E1910" t="s">
        <v>164</v>
      </c>
      <c r="F1910" t="s">
        <v>10</v>
      </c>
      <c r="G1910" t="s">
        <v>3</v>
      </c>
      <c r="H1910" t="s">
        <v>4</v>
      </c>
      <c r="I1910" t="s">
        <v>6</v>
      </c>
      <c r="J1910">
        <v>0</v>
      </c>
    </row>
    <row r="1911" spans="1:10" x14ac:dyDescent="0.25">
      <c r="A1911" t="str">
        <f t="shared" si="29"/>
        <v>KatwijkWijk 06 Landelijk gebied KatwijkInkomensafh.huurbeleid meer dan 43786 euroHuurOverige verhuurderN.v.t.</v>
      </c>
      <c r="B1911">
        <v>2015</v>
      </c>
      <c r="C1911" t="s">
        <v>21</v>
      </c>
      <c r="D1911" t="s">
        <v>22</v>
      </c>
      <c r="E1911" t="s">
        <v>164</v>
      </c>
      <c r="F1911" t="s">
        <v>10</v>
      </c>
      <c r="G1911" t="s">
        <v>3</v>
      </c>
      <c r="H1911" t="s">
        <v>7</v>
      </c>
      <c r="I1911" t="s">
        <v>1</v>
      </c>
      <c r="J1911">
        <v>0</v>
      </c>
    </row>
    <row r="1912" spans="1:10" x14ac:dyDescent="0.25">
      <c r="A1912" t="str">
        <f t="shared" si="29"/>
        <v>KatwijkWijk 07 RijnsburgTotaalTotaalN.v.t.N.v.t.</v>
      </c>
      <c r="B1912">
        <v>2015</v>
      </c>
      <c r="C1912" t="s">
        <v>21</v>
      </c>
      <c r="D1912" t="s">
        <v>22</v>
      </c>
      <c r="E1912" t="s">
        <v>165</v>
      </c>
      <c r="F1912" t="s">
        <v>0</v>
      </c>
      <c r="G1912" t="s">
        <v>0</v>
      </c>
      <c r="H1912" t="s">
        <v>1</v>
      </c>
      <c r="I1912" t="s">
        <v>1</v>
      </c>
      <c r="J1912">
        <v>5900</v>
      </c>
    </row>
    <row r="1913" spans="1:10" x14ac:dyDescent="0.25">
      <c r="A1913" t="str">
        <f t="shared" si="29"/>
        <v>KatwijkWijk 07 RijnsburgTotaalEigenaarN.v.t.N.v.t.</v>
      </c>
      <c r="B1913">
        <v>2015</v>
      </c>
      <c r="C1913" t="s">
        <v>21</v>
      </c>
      <c r="D1913" t="s">
        <v>22</v>
      </c>
      <c r="E1913" t="s">
        <v>165</v>
      </c>
      <c r="F1913" t="s">
        <v>0</v>
      </c>
      <c r="G1913" t="s">
        <v>2</v>
      </c>
      <c r="H1913" t="s">
        <v>1</v>
      </c>
      <c r="I1913" t="s">
        <v>1</v>
      </c>
      <c r="J1913">
        <v>4100</v>
      </c>
    </row>
    <row r="1914" spans="1:10" x14ac:dyDescent="0.25">
      <c r="A1914" t="str">
        <f t="shared" si="29"/>
        <v>KatwijkWijk 07 RijnsburgTotaalHuurTotaalN.v.t.</v>
      </c>
      <c r="B1914">
        <v>2015</v>
      </c>
      <c r="C1914" t="s">
        <v>21</v>
      </c>
      <c r="D1914" t="s">
        <v>22</v>
      </c>
      <c r="E1914" t="s">
        <v>165</v>
      </c>
      <c r="F1914" t="s">
        <v>0</v>
      </c>
      <c r="G1914" t="s">
        <v>3</v>
      </c>
      <c r="H1914" t="s">
        <v>0</v>
      </c>
      <c r="I1914" t="s">
        <v>1</v>
      </c>
      <c r="J1914">
        <v>1800</v>
      </c>
    </row>
    <row r="1915" spans="1:10" x14ac:dyDescent="0.25">
      <c r="A1915" t="str">
        <f t="shared" si="29"/>
        <v>KatwijkWijk 07 RijnsburgTotaalHuurCorporatieTotaal</v>
      </c>
      <c r="B1915">
        <v>2015</v>
      </c>
      <c r="C1915" t="s">
        <v>21</v>
      </c>
      <c r="D1915" t="s">
        <v>22</v>
      </c>
      <c r="E1915" t="s">
        <v>165</v>
      </c>
      <c r="F1915" t="s">
        <v>0</v>
      </c>
      <c r="G1915" t="s">
        <v>3</v>
      </c>
      <c r="H1915" t="s">
        <v>4</v>
      </c>
      <c r="I1915" t="s">
        <v>0</v>
      </c>
      <c r="J1915">
        <v>1500</v>
      </c>
    </row>
    <row r="1916" spans="1:10" x14ac:dyDescent="0.25">
      <c r="A1916" t="str">
        <f t="shared" si="29"/>
        <v>KatwijkWijk 07 RijnsburgTotaalHuurCorporatieOnder liberalisatiegrens</v>
      </c>
      <c r="B1916">
        <v>2015</v>
      </c>
      <c r="C1916" t="s">
        <v>21</v>
      </c>
      <c r="D1916" t="s">
        <v>22</v>
      </c>
      <c r="E1916" t="s">
        <v>165</v>
      </c>
      <c r="F1916" t="s">
        <v>0</v>
      </c>
      <c r="G1916" t="s">
        <v>3</v>
      </c>
      <c r="H1916" t="s">
        <v>4</v>
      </c>
      <c r="I1916" t="s">
        <v>5</v>
      </c>
      <c r="J1916">
        <v>1500</v>
      </c>
    </row>
    <row r="1917" spans="1:10" x14ac:dyDescent="0.25">
      <c r="A1917" t="str">
        <f t="shared" si="29"/>
        <v>KatwijkWijk 07 RijnsburgTotaalHuurCorporatieOverig</v>
      </c>
      <c r="B1917">
        <v>2015</v>
      </c>
      <c r="C1917" t="s">
        <v>21</v>
      </c>
      <c r="D1917" t="s">
        <v>22</v>
      </c>
      <c r="E1917" t="s">
        <v>165</v>
      </c>
      <c r="F1917" t="s">
        <v>0</v>
      </c>
      <c r="G1917" t="s">
        <v>3</v>
      </c>
      <c r="H1917" t="s">
        <v>4</v>
      </c>
      <c r="I1917" t="s">
        <v>6</v>
      </c>
      <c r="J1917">
        <v>0</v>
      </c>
    </row>
    <row r="1918" spans="1:10" x14ac:dyDescent="0.25">
      <c r="A1918" t="str">
        <f t="shared" si="29"/>
        <v>KatwijkWijk 07 RijnsburgTotaalHuurOverige verhuurderN.v.t.</v>
      </c>
      <c r="B1918">
        <v>2015</v>
      </c>
      <c r="C1918" t="s">
        <v>21</v>
      </c>
      <c r="D1918" t="s">
        <v>22</v>
      </c>
      <c r="E1918" t="s">
        <v>165</v>
      </c>
      <c r="F1918" t="s">
        <v>0</v>
      </c>
      <c r="G1918" t="s">
        <v>3</v>
      </c>
      <c r="H1918" t="s">
        <v>7</v>
      </c>
      <c r="I1918" t="s">
        <v>1</v>
      </c>
      <c r="J1918">
        <v>300</v>
      </c>
    </row>
    <row r="1919" spans="1:10" x14ac:dyDescent="0.25">
      <c r="A1919" t="str">
        <f t="shared" si="29"/>
        <v>KatwijkWijk 07 RijnsburgInkomensafh.huurbeleid tot 34229 euroTotaalN.v.t.N.v.t.</v>
      </c>
      <c r="B1919">
        <v>2015</v>
      </c>
      <c r="C1919" t="s">
        <v>21</v>
      </c>
      <c r="D1919" t="s">
        <v>22</v>
      </c>
      <c r="E1919" t="s">
        <v>165</v>
      </c>
      <c r="F1919" t="s">
        <v>8</v>
      </c>
      <c r="G1919" t="s">
        <v>0</v>
      </c>
      <c r="H1919" t="s">
        <v>1</v>
      </c>
      <c r="I1919" t="s">
        <v>1</v>
      </c>
      <c r="J1919">
        <v>2000</v>
      </c>
    </row>
    <row r="1920" spans="1:10" x14ac:dyDescent="0.25">
      <c r="A1920" t="str">
        <f t="shared" si="29"/>
        <v>KatwijkWijk 07 RijnsburgInkomensafh.huurbeleid tot 34229 euroEigenaarN.v.t.N.v.t.</v>
      </c>
      <c r="B1920">
        <v>2015</v>
      </c>
      <c r="C1920" t="s">
        <v>21</v>
      </c>
      <c r="D1920" t="s">
        <v>22</v>
      </c>
      <c r="E1920" t="s">
        <v>165</v>
      </c>
      <c r="F1920" t="s">
        <v>8</v>
      </c>
      <c r="G1920" t="s">
        <v>2</v>
      </c>
      <c r="H1920" t="s">
        <v>1</v>
      </c>
      <c r="I1920" t="s">
        <v>1</v>
      </c>
      <c r="J1920">
        <v>900</v>
      </c>
    </row>
    <row r="1921" spans="1:10" x14ac:dyDescent="0.25">
      <c r="A1921" t="str">
        <f t="shared" si="29"/>
        <v>KatwijkWijk 07 RijnsburgInkomensafh.huurbeleid tot 34229 euroHuurTotaalN.v.t.</v>
      </c>
      <c r="B1921">
        <v>2015</v>
      </c>
      <c r="C1921" t="s">
        <v>21</v>
      </c>
      <c r="D1921" t="s">
        <v>22</v>
      </c>
      <c r="E1921" t="s">
        <v>165</v>
      </c>
      <c r="F1921" t="s">
        <v>8</v>
      </c>
      <c r="G1921" t="s">
        <v>3</v>
      </c>
      <c r="H1921" t="s">
        <v>0</v>
      </c>
      <c r="I1921" t="s">
        <v>1</v>
      </c>
      <c r="J1921">
        <v>1200</v>
      </c>
    </row>
    <row r="1922" spans="1:10" x14ac:dyDescent="0.25">
      <c r="A1922" t="str">
        <f t="shared" si="29"/>
        <v>KatwijkWijk 07 RijnsburgInkomensafh.huurbeleid tot 34229 euroHuurCorporatieTotaal</v>
      </c>
      <c r="B1922">
        <v>2015</v>
      </c>
      <c r="C1922" t="s">
        <v>21</v>
      </c>
      <c r="D1922" t="s">
        <v>22</v>
      </c>
      <c r="E1922" t="s">
        <v>165</v>
      </c>
      <c r="F1922" t="s">
        <v>8</v>
      </c>
      <c r="G1922" t="s">
        <v>3</v>
      </c>
      <c r="H1922" t="s">
        <v>4</v>
      </c>
      <c r="I1922" t="s">
        <v>0</v>
      </c>
      <c r="J1922">
        <v>1000</v>
      </c>
    </row>
    <row r="1923" spans="1:10" x14ac:dyDescent="0.25">
      <c r="A1923" t="str">
        <f t="shared" ref="A1923:A1986" si="30">CONCATENATE(D1923,E1923,F1923,G1923,H1923,I1923)</f>
        <v>KatwijkWijk 07 RijnsburgInkomensafh.huurbeleid tot 34229 euroHuurCorporatieOnder liberalisatiegrens</v>
      </c>
      <c r="B1923">
        <v>2015</v>
      </c>
      <c r="C1923" t="s">
        <v>21</v>
      </c>
      <c r="D1923" t="s">
        <v>22</v>
      </c>
      <c r="E1923" t="s">
        <v>165</v>
      </c>
      <c r="F1923" t="s">
        <v>8</v>
      </c>
      <c r="G1923" t="s">
        <v>3</v>
      </c>
      <c r="H1923" t="s">
        <v>4</v>
      </c>
      <c r="I1923" t="s">
        <v>5</v>
      </c>
      <c r="J1923">
        <v>1000</v>
      </c>
    </row>
    <row r="1924" spans="1:10" x14ac:dyDescent="0.25">
      <c r="A1924" t="str">
        <f t="shared" si="30"/>
        <v>KatwijkWijk 07 RijnsburgInkomensafh.huurbeleid tot 34229 euroHuurCorporatieOverig</v>
      </c>
      <c r="B1924">
        <v>2015</v>
      </c>
      <c r="C1924" t="s">
        <v>21</v>
      </c>
      <c r="D1924" t="s">
        <v>22</v>
      </c>
      <c r="E1924" t="s">
        <v>165</v>
      </c>
      <c r="F1924" t="s">
        <v>8</v>
      </c>
      <c r="G1924" t="s">
        <v>3</v>
      </c>
      <c r="H1924" t="s">
        <v>4</v>
      </c>
      <c r="I1924" t="s">
        <v>6</v>
      </c>
      <c r="J1924">
        <v>0</v>
      </c>
    </row>
    <row r="1925" spans="1:10" x14ac:dyDescent="0.25">
      <c r="A1925" t="str">
        <f t="shared" si="30"/>
        <v>KatwijkWijk 07 RijnsburgInkomensafh.huurbeleid tot 34229 euroHuurOverige verhuurderN.v.t.</v>
      </c>
      <c r="B1925">
        <v>2015</v>
      </c>
      <c r="C1925" t="s">
        <v>21</v>
      </c>
      <c r="D1925" t="s">
        <v>22</v>
      </c>
      <c r="E1925" t="s">
        <v>165</v>
      </c>
      <c r="F1925" t="s">
        <v>8</v>
      </c>
      <c r="G1925" t="s">
        <v>3</v>
      </c>
      <c r="H1925" t="s">
        <v>7</v>
      </c>
      <c r="I1925" t="s">
        <v>1</v>
      </c>
      <c r="J1925">
        <v>200</v>
      </c>
    </row>
    <row r="1926" spans="1:10" x14ac:dyDescent="0.25">
      <c r="A1926" t="str">
        <f t="shared" si="30"/>
        <v>KatwijkWijk 07 RijnsburgInkomensafh.huurbeleid 34229 t/m 43786 euroTotaalN.v.t.N.v.t.</v>
      </c>
      <c r="B1926">
        <v>2015</v>
      </c>
      <c r="C1926" t="s">
        <v>21</v>
      </c>
      <c r="D1926" t="s">
        <v>22</v>
      </c>
      <c r="E1926" t="s">
        <v>165</v>
      </c>
      <c r="F1926" t="s">
        <v>9</v>
      </c>
      <c r="G1926" t="s">
        <v>0</v>
      </c>
      <c r="H1926" t="s">
        <v>1</v>
      </c>
      <c r="I1926" t="s">
        <v>1</v>
      </c>
      <c r="J1926">
        <v>700</v>
      </c>
    </row>
    <row r="1927" spans="1:10" x14ac:dyDescent="0.25">
      <c r="A1927" t="str">
        <f t="shared" si="30"/>
        <v>KatwijkWijk 07 RijnsburgInkomensafh.huurbeleid 34229 t/m 43786 euroEigenaarN.v.t.N.v.t.</v>
      </c>
      <c r="B1927">
        <v>2015</v>
      </c>
      <c r="C1927" t="s">
        <v>21</v>
      </c>
      <c r="D1927" t="s">
        <v>22</v>
      </c>
      <c r="E1927" t="s">
        <v>165</v>
      </c>
      <c r="F1927" t="s">
        <v>9</v>
      </c>
      <c r="G1927" t="s">
        <v>2</v>
      </c>
      <c r="H1927" t="s">
        <v>1</v>
      </c>
      <c r="I1927" t="s">
        <v>1</v>
      </c>
      <c r="J1927">
        <v>500</v>
      </c>
    </row>
    <row r="1928" spans="1:10" x14ac:dyDescent="0.25">
      <c r="A1928" t="str">
        <f t="shared" si="30"/>
        <v>KatwijkWijk 07 RijnsburgInkomensafh.huurbeleid 34229 t/m 43786 euroHuurTotaalN.v.t.</v>
      </c>
      <c r="B1928">
        <v>2015</v>
      </c>
      <c r="C1928" t="s">
        <v>21</v>
      </c>
      <c r="D1928" t="s">
        <v>22</v>
      </c>
      <c r="E1928" t="s">
        <v>165</v>
      </c>
      <c r="F1928" t="s">
        <v>9</v>
      </c>
      <c r="G1928" t="s">
        <v>3</v>
      </c>
      <c r="H1928" t="s">
        <v>0</v>
      </c>
      <c r="I1928" t="s">
        <v>1</v>
      </c>
      <c r="J1928">
        <v>200</v>
      </c>
    </row>
    <row r="1929" spans="1:10" x14ac:dyDescent="0.25">
      <c r="A1929" t="str">
        <f t="shared" si="30"/>
        <v>KatwijkWijk 07 RijnsburgInkomensafh.huurbeleid 34229 t/m 43786 euroHuurCorporatieTotaal</v>
      </c>
      <c r="B1929">
        <v>2015</v>
      </c>
      <c r="C1929" t="s">
        <v>21</v>
      </c>
      <c r="D1929" t="s">
        <v>22</v>
      </c>
      <c r="E1929" t="s">
        <v>165</v>
      </c>
      <c r="F1929" t="s">
        <v>9</v>
      </c>
      <c r="G1929" t="s">
        <v>3</v>
      </c>
      <c r="H1929" t="s">
        <v>4</v>
      </c>
      <c r="I1929" t="s">
        <v>0</v>
      </c>
      <c r="J1929">
        <v>200</v>
      </c>
    </row>
    <row r="1930" spans="1:10" x14ac:dyDescent="0.25">
      <c r="A1930" t="str">
        <f t="shared" si="30"/>
        <v>KatwijkWijk 07 RijnsburgInkomensafh.huurbeleid 34229 t/m 43786 euroHuurCorporatieOnder liberalisatiegrens</v>
      </c>
      <c r="B1930">
        <v>2015</v>
      </c>
      <c r="C1930" t="s">
        <v>21</v>
      </c>
      <c r="D1930" t="s">
        <v>22</v>
      </c>
      <c r="E1930" t="s">
        <v>165</v>
      </c>
      <c r="F1930" t="s">
        <v>9</v>
      </c>
      <c r="G1930" t="s">
        <v>3</v>
      </c>
      <c r="H1930" t="s">
        <v>4</v>
      </c>
      <c r="I1930" t="s">
        <v>5</v>
      </c>
      <c r="J1930">
        <v>200</v>
      </c>
    </row>
    <row r="1931" spans="1:10" x14ac:dyDescent="0.25">
      <c r="A1931" t="str">
        <f t="shared" si="30"/>
        <v>KatwijkWijk 07 RijnsburgInkomensafh.huurbeleid 34229 t/m 43786 euroHuurCorporatieOverig</v>
      </c>
      <c r="B1931">
        <v>2015</v>
      </c>
      <c r="C1931" t="s">
        <v>21</v>
      </c>
      <c r="D1931" t="s">
        <v>22</v>
      </c>
      <c r="E1931" t="s">
        <v>165</v>
      </c>
      <c r="F1931" t="s">
        <v>9</v>
      </c>
      <c r="G1931" t="s">
        <v>3</v>
      </c>
      <c r="H1931" t="s">
        <v>4</v>
      </c>
      <c r="I1931" t="s">
        <v>6</v>
      </c>
      <c r="J1931">
        <v>0</v>
      </c>
    </row>
    <row r="1932" spans="1:10" x14ac:dyDescent="0.25">
      <c r="A1932" t="str">
        <f t="shared" si="30"/>
        <v>KatwijkWijk 07 RijnsburgInkomensafh.huurbeleid 34229 t/m 43786 euroHuurOverige verhuurderN.v.t.</v>
      </c>
      <c r="B1932">
        <v>2015</v>
      </c>
      <c r="C1932" t="s">
        <v>21</v>
      </c>
      <c r="D1932" t="s">
        <v>22</v>
      </c>
      <c r="E1932" t="s">
        <v>165</v>
      </c>
      <c r="F1932" t="s">
        <v>9</v>
      </c>
      <c r="G1932" t="s">
        <v>3</v>
      </c>
      <c r="H1932" t="s">
        <v>7</v>
      </c>
      <c r="I1932" t="s">
        <v>1</v>
      </c>
      <c r="J1932">
        <v>0</v>
      </c>
    </row>
    <row r="1933" spans="1:10" x14ac:dyDescent="0.25">
      <c r="A1933" t="str">
        <f t="shared" si="30"/>
        <v>KatwijkWijk 07 RijnsburgInkomensafh.huurbeleid meer dan 43786 euroTotaalN.v.t.N.v.t.</v>
      </c>
      <c r="B1933">
        <v>2015</v>
      </c>
      <c r="C1933" t="s">
        <v>21</v>
      </c>
      <c r="D1933" t="s">
        <v>22</v>
      </c>
      <c r="E1933" t="s">
        <v>165</v>
      </c>
      <c r="F1933" t="s">
        <v>10</v>
      </c>
      <c r="G1933" t="s">
        <v>0</v>
      </c>
      <c r="H1933" t="s">
        <v>1</v>
      </c>
      <c r="I1933" t="s">
        <v>1</v>
      </c>
      <c r="J1933">
        <v>3100</v>
      </c>
    </row>
    <row r="1934" spans="1:10" x14ac:dyDescent="0.25">
      <c r="A1934" t="str">
        <f t="shared" si="30"/>
        <v>KatwijkWijk 07 RijnsburgInkomensafh.huurbeleid meer dan 43786 euroEigenaarN.v.t.N.v.t.</v>
      </c>
      <c r="B1934">
        <v>2015</v>
      </c>
      <c r="C1934" t="s">
        <v>21</v>
      </c>
      <c r="D1934" t="s">
        <v>22</v>
      </c>
      <c r="E1934" t="s">
        <v>165</v>
      </c>
      <c r="F1934" t="s">
        <v>10</v>
      </c>
      <c r="G1934" t="s">
        <v>2</v>
      </c>
      <c r="H1934" t="s">
        <v>1</v>
      </c>
      <c r="I1934" t="s">
        <v>1</v>
      </c>
      <c r="J1934">
        <v>2700</v>
      </c>
    </row>
    <row r="1935" spans="1:10" x14ac:dyDescent="0.25">
      <c r="A1935" t="str">
        <f t="shared" si="30"/>
        <v>KatwijkWijk 07 RijnsburgInkomensafh.huurbeleid meer dan 43786 euroHuurTotaalN.v.t.</v>
      </c>
      <c r="B1935">
        <v>2015</v>
      </c>
      <c r="C1935" t="s">
        <v>21</v>
      </c>
      <c r="D1935" t="s">
        <v>22</v>
      </c>
      <c r="E1935" t="s">
        <v>165</v>
      </c>
      <c r="F1935" t="s">
        <v>10</v>
      </c>
      <c r="G1935" t="s">
        <v>3</v>
      </c>
      <c r="H1935" t="s">
        <v>0</v>
      </c>
      <c r="I1935" t="s">
        <v>1</v>
      </c>
      <c r="J1935">
        <v>400</v>
      </c>
    </row>
    <row r="1936" spans="1:10" x14ac:dyDescent="0.25">
      <c r="A1936" t="str">
        <f t="shared" si="30"/>
        <v>KatwijkWijk 07 RijnsburgInkomensafh.huurbeleid meer dan 43786 euroHuurCorporatieTotaal</v>
      </c>
      <c r="B1936">
        <v>2015</v>
      </c>
      <c r="C1936" t="s">
        <v>21</v>
      </c>
      <c r="D1936" t="s">
        <v>22</v>
      </c>
      <c r="E1936" t="s">
        <v>165</v>
      </c>
      <c r="F1936" t="s">
        <v>10</v>
      </c>
      <c r="G1936" t="s">
        <v>3</v>
      </c>
      <c r="H1936" t="s">
        <v>4</v>
      </c>
      <c r="I1936" t="s">
        <v>0</v>
      </c>
      <c r="J1936">
        <v>300</v>
      </c>
    </row>
    <row r="1937" spans="1:10" x14ac:dyDescent="0.25">
      <c r="A1937" t="str">
        <f t="shared" si="30"/>
        <v>KatwijkWijk 07 RijnsburgInkomensafh.huurbeleid meer dan 43786 euroHuurCorporatieOnder liberalisatiegrens</v>
      </c>
      <c r="B1937">
        <v>2015</v>
      </c>
      <c r="C1937" t="s">
        <v>21</v>
      </c>
      <c r="D1937" t="s">
        <v>22</v>
      </c>
      <c r="E1937" t="s">
        <v>165</v>
      </c>
      <c r="F1937" t="s">
        <v>10</v>
      </c>
      <c r="G1937" t="s">
        <v>3</v>
      </c>
      <c r="H1937" t="s">
        <v>4</v>
      </c>
      <c r="I1937" t="s">
        <v>5</v>
      </c>
      <c r="J1937">
        <v>300</v>
      </c>
    </row>
    <row r="1938" spans="1:10" x14ac:dyDescent="0.25">
      <c r="A1938" t="str">
        <f t="shared" si="30"/>
        <v>KatwijkWijk 07 RijnsburgInkomensafh.huurbeleid meer dan 43786 euroHuurCorporatieOverig</v>
      </c>
      <c r="B1938">
        <v>2015</v>
      </c>
      <c r="C1938" t="s">
        <v>21</v>
      </c>
      <c r="D1938" t="s">
        <v>22</v>
      </c>
      <c r="E1938" t="s">
        <v>165</v>
      </c>
      <c r="F1938" t="s">
        <v>10</v>
      </c>
      <c r="G1938" t="s">
        <v>3</v>
      </c>
      <c r="H1938" t="s">
        <v>4</v>
      </c>
      <c r="I1938" t="s">
        <v>6</v>
      </c>
      <c r="J1938">
        <v>0</v>
      </c>
    </row>
    <row r="1939" spans="1:10" x14ac:dyDescent="0.25">
      <c r="A1939" t="str">
        <f t="shared" si="30"/>
        <v>KatwijkWijk 07 RijnsburgInkomensafh.huurbeleid meer dan 43786 euroHuurOverige verhuurderN.v.t.</v>
      </c>
      <c r="B1939">
        <v>2015</v>
      </c>
      <c r="C1939" t="s">
        <v>21</v>
      </c>
      <c r="D1939" t="s">
        <v>22</v>
      </c>
      <c r="E1939" t="s">
        <v>165</v>
      </c>
      <c r="F1939" t="s">
        <v>10</v>
      </c>
      <c r="G1939" t="s">
        <v>3</v>
      </c>
      <c r="H1939" t="s">
        <v>7</v>
      </c>
      <c r="I1939" t="s">
        <v>1</v>
      </c>
      <c r="J1939">
        <v>100</v>
      </c>
    </row>
    <row r="1940" spans="1:10" x14ac:dyDescent="0.25">
      <c r="A1940" t="str">
        <f t="shared" si="30"/>
        <v>KatwijkWijk 08 ValkenburgTotaalTotaalN.v.t.N.v.t.</v>
      </c>
      <c r="B1940">
        <v>2015</v>
      </c>
      <c r="C1940" t="s">
        <v>21</v>
      </c>
      <c r="D1940" t="s">
        <v>22</v>
      </c>
      <c r="E1940" t="s">
        <v>166</v>
      </c>
      <c r="F1940" t="s">
        <v>0</v>
      </c>
      <c r="G1940" t="s">
        <v>0</v>
      </c>
      <c r="H1940" t="s">
        <v>1</v>
      </c>
      <c r="I1940" t="s">
        <v>1</v>
      </c>
      <c r="J1940">
        <v>1900</v>
      </c>
    </row>
    <row r="1941" spans="1:10" x14ac:dyDescent="0.25">
      <c r="A1941" t="str">
        <f t="shared" si="30"/>
        <v>KatwijkWijk 08 ValkenburgTotaalEigenaarN.v.t.N.v.t.</v>
      </c>
      <c r="B1941">
        <v>2015</v>
      </c>
      <c r="C1941" t="s">
        <v>21</v>
      </c>
      <c r="D1941" t="s">
        <v>22</v>
      </c>
      <c r="E1941" t="s">
        <v>166</v>
      </c>
      <c r="F1941" t="s">
        <v>0</v>
      </c>
      <c r="G1941" t="s">
        <v>2</v>
      </c>
      <c r="H1941" t="s">
        <v>1</v>
      </c>
      <c r="I1941" t="s">
        <v>1</v>
      </c>
      <c r="J1941">
        <v>1400</v>
      </c>
    </row>
    <row r="1942" spans="1:10" x14ac:dyDescent="0.25">
      <c r="A1942" t="str">
        <f t="shared" si="30"/>
        <v>KatwijkWijk 08 ValkenburgTotaalHuurTotaalN.v.t.</v>
      </c>
      <c r="B1942">
        <v>2015</v>
      </c>
      <c r="C1942" t="s">
        <v>21</v>
      </c>
      <c r="D1942" t="s">
        <v>22</v>
      </c>
      <c r="E1942" t="s">
        <v>166</v>
      </c>
      <c r="F1942" t="s">
        <v>0</v>
      </c>
      <c r="G1942" t="s">
        <v>3</v>
      </c>
      <c r="H1942" t="s">
        <v>0</v>
      </c>
      <c r="I1942" t="s">
        <v>1</v>
      </c>
      <c r="J1942">
        <v>500</v>
      </c>
    </row>
    <row r="1943" spans="1:10" x14ac:dyDescent="0.25">
      <c r="A1943" t="str">
        <f t="shared" si="30"/>
        <v>KatwijkWijk 08 ValkenburgTotaalHuurCorporatieTotaal</v>
      </c>
      <c r="B1943">
        <v>2015</v>
      </c>
      <c r="C1943" t="s">
        <v>21</v>
      </c>
      <c r="D1943" t="s">
        <v>22</v>
      </c>
      <c r="E1943" t="s">
        <v>166</v>
      </c>
      <c r="F1943" t="s">
        <v>0</v>
      </c>
      <c r="G1943" t="s">
        <v>3</v>
      </c>
      <c r="H1943" t="s">
        <v>4</v>
      </c>
      <c r="I1943" t="s">
        <v>0</v>
      </c>
      <c r="J1943">
        <v>300</v>
      </c>
    </row>
    <row r="1944" spans="1:10" x14ac:dyDescent="0.25">
      <c r="A1944" t="str">
        <f t="shared" si="30"/>
        <v>KatwijkWijk 08 ValkenburgTotaalHuurCorporatieOnder liberalisatiegrens</v>
      </c>
      <c r="B1944">
        <v>2015</v>
      </c>
      <c r="C1944" t="s">
        <v>21</v>
      </c>
      <c r="D1944" t="s">
        <v>22</v>
      </c>
      <c r="E1944" t="s">
        <v>166</v>
      </c>
      <c r="F1944" t="s">
        <v>0</v>
      </c>
      <c r="G1944" t="s">
        <v>3</v>
      </c>
      <c r="H1944" t="s">
        <v>4</v>
      </c>
      <c r="I1944" t="s">
        <v>5</v>
      </c>
      <c r="J1944">
        <v>300</v>
      </c>
    </row>
    <row r="1945" spans="1:10" x14ac:dyDescent="0.25">
      <c r="A1945" t="str">
        <f t="shared" si="30"/>
        <v>KatwijkWijk 08 ValkenburgTotaalHuurCorporatieOverig</v>
      </c>
      <c r="B1945">
        <v>2015</v>
      </c>
      <c r="C1945" t="s">
        <v>21</v>
      </c>
      <c r="D1945" t="s">
        <v>22</v>
      </c>
      <c r="E1945" t="s">
        <v>166</v>
      </c>
      <c r="F1945" t="s">
        <v>0</v>
      </c>
      <c r="G1945" t="s">
        <v>3</v>
      </c>
      <c r="H1945" t="s">
        <v>4</v>
      </c>
      <c r="I1945" t="s">
        <v>6</v>
      </c>
      <c r="J1945">
        <v>0</v>
      </c>
    </row>
    <row r="1946" spans="1:10" x14ac:dyDescent="0.25">
      <c r="A1946" t="str">
        <f t="shared" si="30"/>
        <v>KatwijkWijk 08 ValkenburgTotaalHuurOverige verhuurderN.v.t.</v>
      </c>
      <c r="B1946">
        <v>2015</v>
      </c>
      <c r="C1946" t="s">
        <v>21</v>
      </c>
      <c r="D1946" t="s">
        <v>22</v>
      </c>
      <c r="E1946" t="s">
        <v>166</v>
      </c>
      <c r="F1946" t="s">
        <v>0</v>
      </c>
      <c r="G1946" t="s">
        <v>3</v>
      </c>
      <c r="H1946" t="s">
        <v>7</v>
      </c>
      <c r="I1946" t="s">
        <v>1</v>
      </c>
      <c r="J1946">
        <v>200</v>
      </c>
    </row>
    <row r="1947" spans="1:10" x14ac:dyDescent="0.25">
      <c r="A1947" t="str">
        <f t="shared" si="30"/>
        <v>KatwijkWijk 08 ValkenburgInkomensafh.huurbeleid tot 34229 euroTotaalN.v.t.N.v.t.</v>
      </c>
      <c r="B1947">
        <v>2015</v>
      </c>
      <c r="C1947" t="s">
        <v>21</v>
      </c>
      <c r="D1947" t="s">
        <v>22</v>
      </c>
      <c r="E1947" t="s">
        <v>166</v>
      </c>
      <c r="F1947" t="s">
        <v>8</v>
      </c>
      <c r="G1947" t="s">
        <v>0</v>
      </c>
      <c r="H1947" t="s">
        <v>1</v>
      </c>
      <c r="I1947" t="s">
        <v>1</v>
      </c>
      <c r="J1947">
        <v>600</v>
      </c>
    </row>
    <row r="1948" spans="1:10" x14ac:dyDescent="0.25">
      <c r="A1948" t="str">
        <f t="shared" si="30"/>
        <v>KatwijkWijk 08 ValkenburgInkomensafh.huurbeleid tot 34229 euroEigenaarN.v.t.N.v.t.</v>
      </c>
      <c r="B1948">
        <v>2015</v>
      </c>
      <c r="C1948" t="s">
        <v>21</v>
      </c>
      <c r="D1948" t="s">
        <v>22</v>
      </c>
      <c r="E1948" t="s">
        <v>166</v>
      </c>
      <c r="F1948" t="s">
        <v>8</v>
      </c>
      <c r="G1948" t="s">
        <v>2</v>
      </c>
      <c r="H1948" t="s">
        <v>1</v>
      </c>
      <c r="I1948" t="s">
        <v>1</v>
      </c>
      <c r="J1948">
        <v>300</v>
      </c>
    </row>
    <row r="1949" spans="1:10" x14ac:dyDescent="0.25">
      <c r="A1949" t="str">
        <f t="shared" si="30"/>
        <v>KatwijkWijk 08 ValkenburgInkomensafh.huurbeleid tot 34229 euroHuurTotaalN.v.t.</v>
      </c>
      <c r="B1949">
        <v>2015</v>
      </c>
      <c r="C1949" t="s">
        <v>21</v>
      </c>
      <c r="D1949" t="s">
        <v>22</v>
      </c>
      <c r="E1949" t="s">
        <v>166</v>
      </c>
      <c r="F1949" t="s">
        <v>8</v>
      </c>
      <c r="G1949" t="s">
        <v>3</v>
      </c>
      <c r="H1949" t="s">
        <v>0</v>
      </c>
      <c r="I1949" t="s">
        <v>1</v>
      </c>
      <c r="J1949">
        <v>300</v>
      </c>
    </row>
    <row r="1950" spans="1:10" x14ac:dyDescent="0.25">
      <c r="A1950" t="str">
        <f t="shared" si="30"/>
        <v>KatwijkWijk 08 ValkenburgInkomensafh.huurbeleid tot 34229 euroHuurCorporatieTotaal</v>
      </c>
      <c r="B1950">
        <v>2015</v>
      </c>
      <c r="C1950" t="s">
        <v>21</v>
      </c>
      <c r="D1950" t="s">
        <v>22</v>
      </c>
      <c r="E1950" t="s">
        <v>166</v>
      </c>
      <c r="F1950" t="s">
        <v>8</v>
      </c>
      <c r="G1950" t="s">
        <v>3</v>
      </c>
      <c r="H1950" t="s">
        <v>4</v>
      </c>
      <c r="I1950" t="s">
        <v>0</v>
      </c>
      <c r="J1950">
        <v>200</v>
      </c>
    </row>
    <row r="1951" spans="1:10" x14ac:dyDescent="0.25">
      <c r="A1951" t="str">
        <f t="shared" si="30"/>
        <v>KatwijkWijk 08 ValkenburgInkomensafh.huurbeleid tot 34229 euroHuurCorporatieOnder liberalisatiegrens</v>
      </c>
      <c r="B1951">
        <v>2015</v>
      </c>
      <c r="C1951" t="s">
        <v>21</v>
      </c>
      <c r="D1951" t="s">
        <v>22</v>
      </c>
      <c r="E1951" t="s">
        <v>166</v>
      </c>
      <c r="F1951" t="s">
        <v>8</v>
      </c>
      <c r="G1951" t="s">
        <v>3</v>
      </c>
      <c r="H1951" t="s">
        <v>4</v>
      </c>
      <c r="I1951" t="s">
        <v>5</v>
      </c>
      <c r="J1951">
        <v>200</v>
      </c>
    </row>
    <row r="1952" spans="1:10" x14ac:dyDescent="0.25">
      <c r="A1952" t="str">
        <f t="shared" si="30"/>
        <v>KatwijkWijk 08 ValkenburgInkomensafh.huurbeleid tot 34229 euroHuurCorporatieOverig</v>
      </c>
      <c r="B1952">
        <v>2015</v>
      </c>
      <c r="C1952" t="s">
        <v>21</v>
      </c>
      <c r="D1952" t="s">
        <v>22</v>
      </c>
      <c r="E1952" t="s">
        <v>166</v>
      </c>
      <c r="F1952" t="s">
        <v>8</v>
      </c>
      <c r="G1952" t="s">
        <v>3</v>
      </c>
      <c r="H1952" t="s">
        <v>4</v>
      </c>
      <c r="I1952" t="s">
        <v>6</v>
      </c>
      <c r="J1952">
        <v>0</v>
      </c>
    </row>
    <row r="1953" spans="1:10" x14ac:dyDescent="0.25">
      <c r="A1953" t="str">
        <f t="shared" si="30"/>
        <v>KatwijkWijk 08 ValkenburgInkomensafh.huurbeleid tot 34229 euroHuurOverige verhuurderN.v.t.</v>
      </c>
      <c r="B1953">
        <v>2015</v>
      </c>
      <c r="C1953" t="s">
        <v>21</v>
      </c>
      <c r="D1953" t="s">
        <v>22</v>
      </c>
      <c r="E1953" t="s">
        <v>166</v>
      </c>
      <c r="F1953" t="s">
        <v>8</v>
      </c>
      <c r="G1953" t="s">
        <v>3</v>
      </c>
      <c r="H1953" t="s">
        <v>7</v>
      </c>
      <c r="I1953" t="s">
        <v>1</v>
      </c>
      <c r="J1953">
        <v>100</v>
      </c>
    </row>
    <row r="1954" spans="1:10" x14ac:dyDescent="0.25">
      <c r="A1954" t="str">
        <f t="shared" si="30"/>
        <v>KatwijkWijk 08 ValkenburgInkomensafh.huurbeleid 34229 t/m 43786 euroTotaalN.v.t.N.v.t.</v>
      </c>
      <c r="B1954">
        <v>2015</v>
      </c>
      <c r="C1954" t="s">
        <v>21</v>
      </c>
      <c r="D1954" t="s">
        <v>22</v>
      </c>
      <c r="E1954" t="s">
        <v>166</v>
      </c>
      <c r="F1954" t="s">
        <v>9</v>
      </c>
      <c r="G1954" t="s">
        <v>0</v>
      </c>
      <c r="H1954" t="s">
        <v>1</v>
      </c>
      <c r="I1954" t="s">
        <v>1</v>
      </c>
      <c r="J1954">
        <v>300</v>
      </c>
    </row>
    <row r="1955" spans="1:10" x14ac:dyDescent="0.25">
      <c r="A1955" t="str">
        <f t="shared" si="30"/>
        <v>KatwijkWijk 08 ValkenburgInkomensafh.huurbeleid 34229 t/m 43786 euroEigenaarN.v.t.N.v.t.</v>
      </c>
      <c r="B1955">
        <v>2015</v>
      </c>
      <c r="C1955" t="s">
        <v>21</v>
      </c>
      <c r="D1955" t="s">
        <v>22</v>
      </c>
      <c r="E1955" t="s">
        <v>166</v>
      </c>
      <c r="F1955" t="s">
        <v>9</v>
      </c>
      <c r="G1955" t="s">
        <v>2</v>
      </c>
      <c r="H1955" t="s">
        <v>1</v>
      </c>
      <c r="I1955" t="s">
        <v>1</v>
      </c>
      <c r="J1955">
        <v>200</v>
      </c>
    </row>
    <row r="1956" spans="1:10" x14ac:dyDescent="0.25">
      <c r="A1956" t="str">
        <f t="shared" si="30"/>
        <v>KatwijkWijk 08 ValkenburgInkomensafh.huurbeleid 34229 t/m 43786 euroHuurTotaalN.v.t.</v>
      </c>
      <c r="B1956">
        <v>2015</v>
      </c>
      <c r="C1956" t="s">
        <v>21</v>
      </c>
      <c r="D1956" t="s">
        <v>22</v>
      </c>
      <c r="E1956" t="s">
        <v>166</v>
      </c>
      <c r="F1956" t="s">
        <v>9</v>
      </c>
      <c r="G1956" t="s">
        <v>3</v>
      </c>
      <c r="H1956" t="s">
        <v>0</v>
      </c>
      <c r="I1956" t="s">
        <v>1</v>
      </c>
      <c r="J1956">
        <v>100</v>
      </c>
    </row>
    <row r="1957" spans="1:10" x14ac:dyDescent="0.25">
      <c r="A1957" t="str">
        <f t="shared" si="30"/>
        <v>KatwijkWijk 08 ValkenburgInkomensafh.huurbeleid 34229 t/m 43786 euroHuurCorporatieTotaal</v>
      </c>
      <c r="B1957">
        <v>2015</v>
      </c>
      <c r="C1957" t="s">
        <v>21</v>
      </c>
      <c r="D1957" t="s">
        <v>22</v>
      </c>
      <c r="E1957" t="s">
        <v>166</v>
      </c>
      <c r="F1957" t="s">
        <v>9</v>
      </c>
      <c r="G1957" t="s">
        <v>3</v>
      </c>
      <c r="H1957" t="s">
        <v>4</v>
      </c>
      <c r="I1957" t="s">
        <v>0</v>
      </c>
      <c r="J1957">
        <v>0</v>
      </c>
    </row>
    <row r="1958" spans="1:10" x14ac:dyDescent="0.25">
      <c r="A1958" t="str">
        <f t="shared" si="30"/>
        <v>KatwijkWijk 08 ValkenburgInkomensafh.huurbeleid 34229 t/m 43786 euroHuurCorporatieOnder liberalisatiegrens</v>
      </c>
      <c r="B1958">
        <v>2015</v>
      </c>
      <c r="C1958" t="s">
        <v>21</v>
      </c>
      <c r="D1958" t="s">
        <v>22</v>
      </c>
      <c r="E1958" t="s">
        <v>166</v>
      </c>
      <c r="F1958" t="s">
        <v>9</v>
      </c>
      <c r="G1958" t="s">
        <v>3</v>
      </c>
      <c r="H1958" t="s">
        <v>4</v>
      </c>
      <c r="I1958" t="s">
        <v>5</v>
      </c>
      <c r="J1958">
        <v>0</v>
      </c>
    </row>
    <row r="1959" spans="1:10" x14ac:dyDescent="0.25">
      <c r="A1959" t="str">
        <f t="shared" si="30"/>
        <v>KatwijkWijk 08 ValkenburgInkomensafh.huurbeleid 34229 t/m 43786 euroHuurCorporatieOverig</v>
      </c>
      <c r="B1959">
        <v>2015</v>
      </c>
      <c r="C1959" t="s">
        <v>21</v>
      </c>
      <c r="D1959" t="s">
        <v>22</v>
      </c>
      <c r="E1959" t="s">
        <v>166</v>
      </c>
      <c r="F1959" t="s">
        <v>9</v>
      </c>
      <c r="G1959" t="s">
        <v>3</v>
      </c>
      <c r="H1959" t="s">
        <v>4</v>
      </c>
      <c r="I1959" t="s">
        <v>6</v>
      </c>
      <c r="J1959">
        <v>0</v>
      </c>
    </row>
    <row r="1960" spans="1:10" x14ac:dyDescent="0.25">
      <c r="A1960" t="str">
        <f t="shared" si="30"/>
        <v>KatwijkWijk 08 ValkenburgInkomensafh.huurbeleid 34229 t/m 43786 euroHuurOverige verhuurderN.v.t.</v>
      </c>
      <c r="B1960">
        <v>2015</v>
      </c>
      <c r="C1960" t="s">
        <v>21</v>
      </c>
      <c r="D1960" t="s">
        <v>22</v>
      </c>
      <c r="E1960" t="s">
        <v>166</v>
      </c>
      <c r="F1960" t="s">
        <v>9</v>
      </c>
      <c r="G1960" t="s">
        <v>3</v>
      </c>
      <c r="H1960" t="s">
        <v>7</v>
      </c>
      <c r="I1960" t="s">
        <v>1</v>
      </c>
      <c r="J1960">
        <v>0</v>
      </c>
    </row>
    <row r="1961" spans="1:10" x14ac:dyDescent="0.25">
      <c r="A1961" t="str">
        <f t="shared" si="30"/>
        <v>KatwijkWijk 08 ValkenburgInkomensafh.huurbeleid meer dan 43786 euroTotaalN.v.t.N.v.t.</v>
      </c>
      <c r="B1961">
        <v>2015</v>
      </c>
      <c r="C1961" t="s">
        <v>21</v>
      </c>
      <c r="D1961" t="s">
        <v>22</v>
      </c>
      <c r="E1961" t="s">
        <v>166</v>
      </c>
      <c r="F1961" t="s">
        <v>10</v>
      </c>
      <c r="G1961" t="s">
        <v>0</v>
      </c>
      <c r="H1961" t="s">
        <v>1</v>
      </c>
      <c r="I1961" t="s">
        <v>1</v>
      </c>
      <c r="J1961">
        <v>1100</v>
      </c>
    </row>
    <row r="1962" spans="1:10" x14ac:dyDescent="0.25">
      <c r="A1962" t="str">
        <f t="shared" si="30"/>
        <v>KatwijkWijk 08 ValkenburgInkomensafh.huurbeleid meer dan 43786 euroEigenaarN.v.t.N.v.t.</v>
      </c>
      <c r="B1962">
        <v>2015</v>
      </c>
      <c r="C1962" t="s">
        <v>21</v>
      </c>
      <c r="D1962" t="s">
        <v>22</v>
      </c>
      <c r="E1962" t="s">
        <v>166</v>
      </c>
      <c r="F1962" t="s">
        <v>10</v>
      </c>
      <c r="G1962" t="s">
        <v>2</v>
      </c>
      <c r="H1962" t="s">
        <v>1</v>
      </c>
      <c r="I1962" t="s">
        <v>1</v>
      </c>
      <c r="J1962">
        <v>900</v>
      </c>
    </row>
    <row r="1963" spans="1:10" x14ac:dyDescent="0.25">
      <c r="A1963" t="str">
        <f t="shared" si="30"/>
        <v>KatwijkWijk 08 ValkenburgInkomensafh.huurbeleid meer dan 43786 euroHuurTotaalN.v.t.</v>
      </c>
      <c r="B1963">
        <v>2015</v>
      </c>
      <c r="C1963" t="s">
        <v>21</v>
      </c>
      <c r="D1963" t="s">
        <v>22</v>
      </c>
      <c r="E1963" t="s">
        <v>166</v>
      </c>
      <c r="F1963" t="s">
        <v>10</v>
      </c>
      <c r="G1963" t="s">
        <v>3</v>
      </c>
      <c r="H1963" t="s">
        <v>0</v>
      </c>
      <c r="I1963" t="s">
        <v>1</v>
      </c>
      <c r="J1963">
        <v>100</v>
      </c>
    </row>
    <row r="1964" spans="1:10" x14ac:dyDescent="0.25">
      <c r="A1964" t="str">
        <f t="shared" si="30"/>
        <v>KatwijkWijk 08 ValkenburgInkomensafh.huurbeleid meer dan 43786 euroHuurCorporatieTotaal</v>
      </c>
      <c r="B1964">
        <v>2015</v>
      </c>
      <c r="C1964" t="s">
        <v>21</v>
      </c>
      <c r="D1964" t="s">
        <v>22</v>
      </c>
      <c r="E1964" t="s">
        <v>166</v>
      </c>
      <c r="F1964" t="s">
        <v>10</v>
      </c>
      <c r="G1964" t="s">
        <v>3</v>
      </c>
      <c r="H1964" t="s">
        <v>4</v>
      </c>
      <c r="I1964" t="s">
        <v>0</v>
      </c>
      <c r="J1964">
        <v>0</v>
      </c>
    </row>
    <row r="1965" spans="1:10" x14ac:dyDescent="0.25">
      <c r="A1965" t="str">
        <f t="shared" si="30"/>
        <v>KatwijkWijk 08 ValkenburgInkomensafh.huurbeleid meer dan 43786 euroHuurCorporatieOnder liberalisatiegrens</v>
      </c>
      <c r="B1965">
        <v>2015</v>
      </c>
      <c r="C1965" t="s">
        <v>21</v>
      </c>
      <c r="D1965" t="s">
        <v>22</v>
      </c>
      <c r="E1965" t="s">
        <v>166</v>
      </c>
      <c r="F1965" t="s">
        <v>10</v>
      </c>
      <c r="G1965" t="s">
        <v>3</v>
      </c>
      <c r="H1965" t="s">
        <v>4</v>
      </c>
      <c r="I1965" t="s">
        <v>5</v>
      </c>
      <c r="J1965">
        <v>0</v>
      </c>
    </row>
    <row r="1966" spans="1:10" x14ac:dyDescent="0.25">
      <c r="A1966" t="str">
        <f t="shared" si="30"/>
        <v>KatwijkWijk 08 ValkenburgInkomensafh.huurbeleid meer dan 43786 euroHuurCorporatieOverig</v>
      </c>
      <c r="B1966">
        <v>2015</v>
      </c>
      <c r="C1966" t="s">
        <v>21</v>
      </c>
      <c r="D1966" t="s">
        <v>22</v>
      </c>
      <c r="E1966" t="s">
        <v>166</v>
      </c>
      <c r="F1966" t="s">
        <v>10</v>
      </c>
      <c r="G1966" t="s">
        <v>3</v>
      </c>
      <c r="H1966" t="s">
        <v>4</v>
      </c>
      <c r="I1966" t="s">
        <v>6</v>
      </c>
      <c r="J1966">
        <v>0</v>
      </c>
    </row>
    <row r="1967" spans="1:10" x14ac:dyDescent="0.25">
      <c r="A1967" t="str">
        <f t="shared" si="30"/>
        <v>KatwijkWijk 08 ValkenburgInkomensafh.huurbeleid meer dan 43786 euroHuurOverige verhuurderN.v.t.</v>
      </c>
      <c r="B1967">
        <v>2015</v>
      </c>
      <c r="C1967" t="s">
        <v>21</v>
      </c>
      <c r="D1967" t="s">
        <v>22</v>
      </c>
      <c r="E1967" t="s">
        <v>166</v>
      </c>
      <c r="F1967" t="s">
        <v>10</v>
      </c>
      <c r="G1967" t="s">
        <v>3</v>
      </c>
      <c r="H1967" t="s">
        <v>7</v>
      </c>
      <c r="I1967" t="s">
        <v>1</v>
      </c>
      <c r="J1967">
        <v>100</v>
      </c>
    </row>
    <row r="1968" spans="1:10" x14ac:dyDescent="0.25">
      <c r="A1968" t="str">
        <f t="shared" si="30"/>
        <v>LeidenTotaalTotaalTotaalN.v.t.N.v.t.</v>
      </c>
      <c r="B1968">
        <v>2015</v>
      </c>
      <c r="C1968" t="s">
        <v>21</v>
      </c>
      <c r="D1968" t="s">
        <v>23</v>
      </c>
      <c r="E1968" t="s">
        <v>0</v>
      </c>
      <c r="F1968" t="s">
        <v>0</v>
      </c>
      <c r="G1968" t="s">
        <v>0</v>
      </c>
      <c r="H1968" t="s">
        <v>1</v>
      </c>
      <c r="I1968" t="s">
        <v>1</v>
      </c>
      <c r="J1968">
        <v>53600</v>
      </c>
    </row>
    <row r="1969" spans="1:10" x14ac:dyDescent="0.25">
      <c r="A1969" t="str">
        <f t="shared" si="30"/>
        <v>LeidenTotaalTotaalEigenaarN.v.t.N.v.t.</v>
      </c>
      <c r="B1969">
        <v>2015</v>
      </c>
      <c r="C1969" t="s">
        <v>21</v>
      </c>
      <c r="D1969" t="s">
        <v>23</v>
      </c>
      <c r="E1969" t="s">
        <v>0</v>
      </c>
      <c r="F1969" t="s">
        <v>0</v>
      </c>
      <c r="G1969" t="s">
        <v>2</v>
      </c>
      <c r="H1969" t="s">
        <v>1</v>
      </c>
      <c r="I1969" t="s">
        <v>1</v>
      </c>
      <c r="J1969">
        <v>25300</v>
      </c>
    </row>
    <row r="1970" spans="1:10" x14ac:dyDescent="0.25">
      <c r="A1970" t="str">
        <f t="shared" si="30"/>
        <v>LeidenTotaalTotaalHuurTotaalN.v.t.</v>
      </c>
      <c r="B1970">
        <v>2015</v>
      </c>
      <c r="C1970" t="s">
        <v>21</v>
      </c>
      <c r="D1970" t="s">
        <v>23</v>
      </c>
      <c r="E1970" t="s">
        <v>0</v>
      </c>
      <c r="F1970" t="s">
        <v>0</v>
      </c>
      <c r="G1970" t="s">
        <v>3</v>
      </c>
      <c r="H1970" t="s">
        <v>0</v>
      </c>
      <c r="I1970" t="s">
        <v>1</v>
      </c>
      <c r="J1970">
        <v>28300</v>
      </c>
    </row>
    <row r="1971" spans="1:10" x14ac:dyDescent="0.25">
      <c r="A1971" t="str">
        <f t="shared" si="30"/>
        <v>LeidenTotaalTotaalHuurCorporatieTotaal</v>
      </c>
      <c r="B1971">
        <v>2015</v>
      </c>
      <c r="C1971" t="s">
        <v>21</v>
      </c>
      <c r="D1971" t="s">
        <v>23</v>
      </c>
      <c r="E1971" t="s">
        <v>0</v>
      </c>
      <c r="F1971" t="s">
        <v>0</v>
      </c>
      <c r="G1971" t="s">
        <v>3</v>
      </c>
      <c r="H1971" t="s">
        <v>4</v>
      </c>
      <c r="I1971" t="s">
        <v>0</v>
      </c>
      <c r="J1971">
        <v>17800</v>
      </c>
    </row>
    <row r="1972" spans="1:10" x14ac:dyDescent="0.25">
      <c r="A1972" t="str">
        <f t="shared" si="30"/>
        <v>LeidenTotaalTotaalHuurCorporatieOnder liberalisatiegrens</v>
      </c>
      <c r="B1972">
        <v>2015</v>
      </c>
      <c r="C1972" t="s">
        <v>21</v>
      </c>
      <c r="D1972" t="s">
        <v>23</v>
      </c>
      <c r="E1972" t="s">
        <v>0</v>
      </c>
      <c r="F1972" t="s">
        <v>0</v>
      </c>
      <c r="G1972" t="s">
        <v>3</v>
      </c>
      <c r="H1972" t="s">
        <v>4</v>
      </c>
      <c r="I1972" t="s">
        <v>5</v>
      </c>
      <c r="J1972">
        <v>16100</v>
      </c>
    </row>
    <row r="1973" spans="1:10" x14ac:dyDescent="0.25">
      <c r="A1973" t="str">
        <f t="shared" si="30"/>
        <v>LeidenTotaalTotaalHuurCorporatieOverig</v>
      </c>
      <c r="B1973">
        <v>2015</v>
      </c>
      <c r="C1973" t="s">
        <v>21</v>
      </c>
      <c r="D1973" t="s">
        <v>23</v>
      </c>
      <c r="E1973" t="s">
        <v>0</v>
      </c>
      <c r="F1973" t="s">
        <v>0</v>
      </c>
      <c r="G1973" t="s">
        <v>3</v>
      </c>
      <c r="H1973" t="s">
        <v>4</v>
      </c>
      <c r="I1973" t="s">
        <v>6</v>
      </c>
      <c r="J1973">
        <v>1800</v>
      </c>
    </row>
    <row r="1974" spans="1:10" x14ac:dyDescent="0.25">
      <c r="A1974" t="str">
        <f t="shared" si="30"/>
        <v>LeidenTotaalTotaalHuurOverige verhuurderN.v.t.</v>
      </c>
      <c r="B1974">
        <v>2015</v>
      </c>
      <c r="C1974" t="s">
        <v>21</v>
      </c>
      <c r="D1974" t="s">
        <v>23</v>
      </c>
      <c r="E1974" t="s">
        <v>0</v>
      </c>
      <c r="F1974" t="s">
        <v>0</v>
      </c>
      <c r="G1974" t="s">
        <v>3</v>
      </c>
      <c r="H1974" t="s">
        <v>7</v>
      </c>
      <c r="I1974" t="s">
        <v>1</v>
      </c>
      <c r="J1974">
        <v>10400</v>
      </c>
    </row>
    <row r="1975" spans="1:10" x14ac:dyDescent="0.25">
      <c r="A1975" t="str">
        <f t="shared" si="30"/>
        <v>LeidenTotaalInkomensafh.huurbeleid tot 34229 euroTotaalN.v.t.N.v.t.</v>
      </c>
      <c r="B1975">
        <v>2015</v>
      </c>
      <c r="C1975" t="s">
        <v>21</v>
      </c>
      <c r="D1975" t="s">
        <v>23</v>
      </c>
      <c r="E1975" t="s">
        <v>0</v>
      </c>
      <c r="F1975" t="s">
        <v>8</v>
      </c>
      <c r="G1975" t="s">
        <v>0</v>
      </c>
      <c r="H1975" t="s">
        <v>1</v>
      </c>
      <c r="I1975" t="s">
        <v>1</v>
      </c>
      <c r="J1975">
        <v>24800</v>
      </c>
    </row>
    <row r="1976" spans="1:10" x14ac:dyDescent="0.25">
      <c r="A1976" t="str">
        <f t="shared" si="30"/>
        <v>LeidenTotaalInkomensafh.huurbeleid tot 34229 euroEigenaarN.v.t.N.v.t.</v>
      </c>
      <c r="B1976">
        <v>2015</v>
      </c>
      <c r="C1976" t="s">
        <v>21</v>
      </c>
      <c r="D1976" t="s">
        <v>23</v>
      </c>
      <c r="E1976" t="s">
        <v>0</v>
      </c>
      <c r="F1976" t="s">
        <v>8</v>
      </c>
      <c r="G1976" t="s">
        <v>2</v>
      </c>
      <c r="H1976" t="s">
        <v>1</v>
      </c>
      <c r="I1976" t="s">
        <v>1</v>
      </c>
      <c r="J1976">
        <v>5900</v>
      </c>
    </row>
    <row r="1977" spans="1:10" x14ac:dyDescent="0.25">
      <c r="A1977" t="str">
        <f t="shared" si="30"/>
        <v>LeidenTotaalInkomensafh.huurbeleid tot 34229 euroHuurTotaalN.v.t.</v>
      </c>
      <c r="B1977">
        <v>2015</v>
      </c>
      <c r="C1977" t="s">
        <v>21</v>
      </c>
      <c r="D1977" t="s">
        <v>23</v>
      </c>
      <c r="E1977" t="s">
        <v>0</v>
      </c>
      <c r="F1977" t="s">
        <v>8</v>
      </c>
      <c r="G1977" t="s">
        <v>3</v>
      </c>
      <c r="H1977" t="s">
        <v>0</v>
      </c>
      <c r="I1977" t="s">
        <v>1</v>
      </c>
      <c r="J1977">
        <v>18900</v>
      </c>
    </row>
    <row r="1978" spans="1:10" x14ac:dyDescent="0.25">
      <c r="A1978" t="str">
        <f t="shared" si="30"/>
        <v>LeidenTotaalInkomensafh.huurbeleid tot 34229 euroHuurCorporatieTotaal</v>
      </c>
      <c r="B1978">
        <v>2015</v>
      </c>
      <c r="C1978" t="s">
        <v>21</v>
      </c>
      <c r="D1978" t="s">
        <v>23</v>
      </c>
      <c r="E1978" t="s">
        <v>0</v>
      </c>
      <c r="F1978" t="s">
        <v>8</v>
      </c>
      <c r="G1978" t="s">
        <v>3</v>
      </c>
      <c r="H1978" t="s">
        <v>4</v>
      </c>
      <c r="I1978" t="s">
        <v>0</v>
      </c>
      <c r="J1978">
        <v>12600</v>
      </c>
    </row>
    <row r="1979" spans="1:10" x14ac:dyDescent="0.25">
      <c r="A1979" t="str">
        <f t="shared" si="30"/>
        <v>LeidenTotaalInkomensafh.huurbeleid tot 34229 euroHuurCorporatieOnder liberalisatiegrens</v>
      </c>
      <c r="B1979">
        <v>2015</v>
      </c>
      <c r="C1979" t="s">
        <v>21</v>
      </c>
      <c r="D1979" t="s">
        <v>23</v>
      </c>
      <c r="E1979" t="s">
        <v>0</v>
      </c>
      <c r="F1979" t="s">
        <v>8</v>
      </c>
      <c r="G1979" t="s">
        <v>3</v>
      </c>
      <c r="H1979" t="s">
        <v>4</v>
      </c>
      <c r="I1979" t="s">
        <v>5</v>
      </c>
      <c r="J1979">
        <v>11500</v>
      </c>
    </row>
    <row r="1980" spans="1:10" x14ac:dyDescent="0.25">
      <c r="A1980" t="str">
        <f t="shared" si="30"/>
        <v>LeidenTotaalInkomensafh.huurbeleid tot 34229 euroHuurCorporatieOverig</v>
      </c>
      <c r="B1980">
        <v>2015</v>
      </c>
      <c r="C1980" t="s">
        <v>21</v>
      </c>
      <c r="D1980" t="s">
        <v>23</v>
      </c>
      <c r="E1980" t="s">
        <v>0</v>
      </c>
      <c r="F1980" t="s">
        <v>8</v>
      </c>
      <c r="G1980" t="s">
        <v>3</v>
      </c>
      <c r="H1980" t="s">
        <v>4</v>
      </c>
      <c r="I1980" t="s">
        <v>6</v>
      </c>
      <c r="J1980">
        <v>1100</v>
      </c>
    </row>
    <row r="1981" spans="1:10" x14ac:dyDescent="0.25">
      <c r="A1981" t="str">
        <f t="shared" si="30"/>
        <v>LeidenTotaalInkomensafh.huurbeleid tot 34229 euroHuurOverige verhuurderN.v.t.</v>
      </c>
      <c r="B1981">
        <v>2015</v>
      </c>
      <c r="C1981" t="s">
        <v>21</v>
      </c>
      <c r="D1981" t="s">
        <v>23</v>
      </c>
      <c r="E1981" t="s">
        <v>0</v>
      </c>
      <c r="F1981" t="s">
        <v>8</v>
      </c>
      <c r="G1981" t="s">
        <v>3</v>
      </c>
      <c r="H1981" t="s">
        <v>7</v>
      </c>
      <c r="I1981" t="s">
        <v>1</v>
      </c>
      <c r="J1981">
        <v>6300</v>
      </c>
    </row>
    <row r="1982" spans="1:10" x14ac:dyDescent="0.25">
      <c r="A1982" t="str">
        <f t="shared" si="30"/>
        <v>LeidenTotaalInkomensafh.huurbeleid 34229 t/m 43786 euroTotaalN.v.t.N.v.t.</v>
      </c>
      <c r="B1982">
        <v>2015</v>
      </c>
      <c r="C1982" t="s">
        <v>21</v>
      </c>
      <c r="D1982" t="s">
        <v>23</v>
      </c>
      <c r="E1982" t="s">
        <v>0</v>
      </c>
      <c r="F1982" t="s">
        <v>9</v>
      </c>
      <c r="G1982" t="s">
        <v>0</v>
      </c>
      <c r="H1982" t="s">
        <v>1</v>
      </c>
      <c r="I1982" t="s">
        <v>1</v>
      </c>
      <c r="J1982">
        <v>6600</v>
      </c>
    </row>
    <row r="1983" spans="1:10" x14ac:dyDescent="0.25">
      <c r="A1983" t="str">
        <f t="shared" si="30"/>
        <v>LeidenTotaalInkomensafh.huurbeleid 34229 t/m 43786 euroEigenaarN.v.t.N.v.t.</v>
      </c>
      <c r="B1983">
        <v>2015</v>
      </c>
      <c r="C1983" t="s">
        <v>21</v>
      </c>
      <c r="D1983" t="s">
        <v>23</v>
      </c>
      <c r="E1983" t="s">
        <v>0</v>
      </c>
      <c r="F1983" t="s">
        <v>9</v>
      </c>
      <c r="G1983" t="s">
        <v>2</v>
      </c>
      <c r="H1983" t="s">
        <v>1</v>
      </c>
      <c r="I1983" t="s">
        <v>1</v>
      </c>
      <c r="J1983">
        <v>3100</v>
      </c>
    </row>
    <row r="1984" spans="1:10" x14ac:dyDescent="0.25">
      <c r="A1984" t="str">
        <f t="shared" si="30"/>
        <v>LeidenTotaalInkomensafh.huurbeleid 34229 t/m 43786 euroHuurTotaalN.v.t.</v>
      </c>
      <c r="B1984">
        <v>2015</v>
      </c>
      <c r="C1984" t="s">
        <v>21</v>
      </c>
      <c r="D1984" t="s">
        <v>23</v>
      </c>
      <c r="E1984" t="s">
        <v>0</v>
      </c>
      <c r="F1984" t="s">
        <v>9</v>
      </c>
      <c r="G1984" t="s">
        <v>3</v>
      </c>
      <c r="H1984" t="s">
        <v>0</v>
      </c>
      <c r="I1984" t="s">
        <v>1</v>
      </c>
      <c r="J1984">
        <v>3500</v>
      </c>
    </row>
    <row r="1985" spans="1:10" x14ac:dyDescent="0.25">
      <c r="A1985" t="str">
        <f t="shared" si="30"/>
        <v>LeidenTotaalInkomensafh.huurbeleid 34229 t/m 43786 euroHuurCorporatieTotaal</v>
      </c>
      <c r="B1985">
        <v>2015</v>
      </c>
      <c r="C1985" t="s">
        <v>21</v>
      </c>
      <c r="D1985" t="s">
        <v>23</v>
      </c>
      <c r="E1985" t="s">
        <v>0</v>
      </c>
      <c r="F1985" t="s">
        <v>9</v>
      </c>
      <c r="G1985" t="s">
        <v>3</v>
      </c>
      <c r="H1985" t="s">
        <v>4</v>
      </c>
      <c r="I1985" t="s">
        <v>0</v>
      </c>
      <c r="J1985">
        <v>2000</v>
      </c>
    </row>
    <row r="1986" spans="1:10" x14ac:dyDescent="0.25">
      <c r="A1986" t="str">
        <f t="shared" si="30"/>
        <v>LeidenTotaalInkomensafh.huurbeleid 34229 t/m 43786 euroHuurCorporatieOnder liberalisatiegrens</v>
      </c>
      <c r="B1986">
        <v>2015</v>
      </c>
      <c r="C1986" t="s">
        <v>21</v>
      </c>
      <c r="D1986" t="s">
        <v>23</v>
      </c>
      <c r="E1986" t="s">
        <v>0</v>
      </c>
      <c r="F1986" t="s">
        <v>9</v>
      </c>
      <c r="G1986" t="s">
        <v>3</v>
      </c>
      <c r="H1986" t="s">
        <v>4</v>
      </c>
      <c r="I1986" t="s">
        <v>5</v>
      </c>
      <c r="J1986">
        <v>1800</v>
      </c>
    </row>
    <row r="1987" spans="1:10" x14ac:dyDescent="0.25">
      <c r="A1987" t="str">
        <f t="shared" ref="A1987:A2050" si="31">CONCATENATE(D1987,E1987,F1987,G1987,H1987,I1987)</f>
        <v>LeidenTotaalInkomensafh.huurbeleid 34229 t/m 43786 euroHuurCorporatieOverig</v>
      </c>
      <c r="B1987">
        <v>2015</v>
      </c>
      <c r="C1987" t="s">
        <v>21</v>
      </c>
      <c r="D1987" t="s">
        <v>23</v>
      </c>
      <c r="E1987" t="s">
        <v>0</v>
      </c>
      <c r="F1987" t="s">
        <v>9</v>
      </c>
      <c r="G1987" t="s">
        <v>3</v>
      </c>
      <c r="H1987" t="s">
        <v>4</v>
      </c>
      <c r="I1987" t="s">
        <v>6</v>
      </c>
      <c r="J1987">
        <v>200</v>
      </c>
    </row>
    <row r="1988" spans="1:10" x14ac:dyDescent="0.25">
      <c r="A1988" t="str">
        <f t="shared" si="31"/>
        <v>LeidenTotaalInkomensafh.huurbeleid 34229 t/m 43786 euroHuurOverige verhuurderN.v.t.</v>
      </c>
      <c r="B1988">
        <v>2015</v>
      </c>
      <c r="C1988" t="s">
        <v>21</v>
      </c>
      <c r="D1988" t="s">
        <v>23</v>
      </c>
      <c r="E1988" t="s">
        <v>0</v>
      </c>
      <c r="F1988" t="s">
        <v>9</v>
      </c>
      <c r="G1988" t="s">
        <v>3</v>
      </c>
      <c r="H1988" t="s">
        <v>7</v>
      </c>
      <c r="I1988" t="s">
        <v>1</v>
      </c>
      <c r="J1988">
        <v>1500</v>
      </c>
    </row>
    <row r="1989" spans="1:10" x14ac:dyDescent="0.25">
      <c r="A1989" t="str">
        <f t="shared" si="31"/>
        <v>LeidenTotaalInkomensafh.huurbeleid meer dan 43786 euroTotaalN.v.t.N.v.t.</v>
      </c>
      <c r="B1989">
        <v>2015</v>
      </c>
      <c r="C1989" t="s">
        <v>21</v>
      </c>
      <c r="D1989" t="s">
        <v>23</v>
      </c>
      <c r="E1989" t="s">
        <v>0</v>
      </c>
      <c r="F1989" t="s">
        <v>10</v>
      </c>
      <c r="G1989" t="s">
        <v>0</v>
      </c>
      <c r="H1989" t="s">
        <v>1</v>
      </c>
      <c r="I1989" t="s">
        <v>1</v>
      </c>
      <c r="J1989">
        <v>22200</v>
      </c>
    </row>
    <row r="1990" spans="1:10" x14ac:dyDescent="0.25">
      <c r="A1990" t="str">
        <f t="shared" si="31"/>
        <v>LeidenTotaalInkomensafh.huurbeleid meer dan 43786 euroEigenaarN.v.t.N.v.t.</v>
      </c>
      <c r="B1990">
        <v>2015</v>
      </c>
      <c r="C1990" t="s">
        <v>21</v>
      </c>
      <c r="D1990" t="s">
        <v>23</v>
      </c>
      <c r="E1990" t="s">
        <v>0</v>
      </c>
      <c r="F1990" t="s">
        <v>10</v>
      </c>
      <c r="G1990" t="s">
        <v>2</v>
      </c>
      <c r="H1990" t="s">
        <v>1</v>
      </c>
      <c r="I1990" t="s">
        <v>1</v>
      </c>
      <c r="J1990">
        <v>16300</v>
      </c>
    </row>
    <row r="1991" spans="1:10" x14ac:dyDescent="0.25">
      <c r="A1991" t="str">
        <f t="shared" si="31"/>
        <v>LeidenTotaalInkomensafh.huurbeleid meer dan 43786 euroHuurTotaalN.v.t.</v>
      </c>
      <c r="B1991">
        <v>2015</v>
      </c>
      <c r="C1991" t="s">
        <v>21</v>
      </c>
      <c r="D1991" t="s">
        <v>23</v>
      </c>
      <c r="E1991" t="s">
        <v>0</v>
      </c>
      <c r="F1991" t="s">
        <v>10</v>
      </c>
      <c r="G1991" t="s">
        <v>3</v>
      </c>
      <c r="H1991" t="s">
        <v>0</v>
      </c>
      <c r="I1991" t="s">
        <v>1</v>
      </c>
      <c r="J1991">
        <v>5800</v>
      </c>
    </row>
    <row r="1992" spans="1:10" x14ac:dyDescent="0.25">
      <c r="A1992" t="str">
        <f t="shared" si="31"/>
        <v>LeidenTotaalInkomensafh.huurbeleid meer dan 43786 euroHuurCorporatieTotaal</v>
      </c>
      <c r="B1992">
        <v>2015</v>
      </c>
      <c r="C1992" t="s">
        <v>21</v>
      </c>
      <c r="D1992" t="s">
        <v>23</v>
      </c>
      <c r="E1992" t="s">
        <v>0</v>
      </c>
      <c r="F1992" t="s">
        <v>10</v>
      </c>
      <c r="G1992" t="s">
        <v>3</v>
      </c>
      <c r="H1992" t="s">
        <v>4</v>
      </c>
      <c r="I1992" t="s">
        <v>0</v>
      </c>
      <c r="J1992">
        <v>3200</v>
      </c>
    </row>
    <row r="1993" spans="1:10" x14ac:dyDescent="0.25">
      <c r="A1993" t="str">
        <f t="shared" si="31"/>
        <v>LeidenTotaalInkomensafh.huurbeleid meer dan 43786 euroHuurCorporatieOnder liberalisatiegrens</v>
      </c>
      <c r="B1993">
        <v>2015</v>
      </c>
      <c r="C1993" t="s">
        <v>21</v>
      </c>
      <c r="D1993" t="s">
        <v>23</v>
      </c>
      <c r="E1993" t="s">
        <v>0</v>
      </c>
      <c r="F1993" t="s">
        <v>10</v>
      </c>
      <c r="G1993" t="s">
        <v>3</v>
      </c>
      <c r="H1993" t="s">
        <v>4</v>
      </c>
      <c r="I1993" t="s">
        <v>5</v>
      </c>
      <c r="J1993">
        <v>2700</v>
      </c>
    </row>
    <row r="1994" spans="1:10" x14ac:dyDescent="0.25">
      <c r="A1994" t="str">
        <f t="shared" si="31"/>
        <v>LeidenTotaalInkomensafh.huurbeleid meer dan 43786 euroHuurCorporatieOverig</v>
      </c>
      <c r="B1994">
        <v>2015</v>
      </c>
      <c r="C1994" t="s">
        <v>21</v>
      </c>
      <c r="D1994" t="s">
        <v>23</v>
      </c>
      <c r="E1994" t="s">
        <v>0</v>
      </c>
      <c r="F1994" t="s">
        <v>10</v>
      </c>
      <c r="G1994" t="s">
        <v>3</v>
      </c>
      <c r="H1994" t="s">
        <v>4</v>
      </c>
      <c r="I1994" t="s">
        <v>6</v>
      </c>
      <c r="J1994">
        <v>500</v>
      </c>
    </row>
    <row r="1995" spans="1:10" x14ac:dyDescent="0.25">
      <c r="A1995" t="str">
        <f t="shared" si="31"/>
        <v>LeidenTotaalInkomensafh.huurbeleid meer dan 43786 euroHuurOverige verhuurderN.v.t.</v>
      </c>
      <c r="B1995">
        <v>2015</v>
      </c>
      <c r="C1995" t="s">
        <v>21</v>
      </c>
      <c r="D1995" t="s">
        <v>23</v>
      </c>
      <c r="E1995" t="s">
        <v>0</v>
      </c>
      <c r="F1995" t="s">
        <v>10</v>
      </c>
      <c r="G1995" t="s">
        <v>3</v>
      </c>
      <c r="H1995" t="s">
        <v>7</v>
      </c>
      <c r="I1995" t="s">
        <v>1</v>
      </c>
      <c r="J1995">
        <v>2700</v>
      </c>
    </row>
    <row r="1996" spans="1:10" x14ac:dyDescent="0.25">
      <c r="A1996" t="str">
        <f t="shared" si="31"/>
        <v>LeidenBinnenstad-ZuidTotaalTotaalN.v.t.N.v.t.</v>
      </c>
      <c r="B1996">
        <v>2015</v>
      </c>
      <c r="C1996" t="s">
        <v>21</v>
      </c>
      <c r="D1996" t="s">
        <v>23</v>
      </c>
      <c r="E1996" t="s">
        <v>167</v>
      </c>
      <c r="F1996" t="s">
        <v>0</v>
      </c>
      <c r="G1996" t="s">
        <v>0</v>
      </c>
      <c r="H1996" t="s">
        <v>1</v>
      </c>
      <c r="I1996" t="s">
        <v>1</v>
      </c>
      <c r="J1996">
        <v>3800</v>
      </c>
    </row>
    <row r="1997" spans="1:10" x14ac:dyDescent="0.25">
      <c r="A1997" t="str">
        <f t="shared" si="31"/>
        <v>LeidenBinnenstad-ZuidTotaalEigenaarN.v.t.N.v.t.</v>
      </c>
      <c r="B1997">
        <v>2015</v>
      </c>
      <c r="C1997" t="s">
        <v>21</v>
      </c>
      <c r="D1997" t="s">
        <v>23</v>
      </c>
      <c r="E1997" t="s">
        <v>167</v>
      </c>
      <c r="F1997" t="s">
        <v>0</v>
      </c>
      <c r="G1997" t="s">
        <v>2</v>
      </c>
      <c r="H1997" t="s">
        <v>1</v>
      </c>
      <c r="I1997" t="s">
        <v>1</v>
      </c>
      <c r="J1997">
        <v>1100</v>
      </c>
    </row>
    <row r="1998" spans="1:10" x14ac:dyDescent="0.25">
      <c r="A1998" t="str">
        <f t="shared" si="31"/>
        <v>LeidenBinnenstad-ZuidTotaalHuurTotaalN.v.t.</v>
      </c>
      <c r="B1998">
        <v>2015</v>
      </c>
      <c r="C1998" t="s">
        <v>21</v>
      </c>
      <c r="D1998" t="s">
        <v>23</v>
      </c>
      <c r="E1998" t="s">
        <v>167</v>
      </c>
      <c r="F1998" t="s">
        <v>0</v>
      </c>
      <c r="G1998" t="s">
        <v>3</v>
      </c>
      <c r="H1998" t="s">
        <v>0</v>
      </c>
      <c r="I1998" t="s">
        <v>1</v>
      </c>
      <c r="J1998">
        <v>2700</v>
      </c>
    </row>
    <row r="1999" spans="1:10" x14ac:dyDescent="0.25">
      <c r="A1999" t="str">
        <f t="shared" si="31"/>
        <v>LeidenBinnenstad-ZuidTotaalHuurCorporatieTotaal</v>
      </c>
      <c r="B1999">
        <v>2015</v>
      </c>
      <c r="C1999" t="s">
        <v>21</v>
      </c>
      <c r="D1999" t="s">
        <v>23</v>
      </c>
      <c r="E1999" t="s">
        <v>167</v>
      </c>
      <c r="F1999" t="s">
        <v>0</v>
      </c>
      <c r="G1999" t="s">
        <v>3</v>
      </c>
      <c r="H1999" t="s">
        <v>4</v>
      </c>
      <c r="I1999" t="s">
        <v>0</v>
      </c>
      <c r="J1999">
        <v>700</v>
      </c>
    </row>
    <row r="2000" spans="1:10" x14ac:dyDescent="0.25">
      <c r="A2000" t="str">
        <f t="shared" si="31"/>
        <v>LeidenBinnenstad-ZuidTotaalHuurCorporatieOnder liberalisatiegrens</v>
      </c>
      <c r="B2000">
        <v>2015</v>
      </c>
      <c r="C2000" t="s">
        <v>21</v>
      </c>
      <c r="D2000" t="s">
        <v>23</v>
      </c>
      <c r="E2000" t="s">
        <v>167</v>
      </c>
      <c r="F2000" t="s">
        <v>0</v>
      </c>
      <c r="G2000" t="s">
        <v>3</v>
      </c>
      <c r="H2000" t="s">
        <v>4</v>
      </c>
      <c r="I2000" t="s">
        <v>5</v>
      </c>
      <c r="J2000">
        <v>500</v>
      </c>
    </row>
    <row r="2001" spans="1:10" x14ac:dyDescent="0.25">
      <c r="A2001" t="str">
        <f t="shared" si="31"/>
        <v>LeidenBinnenstad-ZuidTotaalHuurCorporatieOverig</v>
      </c>
      <c r="B2001">
        <v>2015</v>
      </c>
      <c r="C2001" t="s">
        <v>21</v>
      </c>
      <c r="D2001" t="s">
        <v>23</v>
      </c>
      <c r="E2001" t="s">
        <v>167</v>
      </c>
      <c r="F2001" t="s">
        <v>0</v>
      </c>
      <c r="G2001" t="s">
        <v>3</v>
      </c>
      <c r="H2001" t="s">
        <v>4</v>
      </c>
      <c r="I2001" t="s">
        <v>6</v>
      </c>
      <c r="J2001">
        <v>200</v>
      </c>
    </row>
    <row r="2002" spans="1:10" x14ac:dyDescent="0.25">
      <c r="A2002" t="str">
        <f t="shared" si="31"/>
        <v>LeidenBinnenstad-ZuidTotaalHuurOverige verhuurderN.v.t.</v>
      </c>
      <c r="B2002">
        <v>2015</v>
      </c>
      <c r="C2002" t="s">
        <v>21</v>
      </c>
      <c r="D2002" t="s">
        <v>23</v>
      </c>
      <c r="E2002" t="s">
        <v>167</v>
      </c>
      <c r="F2002" t="s">
        <v>0</v>
      </c>
      <c r="G2002" t="s">
        <v>3</v>
      </c>
      <c r="H2002" t="s">
        <v>7</v>
      </c>
      <c r="I2002" t="s">
        <v>1</v>
      </c>
      <c r="J2002">
        <v>2000</v>
      </c>
    </row>
    <row r="2003" spans="1:10" x14ac:dyDescent="0.25">
      <c r="A2003" t="str">
        <f t="shared" si="31"/>
        <v>LeidenBinnenstad-ZuidInkomensafh.huurbeleid tot 34229 euroTotaalN.v.t.N.v.t.</v>
      </c>
      <c r="B2003">
        <v>2015</v>
      </c>
      <c r="C2003" t="s">
        <v>21</v>
      </c>
      <c r="D2003" t="s">
        <v>23</v>
      </c>
      <c r="E2003" t="s">
        <v>167</v>
      </c>
      <c r="F2003" t="s">
        <v>8</v>
      </c>
      <c r="G2003" t="s">
        <v>0</v>
      </c>
      <c r="H2003" t="s">
        <v>1</v>
      </c>
      <c r="I2003" t="s">
        <v>1</v>
      </c>
      <c r="J2003">
        <v>1900</v>
      </c>
    </row>
    <row r="2004" spans="1:10" x14ac:dyDescent="0.25">
      <c r="A2004" t="str">
        <f t="shared" si="31"/>
        <v>LeidenBinnenstad-ZuidInkomensafh.huurbeleid tot 34229 euroEigenaarN.v.t.N.v.t.</v>
      </c>
      <c r="B2004">
        <v>2015</v>
      </c>
      <c r="C2004" t="s">
        <v>21</v>
      </c>
      <c r="D2004" t="s">
        <v>23</v>
      </c>
      <c r="E2004" t="s">
        <v>167</v>
      </c>
      <c r="F2004" t="s">
        <v>8</v>
      </c>
      <c r="G2004" t="s">
        <v>2</v>
      </c>
      <c r="H2004" t="s">
        <v>1</v>
      </c>
      <c r="I2004" t="s">
        <v>1</v>
      </c>
      <c r="J2004">
        <v>200</v>
      </c>
    </row>
    <row r="2005" spans="1:10" x14ac:dyDescent="0.25">
      <c r="A2005" t="str">
        <f t="shared" si="31"/>
        <v>LeidenBinnenstad-ZuidInkomensafh.huurbeleid tot 34229 euroHuurTotaalN.v.t.</v>
      </c>
      <c r="B2005">
        <v>2015</v>
      </c>
      <c r="C2005" t="s">
        <v>21</v>
      </c>
      <c r="D2005" t="s">
        <v>23</v>
      </c>
      <c r="E2005" t="s">
        <v>167</v>
      </c>
      <c r="F2005" t="s">
        <v>8</v>
      </c>
      <c r="G2005" t="s">
        <v>3</v>
      </c>
      <c r="H2005" t="s">
        <v>0</v>
      </c>
      <c r="I2005" t="s">
        <v>1</v>
      </c>
      <c r="J2005">
        <v>1600</v>
      </c>
    </row>
    <row r="2006" spans="1:10" x14ac:dyDescent="0.25">
      <c r="A2006" t="str">
        <f t="shared" si="31"/>
        <v>LeidenBinnenstad-ZuidInkomensafh.huurbeleid tot 34229 euroHuurCorporatieTotaal</v>
      </c>
      <c r="B2006">
        <v>2015</v>
      </c>
      <c r="C2006" t="s">
        <v>21</v>
      </c>
      <c r="D2006" t="s">
        <v>23</v>
      </c>
      <c r="E2006" t="s">
        <v>167</v>
      </c>
      <c r="F2006" t="s">
        <v>8</v>
      </c>
      <c r="G2006" t="s">
        <v>3</v>
      </c>
      <c r="H2006" t="s">
        <v>4</v>
      </c>
      <c r="I2006" t="s">
        <v>0</v>
      </c>
      <c r="J2006">
        <v>500</v>
      </c>
    </row>
    <row r="2007" spans="1:10" x14ac:dyDescent="0.25">
      <c r="A2007" t="str">
        <f t="shared" si="31"/>
        <v>LeidenBinnenstad-ZuidInkomensafh.huurbeleid tot 34229 euroHuurCorporatieOnder liberalisatiegrens</v>
      </c>
      <c r="B2007">
        <v>2015</v>
      </c>
      <c r="C2007" t="s">
        <v>21</v>
      </c>
      <c r="D2007" t="s">
        <v>23</v>
      </c>
      <c r="E2007" t="s">
        <v>167</v>
      </c>
      <c r="F2007" t="s">
        <v>8</v>
      </c>
      <c r="G2007" t="s">
        <v>3</v>
      </c>
      <c r="H2007" t="s">
        <v>4</v>
      </c>
      <c r="I2007" t="s">
        <v>5</v>
      </c>
      <c r="J2007">
        <v>400</v>
      </c>
    </row>
    <row r="2008" spans="1:10" x14ac:dyDescent="0.25">
      <c r="A2008" t="str">
        <f t="shared" si="31"/>
        <v>LeidenBinnenstad-ZuidInkomensafh.huurbeleid tot 34229 euroHuurCorporatieOverig</v>
      </c>
      <c r="B2008">
        <v>2015</v>
      </c>
      <c r="C2008" t="s">
        <v>21</v>
      </c>
      <c r="D2008" t="s">
        <v>23</v>
      </c>
      <c r="E2008" t="s">
        <v>167</v>
      </c>
      <c r="F2008" t="s">
        <v>8</v>
      </c>
      <c r="G2008" t="s">
        <v>3</v>
      </c>
      <c r="H2008" t="s">
        <v>4</v>
      </c>
      <c r="I2008" t="s">
        <v>6</v>
      </c>
      <c r="J2008">
        <v>200</v>
      </c>
    </row>
    <row r="2009" spans="1:10" x14ac:dyDescent="0.25">
      <c r="A2009" t="str">
        <f t="shared" si="31"/>
        <v>LeidenBinnenstad-ZuidInkomensafh.huurbeleid tot 34229 euroHuurOverige verhuurderN.v.t.</v>
      </c>
      <c r="B2009">
        <v>2015</v>
      </c>
      <c r="C2009" t="s">
        <v>21</v>
      </c>
      <c r="D2009" t="s">
        <v>23</v>
      </c>
      <c r="E2009" t="s">
        <v>167</v>
      </c>
      <c r="F2009" t="s">
        <v>8</v>
      </c>
      <c r="G2009" t="s">
        <v>3</v>
      </c>
      <c r="H2009" t="s">
        <v>7</v>
      </c>
      <c r="I2009" t="s">
        <v>1</v>
      </c>
      <c r="J2009">
        <v>1100</v>
      </c>
    </row>
    <row r="2010" spans="1:10" x14ac:dyDescent="0.25">
      <c r="A2010" t="str">
        <f t="shared" si="31"/>
        <v>LeidenBinnenstad-ZuidInkomensafh.huurbeleid 34229 t/m 43786 euroTotaalN.v.t.N.v.t.</v>
      </c>
      <c r="B2010">
        <v>2015</v>
      </c>
      <c r="C2010" t="s">
        <v>21</v>
      </c>
      <c r="D2010" t="s">
        <v>23</v>
      </c>
      <c r="E2010" t="s">
        <v>167</v>
      </c>
      <c r="F2010" t="s">
        <v>9</v>
      </c>
      <c r="G2010" t="s">
        <v>0</v>
      </c>
      <c r="H2010" t="s">
        <v>1</v>
      </c>
      <c r="I2010" t="s">
        <v>1</v>
      </c>
      <c r="J2010">
        <v>500</v>
      </c>
    </row>
    <row r="2011" spans="1:10" x14ac:dyDescent="0.25">
      <c r="A2011" t="str">
        <f t="shared" si="31"/>
        <v>LeidenBinnenstad-ZuidInkomensafh.huurbeleid 34229 t/m 43786 euroEigenaarN.v.t.N.v.t.</v>
      </c>
      <c r="B2011">
        <v>2015</v>
      </c>
      <c r="C2011" t="s">
        <v>21</v>
      </c>
      <c r="D2011" t="s">
        <v>23</v>
      </c>
      <c r="E2011" t="s">
        <v>167</v>
      </c>
      <c r="F2011" t="s">
        <v>9</v>
      </c>
      <c r="G2011" t="s">
        <v>2</v>
      </c>
      <c r="H2011" t="s">
        <v>1</v>
      </c>
      <c r="I2011" t="s">
        <v>1</v>
      </c>
      <c r="J2011">
        <v>100</v>
      </c>
    </row>
    <row r="2012" spans="1:10" x14ac:dyDescent="0.25">
      <c r="A2012" t="str">
        <f t="shared" si="31"/>
        <v>LeidenBinnenstad-ZuidInkomensafh.huurbeleid 34229 t/m 43786 euroHuurTotaalN.v.t.</v>
      </c>
      <c r="B2012">
        <v>2015</v>
      </c>
      <c r="C2012" t="s">
        <v>21</v>
      </c>
      <c r="D2012" t="s">
        <v>23</v>
      </c>
      <c r="E2012" t="s">
        <v>167</v>
      </c>
      <c r="F2012" t="s">
        <v>9</v>
      </c>
      <c r="G2012" t="s">
        <v>3</v>
      </c>
      <c r="H2012" t="s">
        <v>0</v>
      </c>
      <c r="I2012" t="s">
        <v>1</v>
      </c>
      <c r="J2012">
        <v>400</v>
      </c>
    </row>
    <row r="2013" spans="1:10" x14ac:dyDescent="0.25">
      <c r="A2013" t="str">
        <f t="shared" si="31"/>
        <v>LeidenBinnenstad-ZuidInkomensafh.huurbeleid 34229 t/m 43786 euroHuurCorporatieTotaal</v>
      </c>
      <c r="B2013">
        <v>2015</v>
      </c>
      <c r="C2013" t="s">
        <v>21</v>
      </c>
      <c r="D2013" t="s">
        <v>23</v>
      </c>
      <c r="E2013" t="s">
        <v>167</v>
      </c>
      <c r="F2013" t="s">
        <v>9</v>
      </c>
      <c r="G2013" t="s">
        <v>3</v>
      </c>
      <c r="H2013" t="s">
        <v>4</v>
      </c>
      <c r="I2013" t="s">
        <v>0</v>
      </c>
      <c r="J2013">
        <v>100</v>
      </c>
    </row>
    <row r="2014" spans="1:10" x14ac:dyDescent="0.25">
      <c r="A2014" t="str">
        <f t="shared" si="31"/>
        <v>LeidenBinnenstad-ZuidInkomensafh.huurbeleid 34229 t/m 43786 euroHuurCorporatieOnder liberalisatiegrens</v>
      </c>
      <c r="B2014">
        <v>2015</v>
      </c>
      <c r="C2014" t="s">
        <v>21</v>
      </c>
      <c r="D2014" t="s">
        <v>23</v>
      </c>
      <c r="E2014" t="s">
        <v>167</v>
      </c>
      <c r="F2014" t="s">
        <v>9</v>
      </c>
      <c r="G2014" t="s">
        <v>3</v>
      </c>
      <c r="H2014" t="s">
        <v>4</v>
      </c>
      <c r="I2014" t="s">
        <v>5</v>
      </c>
      <c r="J2014">
        <v>100</v>
      </c>
    </row>
    <row r="2015" spans="1:10" x14ac:dyDescent="0.25">
      <c r="A2015" t="str">
        <f t="shared" si="31"/>
        <v>LeidenBinnenstad-ZuidInkomensafh.huurbeleid 34229 t/m 43786 euroHuurCorporatieOverig</v>
      </c>
      <c r="B2015">
        <v>2015</v>
      </c>
      <c r="C2015" t="s">
        <v>21</v>
      </c>
      <c r="D2015" t="s">
        <v>23</v>
      </c>
      <c r="E2015" t="s">
        <v>167</v>
      </c>
      <c r="F2015" t="s">
        <v>9</v>
      </c>
      <c r="G2015" t="s">
        <v>3</v>
      </c>
      <c r="H2015" t="s">
        <v>4</v>
      </c>
      <c r="I2015" t="s">
        <v>6</v>
      </c>
      <c r="J2015">
        <v>0</v>
      </c>
    </row>
    <row r="2016" spans="1:10" x14ac:dyDescent="0.25">
      <c r="A2016" t="str">
        <f t="shared" si="31"/>
        <v>LeidenBinnenstad-ZuidInkomensafh.huurbeleid 34229 t/m 43786 euroHuurOverige verhuurderN.v.t.</v>
      </c>
      <c r="B2016">
        <v>2015</v>
      </c>
      <c r="C2016" t="s">
        <v>21</v>
      </c>
      <c r="D2016" t="s">
        <v>23</v>
      </c>
      <c r="E2016" t="s">
        <v>167</v>
      </c>
      <c r="F2016" t="s">
        <v>9</v>
      </c>
      <c r="G2016" t="s">
        <v>3</v>
      </c>
      <c r="H2016" t="s">
        <v>7</v>
      </c>
      <c r="I2016" t="s">
        <v>1</v>
      </c>
      <c r="J2016">
        <v>300</v>
      </c>
    </row>
    <row r="2017" spans="1:10" x14ac:dyDescent="0.25">
      <c r="A2017" t="str">
        <f t="shared" si="31"/>
        <v>LeidenBinnenstad-ZuidInkomensafh.huurbeleid meer dan 43786 euroTotaalN.v.t.N.v.t.</v>
      </c>
      <c r="B2017">
        <v>2015</v>
      </c>
      <c r="C2017" t="s">
        <v>21</v>
      </c>
      <c r="D2017" t="s">
        <v>23</v>
      </c>
      <c r="E2017" t="s">
        <v>167</v>
      </c>
      <c r="F2017" t="s">
        <v>10</v>
      </c>
      <c r="G2017" t="s">
        <v>0</v>
      </c>
      <c r="H2017" t="s">
        <v>1</v>
      </c>
      <c r="I2017" t="s">
        <v>1</v>
      </c>
      <c r="J2017">
        <v>1400</v>
      </c>
    </row>
    <row r="2018" spans="1:10" x14ac:dyDescent="0.25">
      <c r="A2018" t="str">
        <f t="shared" si="31"/>
        <v>LeidenBinnenstad-ZuidInkomensafh.huurbeleid meer dan 43786 euroEigenaarN.v.t.N.v.t.</v>
      </c>
      <c r="B2018">
        <v>2015</v>
      </c>
      <c r="C2018" t="s">
        <v>21</v>
      </c>
      <c r="D2018" t="s">
        <v>23</v>
      </c>
      <c r="E2018" t="s">
        <v>167</v>
      </c>
      <c r="F2018" t="s">
        <v>10</v>
      </c>
      <c r="G2018" t="s">
        <v>2</v>
      </c>
      <c r="H2018" t="s">
        <v>1</v>
      </c>
      <c r="I2018" t="s">
        <v>1</v>
      </c>
      <c r="J2018">
        <v>800</v>
      </c>
    </row>
    <row r="2019" spans="1:10" x14ac:dyDescent="0.25">
      <c r="A2019" t="str">
        <f t="shared" si="31"/>
        <v>LeidenBinnenstad-ZuidInkomensafh.huurbeleid meer dan 43786 euroHuurTotaalN.v.t.</v>
      </c>
      <c r="B2019">
        <v>2015</v>
      </c>
      <c r="C2019" t="s">
        <v>21</v>
      </c>
      <c r="D2019" t="s">
        <v>23</v>
      </c>
      <c r="E2019" t="s">
        <v>167</v>
      </c>
      <c r="F2019" t="s">
        <v>10</v>
      </c>
      <c r="G2019" t="s">
        <v>3</v>
      </c>
      <c r="H2019" t="s">
        <v>0</v>
      </c>
      <c r="I2019" t="s">
        <v>1</v>
      </c>
      <c r="J2019">
        <v>600</v>
      </c>
    </row>
    <row r="2020" spans="1:10" x14ac:dyDescent="0.25">
      <c r="A2020" t="str">
        <f t="shared" si="31"/>
        <v>LeidenBinnenstad-ZuidInkomensafh.huurbeleid meer dan 43786 euroHuurCorporatieTotaal</v>
      </c>
      <c r="B2020">
        <v>2015</v>
      </c>
      <c r="C2020" t="s">
        <v>21</v>
      </c>
      <c r="D2020" t="s">
        <v>23</v>
      </c>
      <c r="E2020" t="s">
        <v>167</v>
      </c>
      <c r="F2020" t="s">
        <v>10</v>
      </c>
      <c r="G2020" t="s">
        <v>3</v>
      </c>
      <c r="H2020" t="s">
        <v>4</v>
      </c>
      <c r="I2020" t="s">
        <v>0</v>
      </c>
      <c r="J2020">
        <v>100</v>
      </c>
    </row>
    <row r="2021" spans="1:10" x14ac:dyDescent="0.25">
      <c r="A2021" t="str">
        <f t="shared" si="31"/>
        <v>LeidenBinnenstad-ZuidInkomensafh.huurbeleid meer dan 43786 euroHuurCorporatieOnder liberalisatiegrens</v>
      </c>
      <c r="B2021">
        <v>2015</v>
      </c>
      <c r="C2021" t="s">
        <v>21</v>
      </c>
      <c r="D2021" t="s">
        <v>23</v>
      </c>
      <c r="E2021" t="s">
        <v>167</v>
      </c>
      <c r="F2021" t="s">
        <v>10</v>
      </c>
      <c r="G2021" t="s">
        <v>3</v>
      </c>
      <c r="H2021" t="s">
        <v>4</v>
      </c>
      <c r="I2021" t="s">
        <v>5</v>
      </c>
      <c r="J2021">
        <v>100</v>
      </c>
    </row>
    <row r="2022" spans="1:10" x14ac:dyDescent="0.25">
      <c r="A2022" t="str">
        <f t="shared" si="31"/>
        <v>LeidenBinnenstad-ZuidInkomensafh.huurbeleid meer dan 43786 euroHuurCorporatieOverig</v>
      </c>
      <c r="B2022">
        <v>2015</v>
      </c>
      <c r="C2022" t="s">
        <v>21</v>
      </c>
      <c r="D2022" t="s">
        <v>23</v>
      </c>
      <c r="E2022" t="s">
        <v>167</v>
      </c>
      <c r="F2022" t="s">
        <v>10</v>
      </c>
      <c r="G2022" t="s">
        <v>3</v>
      </c>
      <c r="H2022" t="s">
        <v>4</v>
      </c>
      <c r="I2022" t="s">
        <v>6</v>
      </c>
      <c r="J2022">
        <v>0</v>
      </c>
    </row>
    <row r="2023" spans="1:10" x14ac:dyDescent="0.25">
      <c r="A2023" t="str">
        <f t="shared" si="31"/>
        <v>LeidenBinnenstad-ZuidInkomensafh.huurbeleid meer dan 43786 euroHuurOverige verhuurderN.v.t.</v>
      </c>
      <c r="B2023">
        <v>2015</v>
      </c>
      <c r="C2023" t="s">
        <v>21</v>
      </c>
      <c r="D2023" t="s">
        <v>23</v>
      </c>
      <c r="E2023" t="s">
        <v>167</v>
      </c>
      <c r="F2023" t="s">
        <v>10</v>
      </c>
      <c r="G2023" t="s">
        <v>3</v>
      </c>
      <c r="H2023" t="s">
        <v>7</v>
      </c>
      <c r="I2023" t="s">
        <v>1</v>
      </c>
      <c r="J2023">
        <v>500</v>
      </c>
    </row>
    <row r="2024" spans="1:10" x14ac:dyDescent="0.25">
      <c r="A2024" t="str">
        <f t="shared" si="31"/>
        <v>LeidenBinnenstad-NoordTotaalTotaalN.v.t.N.v.t.</v>
      </c>
      <c r="B2024">
        <v>2015</v>
      </c>
      <c r="C2024" t="s">
        <v>21</v>
      </c>
      <c r="D2024" t="s">
        <v>23</v>
      </c>
      <c r="E2024" t="s">
        <v>168</v>
      </c>
      <c r="F2024" t="s">
        <v>0</v>
      </c>
      <c r="G2024" t="s">
        <v>0</v>
      </c>
      <c r="H2024" t="s">
        <v>1</v>
      </c>
      <c r="I2024" t="s">
        <v>1</v>
      </c>
      <c r="J2024">
        <v>6900</v>
      </c>
    </row>
    <row r="2025" spans="1:10" x14ac:dyDescent="0.25">
      <c r="A2025" t="str">
        <f t="shared" si="31"/>
        <v>LeidenBinnenstad-NoordTotaalEigenaarN.v.t.N.v.t.</v>
      </c>
      <c r="B2025">
        <v>2015</v>
      </c>
      <c r="C2025" t="s">
        <v>21</v>
      </c>
      <c r="D2025" t="s">
        <v>23</v>
      </c>
      <c r="E2025" t="s">
        <v>168</v>
      </c>
      <c r="F2025" t="s">
        <v>0</v>
      </c>
      <c r="G2025" t="s">
        <v>2</v>
      </c>
      <c r="H2025" t="s">
        <v>1</v>
      </c>
      <c r="I2025" t="s">
        <v>1</v>
      </c>
      <c r="J2025">
        <v>2000</v>
      </c>
    </row>
    <row r="2026" spans="1:10" x14ac:dyDescent="0.25">
      <c r="A2026" t="str">
        <f t="shared" si="31"/>
        <v>LeidenBinnenstad-NoordTotaalHuurTotaalN.v.t.</v>
      </c>
      <c r="B2026">
        <v>2015</v>
      </c>
      <c r="C2026" t="s">
        <v>21</v>
      </c>
      <c r="D2026" t="s">
        <v>23</v>
      </c>
      <c r="E2026" t="s">
        <v>168</v>
      </c>
      <c r="F2026" t="s">
        <v>0</v>
      </c>
      <c r="G2026" t="s">
        <v>3</v>
      </c>
      <c r="H2026" t="s">
        <v>0</v>
      </c>
      <c r="I2026" t="s">
        <v>1</v>
      </c>
      <c r="J2026">
        <v>4900</v>
      </c>
    </row>
    <row r="2027" spans="1:10" x14ac:dyDescent="0.25">
      <c r="A2027" t="str">
        <f t="shared" si="31"/>
        <v>LeidenBinnenstad-NoordTotaalHuurCorporatieTotaal</v>
      </c>
      <c r="B2027">
        <v>2015</v>
      </c>
      <c r="C2027" t="s">
        <v>21</v>
      </c>
      <c r="D2027" t="s">
        <v>23</v>
      </c>
      <c r="E2027" t="s">
        <v>168</v>
      </c>
      <c r="F2027" t="s">
        <v>0</v>
      </c>
      <c r="G2027" t="s">
        <v>3</v>
      </c>
      <c r="H2027" t="s">
        <v>4</v>
      </c>
      <c r="I2027" t="s">
        <v>0</v>
      </c>
      <c r="J2027">
        <v>2200</v>
      </c>
    </row>
    <row r="2028" spans="1:10" x14ac:dyDescent="0.25">
      <c r="A2028" t="str">
        <f t="shared" si="31"/>
        <v>LeidenBinnenstad-NoordTotaalHuurCorporatieOnder liberalisatiegrens</v>
      </c>
      <c r="B2028">
        <v>2015</v>
      </c>
      <c r="C2028" t="s">
        <v>21</v>
      </c>
      <c r="D2028" t="s">
        <v>23</v>
      </c>
      <c r="E2028" t="s">
        <v>168</v>
      </c>
      <c r="F2028" t="s">
        <v>0</v>
      </c>
      <c r="G2028" t="s">
        <v>3</v>
      </c>
      <c r="H2028" t="s">
        <v>4</v>
      </c>
      <c r="I2028" t="s">
        <v>5</v>
      </c>
      <c r="J2028">
        <v>1800</v>
      </c>
    </row>
    <row r="2029" spans="1:10" x14ac:dyDescent="0.25">
      <c r="A2029" t="str">
        <f t="shared" si="31"/>
        <v>LeidenBinnenstad-NoordTotaalHuurCorporatieOverig</v>
      </c>
      <c r="B2029">
        <v>2015</v>
      </c>
      <c r="C2029" t="s">
        <v>21</v>
      </c>
      <c r="D2029" t="s">
        <v>23</v>
      </c>
      <c r="E2029" t="s">
        <v>168</v>
      </c>
      <c r="F2029" t="s">
        <v>0</v>
      </c>
      <c r="G2029" t="s">
        <v>3</v>
      </c>
      <c r="H2029" t="s">
        <v>4</v>
      </c>
      <c r="I2029" t="s">
        <v>6</v>
      </c>
      <c r="J2029">
        <v>400</v>
      </c>
    </row>
    <row r="2030" spans="1:10" x14ac:dyDescent="0.25">
      <c r="A2030" t="str">
        <f t="shared" si="31"/>
        <v>LeidenBinnenstad-NoordTotaalHuurOverige verhuurderN.v.t.</v>
      </c>
      <c r="B2030">
        <v>2015</v>
      </c>
      <c r="C2030" t="s">
        <v>21</v>
      </c>
      <c r="D2030" t="s">
        <v>23</v>
      </c>
      <c r="E2030" t="s">
        <v>168</v>
      </c>
      <c r="F2030" t="s">
        <v>0</v>
      </c>
      <c r="G2030" t="s">
        <v>3</v>
      </c>
      <c r="H2030" t="s">
        <v>7</v>
      </c>
      <c r="I2030" t="s">
        <v>1</v>
      </c>
      <c r="J2030">
        <v>2600</v>
      </c>
    </row>
    <row r="2031" spans="1:10" x14ac:dyDescent="0.25">
      <c r="A2031" t="str">
        <f t="shared" si="31"/>
        <v>LeidenBinnenstad-NoordInkomensafh.huurbeleid tot 34229 euroTotaalN.v.t.N.v.t.</v>
      </c>
      <c r="B2031">
        <v>2015</v>
      </c>
      <c r="C2031" t="s">
        <v>21</v>
      </c>
      <c r="D2031" t="s">
        <v>23</v>
      </c>
      <c r="E2031" t="s">
        <v>168</v>
      </c>
      <c r="F2031" t="s">
        <v>8</v>
      </c>
      <c r="G2031" t="s">
        <v>0</v>
      </c>
      <c r="H2031" t="s">
        <v>1</v>
      </c>
      <c r="I2031" t="s">
        <v>1</v>
      </c>
      <c r="J2031">
        <v>3700</v>
      </c>
    </row>
    <row r="2032" spans="1:10" x14ac:dyDescent="0.25">
      <c r="A2032" t="str">
        <f t="shared" si="31"/>
        <v>LeidenBinnenstad-NoordInkomensafh.huurbeleid tot 34229 euroEigenaarN.v.t.N.v.t.</v>
      </c>
      <c r="B2032">
        <v>2015</v>
      </c>
      <c r="C2032" t="s">
        <v>21</v>
      </c>
      <c r="D2032" t="s">
        <v>23</v>
      </c>
      <c r="E2032" t="s">
        <v>168</v>
      </c>
      <c r="F2032" t="s">
        <v>8</v>
      </c>
      <c r="G2032" t="s">
        <v>2</v>
      </c>
      <c r="H2032" t="s">
        <v>1</v>
      </c>
      <c r="I2032" t="s">
        <v>1</v>
      </c>
      <c r="J2032">
        <v>600</v>
      </c>
    </row>
    <row r="2033" spans="1:10" x14ac:dyDescent="0.25">
      <c r="A2033" t="str">
        <f t="shared" si="31"/>
        <v>LeidenBinnenstad-NoordInkomensafh.huurbeleid tot 34229 euroHuurTotaalN.v.t.</v>
      </c>
      <c r="B2033">
        <v>2015</v>
      </c>
      <c r="C2033" t="s">
        <v>21</v>
      </c>
      <c r="D2033" t="s">
        <v>23</v>
      </c>
      <c r="E2033" t="s">
        <v>168</v>
      </c>
      <c r="F2033" t="s">
        <v>8</v>
      </c>
      <c r="G2033" t="s">
        <v>3</v>
      </c>
      <c r="H2033" t="s">
        <v>0</v>
      </c>
      <c r="I2033" t="s">
        <v>1</v>
      </c>
      <c r="J2033">
        <v>3100</v>
      </c>
    </row>
    <row r="2034" spans="1:10" x14ac:dyDescent="0.25">
      <c r="A2034" t="str">
        <f t="shared" si="31"/>
        <v>LeidenBinnenstad-NoordInkomensafh.huurbeleid tot 34229 euroHuurCorporatieTotaal</v>
      </c>
      <c r="B2034">
        <v>2015</v>
      </c>
      <c r="C2034" t="s">
        <v>21</v>
      </c>
      <c r="D2034" t="s">
        <v>23</v>
      </c>
      <c r="E2034" t="s">
        <v>168</v>
      </c>
      <c r="F2034" t="s">
        <v>8</v>
      </c>
      <c r="G2034" t="s">
        <v>3</v>
      </c>
      <c r="H2034" t="s">
        <v>4</v>
      </c>
      <c r="I2034" t="s">
        <v>0</v>
      </c>
      <c r="J2034">
        <v>1500</v>
      </c>
    </row>
    <row r="2035" spans="1:10" x14ac:dyDescent="0.25">
      <c r="A2035" t="str">
        <f t="shared" si="31"/>
        <v>LeidenBinnenstad-NoordInkomensafh.huurbeleid tot 34229 euroHuurCorporatieOnder liberalisatiegrens</v>
      </c>
      <c r="B2035">
        <v>2015</v>
      </c>
      <c r="C2035" t="s">
        <v>21</v>
      </c>
      <c r="D2035" t="s">
        <v>23</v>
      </c>
      <c r="E2035" t="s">
        <v>168</v>
      </c>
      <c r="F2035" t="s">
        <v>8</v>
      </c>
      <c r="G2035" t="s">
        <v>3</v>
      </c>
      <c r="H2035" t="s">
        <v>4</v>
      </c>
      <c r="I2035" t="s">
        <v>5</v>
      </c>
      <c r="J2035">
        <v>1200</v>
      </c>
    </row>
    <row r="2036" spans="1:10" x14ac:dyDescent="0.25">
      <c r="A2036" t="str">
        <f t="shared" si="31"/>
        <v>LeidenBinnenstad-NoordInkomensafh.huurbeleid tot 34229 euroHuurCorporatieOverig</v>
      </c>
      <c r="B2036">
        <v>2015</v>
      </c>
      <c r="C2036" t="s">
        <v>21</v>
      </c>
      <c r="D2036" t="s">
        <v>23</v>
      </c>
      <c r="E2036" t="s">
        <v>168</v>
      </c>
      <c r="F2036" t="s">
        <v>8</v>
      </c>
      <c r="G2036" t="s">
        <v>3</v>
      </c>
      <c r="H2036" t="s">
        <v>4</v>
      </c>
      <c r="I2036" t="s">
        <v>6</v>
      </c>
      <c r="J2036">
        <v>300</v>
      </c>
    </row>
    <row r="2037" spans="1:10" x14ac:dyDescent="0.25">
      <c r="A2037" t="str">
        <f t="shared" si="31"/>
        <v>LeidenBinnenstad-NoordInkomensafh.huurbeleid tot 34229 euroHuurOverige verhuurderN.v.t.</v>
      </c>
      <c r="B2037">
        <v>2015</v>
      </c>
      <c r="C2037" t="s">
        <v>21</v>
      </c>
      <c r="D2037" t="s">
        <v>23</v>
      </c>
      <c r="E2037" t="s">
        <v>168</v>
      </c>
      <c r="F2037" t="s">
        <v>8</v>
      </c>
      <c r="G2037" t="s">
        <v>3</v>
      </c>
      <c r="H2037" t="s">
        <v>7</v>
      </c>
      <c r="I2037" t="s">
        <v>1</v>
      </c>
      <c r="J2037">
        <v>1600</v>
      </c>
    </row>
    <row r="2038" spans="1:10" x14ac:dyDescent="0.25">
      <c r="A2038" t="str">
        <f t="shared" si="31"/>
        <v>LeidenBinnenstad-NoordInkomensafh.huurbeleid 34229 t/m 43786 euroTotaalN.v.t.N.v.t.</v>
      </c>
      <c r="B2038">
        <v>2015</v>
      </c>
      <c r="C2038" t="s">
        <v>21</v>
      </c>
      <c r="D2038" t="s">
        <v>23</v>
      </c>
      <c r="E2038" t="s">
        <v>168</v>
      </c>
      <c r="F2038" t="s">
        <v>9</v>
      </c>
      <c r="G2038" t="s">
        <v>0</v>
      </c>
      <c r="H2038" t="s">
        <v>1</v>
      </c>
      <c r="I2038" t="s">
        <v>1</v>
      </c>
      <c r="J2038">
        <v>900</v>
      </c>
    </row>
    <row r="2039" spans="1:10" x14ac:dyDescent="0.25">
      <c r="A2039" t="str">
        <f t="shared" si="31"/>
        <v>LeidenBinnenstad-NoordInkomensafh.huurbeleid 34229 t/m 43786 euroEigenaarN.v.t.N.v.t.</v>
      </c>
      <c r="B2039">
        <v>2015</v>
      </c>
      <c r="C2039" t="s">
        <v>21</v>
      </c>
      <c r="D2039" t="s">
        <v>23</v>
      </c>
      <c r="E2039" t="s">
        <v>168</v>
      </c>
      <c r="F2039" t="s">
        <v>9</v>
      </c>
      <c r="G2039" t="s">
        <v>2</v>
      </c>
      <c r="H2039" t="s">
        <v>1</v>
      </c>
      <c r="I2039" t="s">
        <v>1</v>
      </c>
      <c r="J2039">
        <v>200</v>
      </c>
    </row>
    <row r="2040" spans="1:10" x14ac:dyDescent="0.25">
      <c r="A2040" t="str">
        <f t="shared" si="31"/>
        <v>LeidenBinnenstad-NoordInkomensafh.huurbeleid 34229 t/m 43786 euroHuurTotaalN.v.t.</v>
      </c>
      <c r="B2040">
        <v>2015</v>
      </c>
      <c r="C2040" t="s">
        <v>21</v>
      </c>
      <c r="D2040" t="s">
        <v>23</v>
      </c>
      <c r="E2040" t="s">
        <v>168</v>
      </c>
      <c r="F2040" t="s">
        <v>9</v>
      </c>
      <c r="G2040" t="s">
        <v>3</v>
      </c>
      <c r="H2040" t="s">
        <v>0</v>
      </c>
      <c r="I2040" t="s">
        <v>1</v>
      </c>
      <c r="J2040">
        <v>600</v>
      </c>
    </row>
    <row r="2041" spans="1:10" x14ac:dyDescent="0.25">
      <c r="A2041" t="str">
        <f t="shared" si="31"/>
        <v>LeidenBinnenstad-NoordInkomensafh.huurbeleid 34229 t/m 43786 euroHuurCorporatieTotaal</v>
      </c>
      <c r="B2041">
        <v>2015</v>
      </c>
      <c r="C2041" t="s">
        <v>21</v>
      </c>
      <c r="D2041" t="s">
        <v>23</v>
      </c>
      <c r="E2041" t="s">
        <v>168</v>
      </c>
      <c r="F2041" t="s">
        <v>9</v>
      </c>
      <c r="G2041" t="s">
        <v>3</v>
      </c>
      <c r="H2041" t="s">
        <v>4</v>
      </c>
      <c r="I2041" t="s">
        <v>0</v>
      </c>
      <c r="J2041">
        <v>300</v>
      </c>
    </row>
    <row r="2042" spans="1:10" x14ac:dyDescent="0.25">
      <c r="A2042" t="str">
        <f t="shared" si="31"/>
        <v>LeidenBinnenstad-NoordInkomensafh.huurbeleid 34229 t/m 43786 euroHuurCorporatieOnder liberalisatiegrens</v>
      </c>
      <c r="B2042">
        <v>2015</v>
      </c>
      <c r="C2042" t="s">
        <v>21</v>
      </c>
      <c r="D2042" t="s">
        <v>23</v>
      </c>
      <c r="E2042" t="s">
        <v>168</v>
      </c>
      <c r="F2042" t="s">
        <v>9</v>
      </c>
      <c r="G2042" t="s">
        <v>3</v>
      </c>
      <c r="H2042" t="s">
        <v>4</v>
      </c>
      <c r="I2042" t="s">
        <v>5</v>
      </c>
      <c r="J2042">
        <v>200</v>
      </c>
    </row>
    <row r="2043" spans="1:10" x14ac:dyDescent="0.25">
      <c r="A2043" t="str">
        <f t="shared" si="31"/>
        <v>LeidenBinnenstad-NoordInkomensafh.huurbeleid 34229 t/m 43786 euroHuurCorporatieOverig</v>
      </c>
      <c r="B2043">
        <v>2015</v>
      </c>
      <c r="C2043" t="s">
        <v>21</v>
      </c>
      <c r="D2043" t="s">
        <v>23</v>
      </c>
      <c r="E2043" t="s">
        <v>168</v>
      </c>
      <c r="F2043" t="s">
        <v>9</v>
      </c>
      <c r="G2043" t="s">
        <v>3</v>
      </c>
      <c r="H2043" t="s">
        <v>4</v>
      </c>
      <c r="I2043" t="s">
        <v>6</v>
      </c>
      <c r="J2043">
        <v>100</v>
      </c>
    </row>
    <row r="2044" spans="1:10" x14ac:dyDescent="0.25">
      <c r="A2044" t="str">
        <f t="shared" si="31"/>
        <v>LeidenBinnenstad-NoordInkomensafh.huurbeleid 34229 t/m 43786 euroHuurOverige verhuurderN.v.t.</v>
      </c>
      <c r="B2044">
        <v>2015</v>
      </c>
      <c r="C2044" t="s">
        <v>21</v>
      </c>
      <c r="D2044" t="s">
        <v>23</v>
      </c>
      <c r="E2044" t="s">
        <v>168</v>
      </c>
      <c r="F2044" t="s">
        <v>9</v>
      </c>
      <c r="G2044" t="s">
        <v>3</v>
      </c>
      <c r="H2044" t="s">
        <v>7</v>
      </c>
      <c r="I2044" t="s">
        <v>1</v>
      </c>
      <c r="J2044">
        <v>400</v>
      </c>
    </row>
    <row r="2045" spans="1:10" x14ac:dyDescent="0.25">
      <c r="A2045" t="str">
        <f t="shared" si="31"/>
        <v>LeidenBinnenstad-NoordInkomensafh.huurbeleid meer dan 43786 euroTotaalN.v.t.N.v.t.</v>
      </c>
      <c r="B2045">
        <v>2015</v>
      </c>
      <c r="C2045" t="s">
        <v>21</v>
      </c>
      <c r="D2045" t="s">
        <v>23</v>
      </c>
      <c r="E2045" t="s">
        <v>168</v>
      </c>
      <c r="F2045" t="s">
        <v>10</v>
      </c>
      <c r="G2045" t="s">
        <v>0</v>
      </c>
      <c r="H2045" t="s">
        <v>1</v>
      </c>
      <c r="I2045" t="s">
        <v>1</v>
      </c>
      <c r="J2045">
        <v>2300</v>
      </c>
    </row>
    <row r="2046" spans="1:10" x14ac:dyDescent="0.25">
      <c r="A2046" t="str">
        <f t="shared" si="31"/>
        <v>LeidenBinnenstad-NoordInkomensafh.huurbeleid meer dan 43786 euroEigenaarN.v.t.N.v.t.</v>
      </c>
      <c r="B2046">
        <v>2015</v>
      </c>
      <c r="C2046" t="s">
        <v>21</v>
      </c>
      <c r="D2046" t="s">
        <v>23</v>
      </c>
      <c r="E2046" t="s">
        <v>168</v>
      </c>
      <c r="F2046" t="s">
        <v>10</v>
      </c>
      <c r="G2046" t="s">
        <v>2</v>
      </c>
      <c r="H2046" t="s">
        <v>1</v>
      </c>
      <c r="I2046" t="s">
        <v>1</v>
      </c>
      <c r="J2046">
        <v>1200</v>
      </c>
    </row>
    <row r="2047" spans="1:10" x14ac:dyDescent="0.25">
      <c r="A2047" t="str">
        <f t="shared" si="31"/>
        <v>LeidenBinnenstad-NoordInkomensafh.huurbeleid meer dan 43786 euroHuurTotaalN.v.t.</v>
      </c>
      <c r="B2047">
        <v>2015</v>
      </c>
      <c r="C2047" t="s">
        <v>21</v>
      </c>
      <c r="D2047" t="s">
        <v>23</v>
      </c>
      <c r="E2047" t="s">
        <v>168</v>
      </c>
      <c r="F2047" t="s">
        <v>10</v>
      </c>
      <c r="G2047" t="s">
        <v>3</v>
      </c>
      <c r="H2047" t="s">
        <v>0</v>
      </c>
      <c r="I2047" t="s">
        <v>1</v>
      </c>
      <c r="J2047">
        <v>1100</v>
      </c>
    </row>
    <row r="2048" spans="1:10" x14ac:dyDescent="0.25">
      <c r="A2048" t="str">
        <f t="shared" si="31"/>
        <v>LeidenBinnenstad-NoordInkomensafh.huurbeleid meer dan 43786 euroHuurCorporatieTotaal</v>
      </c>
      <c r="B2048">
        <v>2015</v>
      </c>
      <c r="C2048" t="s">
        <v>21</v>
      </c>
      <c r="D2048" t="s">
        <v>23</v>
      </c>
      <c r="E2048" t="s">
        <v>168</v>
      </c>
      <c r="F2048" t="s">
        <v>10</v>
      </c>
      <c r="G2048" t="s">
        <v>3</v>
      </c>
      <c r="H2048" t="s">
        <v>4</v>
      </c>
      <c r="I2048" t="s">
        <v>0</v>
      </c>
      <c r="J2048">
        <v>400</v>
      </c>
    </row>
    <row r="2049" spans="1:10" x14ac:dyDescent="0.25">
      <c r="A2049" t="str">
        <f t="shared" si="31"/>
        <v>LeidenBinnenstad-NoordInkomensafh.huurbeleid meer dan 43786 euroHuurCorporatieOnder liberalisatiegrens</v>
      </c>
      <c r="B2049">
        <v>2015</v>
      </c>
      <c r="C2049" t="s">
        <v>21</v>
      </c>
      <c r="D2049" t="s">
        <v>23</v>
      </c>
      <c r="E2049" t="s">
        <v>168</v>
      </c>
      <c r="F2049" t="s">
        <v>10</v>
      </c>
      <c r="G2049" t="s">
        <v>3</v>
      </c>
      <c r="H2049" t="s">
        <v>4</v>
      </c>
      <c r="I2049" t="s">
        <v>5</v>
      </c>
      <c r="J2049">
        <v>400</v>
      </c>
    </row>
    <row r="2050" spans="1:10" x14ac:dyDescent="0.25">
      <c r="A2050" t="str">
        <f t="shared" si="31"/>
        <v>LeidenBinnenstad-NoordInkomensafh.huurbeleid meer dan 43786 euroHuurCorporatieOverig</v>
      </c>
      <c r="B2050">
        <v>2015</v>
      </c>
      <c r="C2050" t="s">
        <v>21</v>
      </c>
      <c r="D2050" t="s">
        <v>23</v>
      </c>
      <c r="E2050" t="s">
        <v>168</v>
      </c>
      <c r="F2050" t="s">
        <v>10</v>
      </c>
      <c r="G2050" t="s">
        <v>3</v>
      </c>
      <c r="H2050" t="s">
        <v>4</v>
      </c>
      <c r="I2050" t="s">
        <v>6</v>
      </c>
      <c r="J2050">
        <v>100</v>
      </c>
    </row>
    <row r="2051" spans="1:10" x14ac:dyDescent="0.25">
      <c r="A2051" t="str">
        <f t="shared" ref="A2051:A2114" si="32">CONCATENATE(D2051,E2051,F2051,G2051,H2051,I2051)</f>
        <v>LeidenBinnenstad-NoordInkomensafh.huurbeleid meer dan 43786 euroHuurOverige verhuurderN.v.t.</v>
      </c>
      <c r="B2051">
        <v>2015</v>
      </c>
      <c r="C2051" t="s">
        <v>21</v>
      </c>
      <c r="D2051" t="s">
        <v>23</v>
      </c>
      <c r="E2051" t="s">
        <v>168</v>
      </c>
      <c r="F2051" t="s">
        <v>10</v>
      </c>
      <c r="G2051" t="s">
        <v>3</v>
      </c>
      <c r="H2051" t="s">
        <v>7</v>
      </c>
      <c r="I2051" t="s">
        <v>1</v>
      </c>
      <c r="J2051">
        <v>700</v>
      </c>
    </row>
    <row r="2052" spans="1:10" x14ac:dyDescent="0.25">
      <c r="A2052" t="str">
        <f t="shared" si="32"/>
        <v>LeidenStationsdistrictTotaalTotaalN.v.t.N.v.t.</v>
      </c>
      <c r="B2052">
        <v>2015</v>
      </c>
      <c r="C2052" t="s">
        <v>21</v>
      </c>
      <c r="D2052" t="s">
        <v>23</v>
      </c>
      <c r="E2052" t="s">
        <v>169</v>
      </c>
      <c r="F2052" t="s">
        <v>0</v>
      </c>
      <c r="G2052" t="s">
        <v>0</v>
      </c>
      <c r="H2052" t="s">
        <v>1</v>
      </c>
      <c r="I2052" t="s">
        <v>1</v>
      </c>
      <c r="J2052">
        <v>1000</v>
      </c>
    </row>
    <row r="2053" spans="1:10" x14ac:dyDescent="0.25">
      <c r="A2053" t="str">
        <f t="shared" si="32"/>
        <v>LeidenStationsdistrictTotaalEigenaarN.v.t.N.v.t.</v>
      </c>
      <c r="B2053">
        <v>2015</v>
      </c>
      <c r="C2053" t="s">
        <v>21</v>
      </c>
      <c r="D2053" t="s">
        <v>23</v>
      </c>
      <c r="E2053" t="s">
        <v>169</v>
      </c>
      <c r="F2053" t="s">
        <v>0</v>
      </c>
      <c r="G2053" t="s">
        <v>2</v>
      </c>
      <c r="H2053" t="s">
        <v>1</v>
      </c>
      <c r="I2053" t="s">
        <v>1</v>
      </c>
      <c r="J2053">
        <v>500</v>
      </c>
    </row>
    <row r="2054" spans="1:10" x14ac:dyDescent="0.25">
      <c r="A2054" t="str">
        <f t="shared" si="32"/>
        <v>LeidenStationsdistrictTotaalHuurTotaalN.v.t.</v>
      </c>
      <c r="B2054">
        <v>2015</v>
      </c>
      <c r="C2054" t="s">
        <v>21</v>
      </c>
      <c r="D2054" t="s">
        <v>23</v>
      </c>
      <c r="E2054" t="s">
        <v>169</v>
      </c>
      <c r="F2054" t="s">
        <v>0</v>
      </c>
      <c r="G2054" t="s">
        <v>3</v>
      </c>
      <c r="H2054" t="s">
        <v>0</v>
      </c>
      <c r="I2054" t="s">
        <v>1</v>
      </c>
      <c r="J2054">
        <v>500</v>
      </c>
    </row>
    <row r="2055" spans="1:10" x14ac:dyDescent="0.25">
      <c r="A2055" t="str">
        <f t="shared" si="32"/>
        <v>LeidenStationsdistrictTotaalHuurCorporatieTotaal</v>
      </c>
      <c r="B2055">
        <v>2015</v>
      </c>
      <c r="C2055" t="s">
        <v>21</v>
      </c>
      <c r="D2055" t="s">
        <v>23</v>
      </c>
      <c r="E2055" t="s">
        <v>169</v>
      </c>
      <c r="F2055" t="s">
        <v>0</v>
      </c>
      <c r="G2055" t="s">
        <v>3</v>
      </c>
      <c r="H2055" t="s">
        <v>4</v>
      </c>
      <c r="I2055" t="s">
        <v>0</v>
      </c>
      <c r="J2055">
        <v>100</v>
      </c>
    </row>
    <row r="2056" spans="1:10" x14ac:dyDescent="0.25">
      <c r="A2056" t="str">
        <f t="shared" si="32"/>
        <v>LeidenStationsdistrictTotaalHuurCorporatieOnder liberalisatiegrens</v>
      </c>
      <c r="B2056">
        <v>2015</v>
      </c>
      <c r="C2056" t="s">
        <v>21</v>
      </c>
      <c r="D2056" t="s">
        <v>23</v>
      </c>
      <c r="E2056" t="s">
        <v>169</v>
      </c>
      <c r="F2056" t="s">
        <v>0</v>
      </c>
      <c r="G2056" t="s">
        <v>3</v>
      </c>
      <c r="H2056" t="s">
        <v>4</v>
      </c>
      <c r="I2056" t="s">
        <v>5</v>
      </c>
      <c r="J2056">
        <v>0</v>
      </c>
    </row>
    <row r="2057" spans="1:10" x14ac:dyDescent="0.25">
      <c r="A2057" t="str">
        <f t="shared" si="32"/>
        <v>LeidenStationsdistrictTotaalHuurCorporatieOverig</v>
      </c>
      <c r="B2057">
        <v>2015</v>
      </c>
      <c r="C2057" t="s">
        <v>21</v>
      </c>
      <c r="D2057" t="s">
        <v>23</v>
      </c>
      <c r="E2057" t="s">
        <v>169</v>
      </c>
      <c r="F2057" t="s">
        <v>0</v>
      </c>
      <c r="G2057" t="s">
        <v>3</v>
      </c>
      <c r="H2057" t="s">
        <v>4</v>
      </c>
      <c r="I2057" t="s">
        <v>6</v>
      </c>
      <c r="J2057">
        <v>100</v>
      </c>
    </row>
    <row r="2058" spans="1:10" x14ac:dyDescent="0.25">
      <c r="A2058" t="str">
        <f t="shared" si="32"/>
        <v>LeidenStationsdistrictTotaalHuurOverige verhuurderN.v.t.</v>
      </c>
      <c r="B2058">
        <v>2015</v>
      </c>
      <c r="C2058" t="s">
        <v>21</v>
      </c>
      <c r="D2058" t="s">
        <v>23</v>
      </c>
      <c r="E2058" t="s">
        <v>169</v>
      </c>
      <c r="F2058" t="s">
        <v>0</v>
      </c>
      <c r="G2058" t="s">
        <v>3</v>
      </c>
      <c r="H2058" t="s">
        <v>7</v>
      </c>
      <c r="I2058" t="s">
        <v>1</v>
      </c>
      <c r="J2058">
        <v>400</v>
      </c>
    </row>
    <row r="2059" spans="1:10" x14ac:dyDescent="0.25">
      <c r="A2059" t="str">
        <f t="shared" si="32"/>
        <v>LeidenStationsdistrictInkomensafh.huurbeleid tot 34229 euroTotaalN.v.t.N.v.t.</v>
      </c>
      <c r="B2059">
        <v>2015</v>
      </c>
      <c r="C2059" t="s">
        <v>21</v>
      </c>
      <c r="D2059" t="s">
        <v>23</v>
      </c>
      <c r="E2059" t="s">
        <v>169</v>
      </c>
      <c r="F2059" t="s">
        <v>8</v>
      </c>
      <c r="G2059" t="s">
        <v>0</v>
      </c>
      <c r="H2059" t="s">
        <v>1</v>
      </c>
      <c r="I2059" t="s">
        <v>1</v>
      </c>
      <c r="J2059">
        <v>400</v>
      </c>
    </row>
    <row r="2060" spans="1:10" x14ac:dyDescent="0.25">
      <c r="A2060" t="str">
        <f t="shared" si="32"/>
        <v>LeidenStationsdistrictInkomensafh.huurbeleid tot 34229 euroEigenaarN.v.t.N.v.t.</v>
      </c>
      <c r="B2060">
        <v>2015</v>
      </c>
      <c r="C2060" t="s">
        <v>21</v>
      </c>
      <c r="D2060" t="s">
        <v>23</v>
      </c>
      <c r="E2060" t="s">
        <v>169</v>
      </c>
      <c r="F2060" t="s">
        <v>8</v>
      </c>
      <c r="G2060" t="s">
        <v>2</v>
      </c>
      <c r="H2060" t="s">
        <v>1</v>
      </c>
      <c r="I2060" t="s">
        <v>1</v>
      </c>
      <c r="J2060">
        <v>100</v>
      </c>
    </row>
    <row r="2061" spans="1:10" x14ac:dyDescent="0.25">
      <c r="A2061" t="str">
        <f t="shared" si="32"/>
        <v>LeidenStationsdistrictInkomensafh.huurbeleid tot 34229 euroHuurTotaalN.v.t.</v>
      </c>
      <c r="B2061">
        <v>2015</v>
      </c>
      <c r="C2061" t="s">
        <v>21</v>
      </c>
      <c r="D2061" t="s">
        <v>23</v>
      </c>
      <c r="E2061" t="s">
        <v>169</v>
      </c>
      <c r="F2061" t="s">
        <v>8</v>
      </c>
      <c r="G2061" t="s">
        <v>3</v>
      </c>
      <c r="H2061" t="s">
        <v>0</v>
      </c>
      <c r="I2061" t="s">
        <v>1</v>
      </c>
      <c r="J2061">
        <v>300</v>
      </c>
    </row>
    <row r="2062" spans="1:10" x14ac:dyDescent="0.25">
      <c r="A2062" t="str">
        <f t="shared" si="32"/>
        <v>LeidenStationsdistrictInkomensafh.huurbeleid tot 34229 euroHuurCorporatieTotaal</v>
      </c>
      <c r="B2062">
        <v>2015</v>
      </c>
      <c r="C2062" t="s">
        <v>21</v>
      </c>
      <c r="D2062" t="s">
        <v>23</v>
      </c>
      <c r="E2062" t="s">
        <v>169</v>
      </c>
      <c r="F2062" t="s">
        <v>8</v>
      </c>
      <c r="G2062" t="s">
        <v>3</v>
      </c>
      <c r="H2062" t="s">
        <v>4</v>
      </c>
      <c r="I2062" t="s">
        <v>0</v>
      </c>
      <c r="J2062">
        <v>100</v>
      </c>
    </row>
    <row r="2063" spans="1:10" x14ac:dyDescent="0.25">
      <c r="A2063" t="str">
        <f t="shared" si="32"/>
        <v>LeidenStationsdistrictInkomensafh.huurbeleid tot 34229 euroHuurCorporatieOnder liberalisatiegrens</v>
      </c>
      <c r="B2063">
        <v>2015</v>
      </c>
      <c r="C2063" t="s">
        <v>21</v>
      </c>
      <c r="D2063" t="s">
        <v>23</v>
      </c>
      <c r="E2063" t="s">
        <v>169</v>
      </c>
      <c r="F2063" t="s">
        <v>8</v>
      </c>
      <c r="G2063" t="s">
        <v>3</v>
      </c>
      <c r="H2063" t="s">
        <v>4</v>
      </c>
      <c r="I2063" t="s">
        <v>5</v>
      </c>
      <c r="J2063">
        <v>0</v>
      </c>
    </row>
    <row r="2064" spans="1:10" x14ac:dyDescent="0.25">
      <c r="A2064" t="str">
        <f t="shared" si="32"/>
        <v>LeidenStationsdistrictInkomensafh.huurbeleid tot 34229 euroHuurCorporatieOverig</v>
      </c>
      <c r="B2064">
        <v>2015</v>
      </c>
      <c r="C2064" t="s">
        <v>21</v>
      </c>
      <c r="D2064" t="s">
        <v>23</v>
      </c>
      <c r="E2064" t="s">
        <v>169</v>
      </c>
      <c r="F2064" t="s">
        <v>8</v>
      </c>
      <c r="G2064" t="s">
        <v>3</v>
      </c>
      <c r="H2064" t="s">
        <v>4</v>
      </c>
      <c r="I2064" t="s">
        <v>6</v>
      </c>
      <c r="J2064">
        <v>0</v>
      </c>
    </row>
    <row r="2065" spans="1:10" x14ac:dyDescent="0.25">
      <c r="A2065" t="str">
        <f t="shared" si="32"/>
        <v>LeidenStationsdistrictInkomensafh.huurbeleid tot 34229 euroHuurOverige verhuurderN.v.t.</v>
      </c>
      <c r="B2065">
        <v>2015</v>
      </c>
      <c r="C2065" t="s">
        <v>21</v>
      </c>
      <c r="D2065" t="s">
        <v>23</v>
      </c>
      <c r="E2065" t="s">
        <v>169</v>
      </c>
      <c r="F2065" t="s">
        <v>8</v>
      </c>
      <c r="G2065" t="s">
        <v>3</v>
      </c>
      <c r="H2065" t="s">
        <v>7</v>
      </c>
      <c r="I2065" t="s">
        <v>1</v>
      </c>
      <c r="J2065">
        <v>200</v>
      </c>
    </row>
    <row r="2066" spans="1:10" x14ac:dyDescent="0.25">
      <c r="A2066" t="str">
        <f t="shared" si="32"/>
        <v>LeidenStationsdistrictInkomensafh.huurbeleid 34229 t/m 43786 euroTotaalN.v.t.N.v.t.</v>
      </c>
      <c r="B2066">
        <v>2015</v>
      </c>
      <c r="C2066" t="s">
        <v>21</v>
      </c>
      <c r="D2066" t="s">
        <v>23</v>
      </c>
      <c r="E2066" t="s">
        <v>169</v>
      </c>
      <c r="F2066" t="s">
        <v>9</v>
      </c>
      <c r="G2066" t="s">
        <v>0</v>
      </c>
      <c r="H2066" t="s">
        <v>1</v>
      </c>
      <c r="I2066" t="s">
        <v>1</v>
      </c>
      <c r="J2066">
        <v>200</v>
      </c>
    </row>
    <row r="2067" spans="1:10" x14ac:dyDescent="0.25">
      <c r="A2067" t="str">
        <f t="shared" si="32"/>
        <v>LeidenStationsdistrictInkomensafh.huurbeleid 34229 t/m 43786 euroEigenaarN.v.t.N.v.t.</v>
      </c>
      <c r="B2067">
        <v>2015</v>
      </c>
      <c r="C2067" t="s">
        <v>21</v>
      </c>
      <c r="D2067" t="s">
        <v>23</v>
      </c>
      <c r="E2067" t="s">
        <v>169</v>
      </c>
      <c r="F2067" t="s">
        <v>9</v>
      </c>
      <c r="G2067" t="s">
        <v>2</v>
      </c>
      <c r="H2067" t="s">
        <v>1</v>
      </c>
      <c r="I2067" t="s">
        <v>1</v>
      </c>
      <c r="J2067">
        <v>100</v>
      </c>
    </row>
    <row r="2068" spans="1:10" x14ac:dyDescent="0.25">
      <c r="A2068" t="str">
        <f t="shared" si="32"/>
        <v>LeidenStationsdistrictInkomensafh.huurbeleid 34229 t/m 43786 euroHuurTotaalN.v.t.</v>
      </c>
      <c r="B2068">
        <v>2015</v>
      </c>
      <c r="C2068" t="s">
        <v>21</v>
      </c>
      <c r="D2068" t="s">
        <v>23</v>
      </c>
      <c r="E2068" t="s">
        <v>169</v>
      </c>
      <c r="F2068" t="s">
        <v>9</v>
      </c>
      <c r="G2068" t="s">
        <v>3</v>
      </c>
      <c r="H2068" t="s">
        <v>0</v>
      </c>
      <c r="I2068" t="s">
        <v>1</v>
      </c>
      <c r="J2068">
        <v>100</v>
      </c>
    </row>
    <row r="2069" spans="1:10" x14ac:dyDescent="0.25">
      <c r="A2069" t="str">
        <f t="shared" si="32"/>
        <v>LeidenStationsdistrictInkomensafh.huurbeleid 34229 t/m 43786 euroHuurCorporatieTotaal</v>
      </c>
      <c r="B2069">
        <v>2015</v>
      </c>
      <c r="C2069" t="s">
        <v>21</v>
      </c>
      <c r="D2069" t="s">
        <v>23</v>
      </c>
      <c r="E2069" t="s">
        <v>169</v>
      </c>
      <c r="F2069" t="s">
        <v>9</v>
      </c>
      <c r="G2069" t="s">
        <v>3</v>
      </c>
      <c r="H2069" t="s">
        <v>4</v>
      </c>
      <c r="I2069" t="s">
        <v>0</v>
      </c>
      <c r="J2069">
        <v>0</v>
      </c>
    </row>
    <row r="2070" spans="1:10" x14ac:dyDescent="0.25">
      <c r="A2070" t="str">
        <f t="shared" si="32"/>
        <v>LeidenStationsdistrictInkomensafh.huurbeleid 34229 t/m 43786 euroHuurCorporatieOnder liberalisatiegrens</v>
      </c>
      <c r="B2070">
        <v>2015</v>
      </c>
      <c r="C2070" t="s">
        <v>21</v>
      </c>
      <c r="D2070" t="s">
        <v>23</v>
      </c>
      <c r="E2070" t="s">
        <v>169</v>
      </c>
      <c r="F2070" t="s">
        <v>9</v>
      </c>
      <c r="G2070" t="s">
        <v>3</v>
      </c>
      <c r="H2070" t="s">
        <v>4</v>
      </c>
      <c r="I2070" t="s">
        <v>5</v>
      </c>
      <c r="J2070">
        <v>0</v>
      </c>
    </row>
    <row r="2071" spans="1:10" x14ac:dyDescent="0.25">
      <c r="A2071" t="str">
        <f t="shared" si="32"/>
        <v>LeidenStationsdistrictInkomensafh.huurbeleid 34229 t/m 43786 euroHuurCorporatieOverig</v>
      </c>
      <c r="B2071">
        <v>2015</v>
      </c>
      <c r="C2071" t="s">
        <v>21</v>
      </c>
      <c r="D2071" t="s">
        <v>23</v>
      </c>
      <c r="E2071" t="s">
        <v>169</v>
      </c>
      <c r="F2071" t="s">
        <v>9</v>
      </c>
      <c r="G2071" t="s">
        <v>3</v>
      </c>
      <c r="H2071" t="s">
        <v>4</v>
      </c>
      <c r="I2071" t="s">
        <v>6</v>
      </c>
      <c r="J2071">
        <v>0</v>
      </c>
    </row>
    <row r="2072" spans="1:10" x14ac:dyDescent="0.25">
      <c r="A2072" t="str">
        <f t="shared" si="32"/>
        <v>LeidenStationsdistrictInkomensafh.huurbeleid 34229 t/m 43786 euroHuurOverige verhuurderN.v.t.</v>
      </c>
      <c r="B2072">
        <v>2015</v>
      </c>
      <c r="C2072" t="s">
        <v>21</v>
      </c>
      <c r="D2072" t="s">
        <v>23</v>
      </c>
      <c r="E2072" t="s">
        <v>169</v>
      </c>
      <c r="F2072" t="s">
        <v>9</v>
      </c>
      <c r="G2072" t="s">
        <v>3</v>
      </c>
      <c r="H2072" t="s">
        <v>7</v>
      </c>
      <c r="I2072" t="s">
        <v>1</v>
      </c>
      <c r="J2072">
        <v>100</v>
      </c>
    </row>
    <row r="2073" spans="1:10" x14ac:dyDescent="0.25">
      <c r="A2073" t="str">
        <f t="shared" si="32"/>
        <v>LeidenStationsdistrictInkomensafh.huurbeleid meer dan 43786 euroTotaalN.v.t.N.v.t.</v>
      </c>
      <c r="B2073">
        <v>2015</v>
      </c>
      <c r="C2073" t="s">
        <v>21</v>
      </c>
      <c r="D2073" t="s">
        <v>23</v>
      </c>
      <c r="E2073" t="s">
        <v>169</v>
      </c>
      <c r="F2073" t="s">
        <v>10</v>
      </c>
      <c r="G2073" t="s">
        <v>0</v>
      </c>
      <c r="H2073" t="s">
        <v>1</v>
      </c>
      <c r="I2073" t="s">
        <v>1</v>
      </c>
      <c r="J2073">
        <v>500</v>
      </c>
    </row>
    <row r="2074" spans="1:10" x14ac:dyDescent="0.25">
      <c r="A2074" t="str">
        <f t="shared" si="32"/>
        <v>LeidenStationsdistrictInkomensafh.huurbeleid meer dan 43786 euroEigenaarN.v.t.N.v.t.</v>
      </c>
      <c r="B2074">
        <v>2015</v>
      </c>
      <c r="C2074" t="s">
        <v>21</v>
      </c>
      <c r="D2074" t="s">
        <v>23</v>
      </c>
      <c r="E2074" t="s">
        <v>169</v>
      </c>
      <c r="F2074" t="s">
        <v>10</v>
      </c>
      <c r="G2074" t="s">
        <v>2</v>
      </c>
      <c r="H2074" t="s">
        <v>1</v>
      </c>
      <c r="I2074" t="s">
        <v>1</v>
      </c>
      <c r="J2074">
        <v>300</v>
      </c>
    </row>
    <row r="2075" spans="1:10" x14ac:dyDescent="0.25">
      <c r="A2075" t="str">
        <f t="shared" si="32"/>
        <v>LeidenStationsdistrictInkomensafh.huurbeleid meer dan 43786 euroHuurTotaalN.v.t.</v>
      </c>
      <c r="B2075">
        <v>2015</v>
      </c>
      <c r="C2075" t="s">
        <v>21</v>
      </c>
      <c r="D2075" t="s">
        <v>23</v>
      </c>
      <c r="E2075" t="s">
        <v>169</v>
      </c>
      <c r="F2075" t="s">
        <v>10</v>
      </c>
      <c r="G2075" t="s">
        <v>3</v>
      </c>
      <c r="H2075" t="s">
        <v>0</v>
      </c>
      <c r="I2075" t="s">
        <v>1</v>
      </c>
      <c r="J2075">
        <v>100</v>
      </c>
    </row>
    <row r="2076" spans="1:10" x14ac:dyDescent="0.25">
      <c r="A2076" t="str">
        <f t="shared" si="32"/>
        <v>LeidenStationsdistrictInkomensafh.huurbeleid meer dan 43786 euroHuurCorporatieTotaal</v>
      </c>
      <c r="B2076">
        <v>2015</v>
      </c>
      <c r="C2076" t="s">
        <v>21</v>
      </c>
      <c r="D2076" t="s">
        <v>23</v>
      </c>
      <c r="E2076" t="s">
        <v>169</v>
      </c>
      <c r="F2076" t="s">
        <v>10</v>
      </c>
      <c r="G2076" t="s">
        <v>3</v>
      </c>
      <c r="H2076" t="s">
        <v>4</v>
      </c>
      <c r="I2076" t="s">
        <v>0</v>
      </c>
      <c r="J2076">
        <v>0</v>
      </c>
    </row>
    <row r="2077" spans="1:10" x14ac:dyDescent="0.25">
      <c r="A2077" t="str">
        <f t="shared" si="32"/>
        <v>LeidenStationsdistrictInkomensafh.huurbeleid meer dan 43786 euroHuurCorporatieOnder liberalisatiegrens</v>
      </c>
      <c r="B2077">
        <v>2015</v>
      </c>
      <c r="C2077" t="s">
        <v>21</v>
      </c>
      <c r="D2077" t="s">
        <v>23</v>
      </c>
      <c r="E2077" t="s">
        <v>169</v>
      </c>
      <c r="F2077" t="s">
        <v>10</v>
      </c>
      <c r="G2077" t="s">
        <v>3</v>
      </c>
      <c r="H2077" t="s">
        <v>4</v>
      </c>
      <c r="I2077" t="s">
        <v>5</v>
      </c>
      <c r="J2077">
        <v>0</v>
      </c>
    </row>
    <row r="2078" spans="1:10" x14ac:dyDescent="0.25">
      <c r="A2078" t="str">
        <f t="shared" si="32"/>
        <v>LeidenStationsdistrictInkomensafh.huurbeleid meer dan 43786 euroHuurCorporatieOverig</v>
      </c>
      <c r="B2078">
        <v>2015</v>
      </c>
      <c r="C2078" t="s">
        <v>21</v>
      </c>
      <c r="D2078" t="s">
        <v>23</v>
      </c>
      <c r="E2078" t="s">
        <v>169</v>
      </c>
      <c r="F2078" t="s">
        <v>10</v>
      </c>
      <c r="G2078" t="s">
        <v>3</v>
      </c>
      <c r="H2078" t="s">
        <v>4</v>
      </c>
      <c r="I2078" t="s">
        <v>6</v>
      </c>
      <c r="J2078">
        <v>0</v>
      </c>
    </row>
    <row r="2079" spans="1:10" x14ac:dyDescent="0.25">
      <c r="A2079" t="str">
        <f t="shared" si="32"/>
        <v>LeidenStationsdistrictInkomensafh.huurbeleid meer dan 43786 euroHuurOverige verhuurderN.v.t.</v>
      </c>
      <c r="B2079">
        <v>2015</v>
      </c>
      <c r="C2079" t="s">
        <v>21</v>
      </c>
      <c r="D2079" t="s">
        <v>23</v>
      </c>
      <c r="E2079" t="s">
        <v>169</v>
      </c>
      <c r="F2079" t="s">
        <v>10</v>
      </c>
      <c r="G2079" t="s">
        <v>3</v>
      </c>
      <c r="H2079" t="s">
        <v>7</v>
      </c>
      <c r="I2079" t="s">
        <v>1</v>
      </c>
      <c r="J2079">
        <v>100</v>
      </c>
    </row>
    <row r="2080" spans="1:10" x14ac:dyDescent="0.25">
      <c r="A2080" t="str">
        <f t="shared" si="32"/>
        <v>LeidenLeiden-NoordTotaalTotaalN.v.t.N.v.t.</v>
      </c>
      <c r="B2080">
        <v>2015</v>
      </c>
      <c r="C2080" t="s">
        <v>21</v>
      </c>
      <c r="D2080" t="s">
        <v>23</v>
      </c>
      <c r="E2080" t="s">
        <v>170</v>
      </c>
      <c r="F2080" t="s">
        <v>0</v>
      </c>
      <c r="G2080" t="s">
        <v>0</v>
      </c>
      <c r="H2080" t="s">
        <v>1</v>
      </c>
      <c r="I2080" t="s">
        <v>1</v>
      </c>
      <c r="J2080">
        <v>6500</v>
      </c>
    </row>
    <row r="2081" spans="1:10" x14ac:dyDescent="0.25">
      <c r="A2081" t="str">
        <f t="shared" si="32"/>
        <v>LeidenLeiden-NoordTotaalEigenaarN.v.t.N.v.t.</v>
      </c>
      <c r="B2081">
        <v>2015</v>
      </c>
      <c r="C2081" t="s">
        <v>21</v>
      </c>
      <c r="D2081" t="s">
        <v>23</v>
      </c>
      <c r="E2081" t="s">
        <v>170</v>
      </c>
      <c r="F2081" t="s">
        <v>0</v>
      </c>
      <c r="G2081" t="s">
        <v>2</v>
      </c>
      <c r="H2081" t="s">
        <v>1</v>
      </c>
      <c r="I2081" t="s">
        <v>1</v>
      </c>
      <c r="J2081">
        <v>2000</v>
      </c>
    </row>
    <row r="2082" spans="1:10" x14ac:dyDescent="0.25">
      <c r="A2082" t="str">
        <f t="shared" si="32"/>
        <v>LeidenLeiden-NoordTotaalHuurTotaalN.v.t.</v>
      </c>
      <c r="B2082">
        <v>2015</v>
      </c>
      <c r="C2082" t="s">
        <v>21</v>
      </c>
      <c r="D2082" t="s">
        <v>23</v>
      </c>
      <c r="E2082" t="s">
        <v>170</v>
      </c>
      <c r="F2082" t="s">
        <v>0</v>
      </c>
      <c r="G2082" t="s">
        <v>3</v>
      </c>
      <c r="H2082" t="s">
        <v>0</v>
      </c>
      <c r="I2082" t="s">
        <v>1</v>
      </c>
      <c r="J2082">
        <v>4400</v>
      </c>
    </row>
    <row r="2083" spans="1:10" x14ac:dyDescent="0.25">
      <c r="A2083" t="str">
        <f t="shared" si="32"/>
        <v>LeidenLeiden-NoordTotaalHuurCorporatieTotaal</v>
      </c>
      <c r="B2083">
        <v>2015</v>
      </c>
      <c r="C2083" t="s">
        <v>21</v>
      </c>
      <c r="D2083" t="s">
        <v>23</v>
      </c>
      <c r="E2083" t="s">
        <v>170</v>
      </c>
      <c r="F2083" t="s">
        <v>0</v>
      </c>
      <c r="G2083" t="s">
        <v>3</v>
      </c>
      <c r="H2083" t="s">
        <v>4</v>
      </c>
      <c r="I2083" t="s">
        <v>0</v>
      </c>
      <c r="J2083">
        <v>3500</v>
      </c>
    </row>
    <row r="2084" spans="1:10" x14ac:dyDescent="0.25">
      <c r="A2084" t="str">
        <f t="shared" si="32"/>
        <v>LeidenLeiden-NoordTotaalHuurCorporatieOnder liberalisatiegrens</v>
      </c>
      <c r="B2084">
        <v>2015</v>
      </c>
      <c r="C2084" t="s">
        <v>21</v>
      </c>
      <c r="D2084" t="s">
        <v>23</v>
      </c>
      <c r="E2084" t="s">
        <v>170</v>
      </c>
      <c r="F2084" t="s">
        <v>0</v>
      </c>
      <c r="G2084" t="s">
        <v>3</v>
      </c>
      <c r="H2084" t="s">
        <v>4</v>
      </c>
      <c r="I2084" t="s">
        <v>5</v>
      </c>
      <c r="J2084">
        <v>3300</v>
      </c>
    </row>
    <row r="2085" spans="1:10" x14ac:dyDescent="0.25">
      <c r="A2085" t="str">
        <f t="shared" si="32"/>
        <v>LeidenLeiden-NoordTotaalHuurCorporatieOverig</v>
      </c>
      <c r="B2085">
        <v>2015</v>
      </c>
      <c r="C2085" t="s">
        <v>21</v>
      </c>
      <c r="D2085" t="s">
        <v>23</v>
      </c>
      <c r="E2085" t="s">
        <v>170</v>
      </c>
      <c r="F2085" t="s">
        <v>0</v>
      </c>
      <c r="G2085" t="s">
        <v>3</v>
      </c>
      <c r="H2085" t="s">
        <v>4</v>
      </c>
      <c r="I2085" t="s">
        <v>6</v>
      </c>
      <c r="J2085">
        <v>100</v>
      </c>
    </row>
    <row r="2086" spans="1:10" x14ac:dyDescent="0.25">
      <c r="A2086" t="str">
        <f t="shared" si="32"/>
        <v>LeidenLeiden-NoordTotaalHuurOverige verhuurderN.v.t.</v>
      </c>
      <c r="B2086">
        <v>2015</v>
      </c>
      <c r="C2086" t="s">
        <v>21</v>
      </c>
      <c r="D2086" t="s">
        <v>23</v>
      </c>
      <c r="E2086" t="s">
        <v>170</v>
      </c>
      <c r="F2086" t="s">
        <v>0</v>
      </c>
      <c r="G2086" t="s">
        <v>3</v>
      </c>
      <c r="H2086" t="s">
        <v>7</v>
      </c>
      <c r="I2086" t="s">
        <v>1</v>
      </c>
      <c r="J2086">
        <v>1000</v>
      </c>
    </row>
    <row r="2087" spans="1:10" x14ac:dyDescent="0.25">
      <c r="A2087" t="str">
        <f t="shared" si="32"/>
        <v>LeidenLeiden-NoordInkomensafh.huurbeleid tot 34229 euroTotaalN.v.t.N.v.t.</v>
      </c>
      <c r="B2087">
        <v>2015</v>
      </c>
      <c r="C2087" t="s">
        <v>21</v>
      </c>
      <c r="D2087" t="s">
        <v>23</v>
      </c>
      <c r="E2087" t="s">
        <v>170</v>
      </c>
      <c r="F2087" t="s">
        <v>8</v>
      </c>
      <c r="G2087" t="s">
        <v>0</v>
      </c>
      <c r="H2087" t="s">
        <v>1</v>
      </c>
      <c r="I2087" t="s">
        <v>1</v>
      </c>
      <c r="J2087">
        <v>3800</v>
      </c>
    </row>
    <row r="2088" spans="1:10" x14ac:dyDescent="0.25">
      <c r="A2088" t="str">
        <f t="shared" si="32"/>
        <v>LeidenLeiden-NoordInkomensafh.huurbeleid tot 34229 euroEigenaarN.v.t.N.v.t.</v>
      </c>
      <c r="B2088">
        <v>2015</v>
      </c>
      <c r="C2088" t="s">
        <v>21</v>
      </c>
      <c r="D2088" t="s">
        <v>23</v>
      </c>
      <c r="E2088" t="s">
        <v>170</v>
      </c>
      <c r="F2088" t="s">
        <v>8</v>
      </c>
      <c r="G2088" t="s">
        <v>2</v>
      </c>
      <c r="H2088" t="s">
        <v>1</v>
      </c>
      <c r="I2088" t="s">
        <v>1</v>
      </c>
      <c r="J2088">
        <v>600</v>
      </c>
    </row>
    <row r="2089" spans="1:10" x14ac:dyDescent="0.25">
      <c r="A2089" t="str">
        <f t="shared" si="32"/>
        <v>LeidenLeiden-NoordInkomensafh.huurbeleid tot 34229 euroHuurTotaalN.v.t.</v>
      </c>
      <c r="B2089">
        <v>2015</v>
      </c>
      <c r="C2089" t="s">
        <v>21</v>
      </c>
      <c r="D2089" t="s">
        <v>23</v>
      </c>
      <c r="E2089" t="s">
        <v>170</v>
      </c>
      <c r="F2089" t="s">
        <v>8</v>
      </c>
      <c r="G2089" t="s">
        <v>3</v>
      </c>
      <c r="H2089" t="s">
        <v>0</v>
      </c>
      <c r="I2089" t="s">
        <v>1</v>
      </c>
      <c r="J2089">
        <v>3200</v>
      </c>
    </row>
    <row r="2090" spans="1:10" x14ac:dyDescent="0.25">
      <c r="A2090" t="str">
        <f t="shared" si="32"/>
        <v>LeidenLeiden-NoordInkomensafh.huurbeleid tot 34229 euroHuurCorporatieTotaal</v>
      </c>
      <c r="B2090">
        <v>2015</v>
      </c>
      <c r="C2090" t="s">
        <v>21</v>
      </c>
      <c r="D2090" t="s">
        <v>23</v>
      </c>
      <c r="E2090" t="s">
        <v>170</v>
      </c>
      <c r="F2090" t="s">
        <v>8</v>
      </c>
      <c r="G2090" t="s">
        <v>3</v>
      </c>
      <c r="H2090" t="s">
        <v>4</v>
      </c>
      <c r="I2090" t="s">
        <v>0</v>
      </c>
      <c r="J2090">
        <v>2500</v>
      </c>
    </row>
    <row r="2091" spans="1:10" x14ac:dyDescent="0.25">
      <c r="A2091" t="str">
        <f t="shared" si="32"/>
        <v>LeidenLeiden-NoordInkomensafh.huurbeleid tot 34229 euroHuurCorporatieOnder liberalisatiegrens</v>
      </c>
      <c r="B2091">
        <v>2015</v>
      </c>
      <c r="C2091" t="s">
        <v>21</v>
      </c>
      <c r="D2091" t="s">
        <v>23</v>
      </c>
      <c r="E2091" t="s">
        <v>170</v>
      </c>
      <c r="F2091" t="s">
        <v>8</v>
      </c>
      <c r="G2091" t="s">
        <v>3</v>
      </c>
      <c r="H2091" t="s">
        <v>4</v>
      </c>
      <c r="I2091" t="s">
        <v>5</v>
      </c>
      <c r="J2091">
        <v>2400</v>
      </c>
    </row>
    <row r="2092" spans="1:10" x14ac:dyDescent="0.25">
      <c r="A2092" t="str">
        <f t="shared" si="32"/>
        <v>LeidenLeiden-NoordInkomensafh.huurbeleid tot 34229 euroHuurCorporatieOverig</v>
      </c>
      <c r="B2092">
        <v>2015</v>
      </c>
      <c r="C2092" t="s">
        <v>21</v>
      </c>
      <c r="D2092" t="s">
        <v>23</v>
      </c>
      <c r="E2092" t="s">
        <v>170</v>
      </c>
      <c r="F2092" t="s">
        <v>8</v>
      </c>
      <c r="G2092" t="s">
        <v>3</v>
      </c>
      <c r="H2092" t="s">
        <v>4</v>
      </c>
      <c r="I2092" t="s">
        <v>6</v>
      </c>
      <c r="J2092">
        <v>100</v>
      </c>
    </row>
    <row r="2093" spans="1:10" x14ac:dyDescent="0.25">
      <c r="A2093" t="str">
        <f t="shared" si="32"/>
        <v>LeidenLeiden-NoordInkomensafh.huurbeleid tot 34229 euroHuurOverige verhuurderN.v.t.</v>
      </c>
      <c r="B2093">
        <v>2015</v>
      </c>
      <c r="C2093" t="s">
        <v>21</v>
      </c>
      <c r="D2093" t="s">
        <v>23</v>
      </c>
      <c r="E2093" t="s">
        <v>170</v>
      </c>
      <c r="F2093" t="s">
        <v>8</v>
      </c>
      <c r="G2093" t="s">
        <v>3</v>
      </c>
      <c r="H2093" t="s">
        <v>7</v>
      </c>
      <c r="I2093" t="s">
        <v>1</v>
      </c>
      <c r="J2093">
        <v>700</v>
      </c>
    </row>
    <row r="2094" spans="1:10" x14ac:dyDescent="0.25">
      <c r="A2094" t="str">
        <f t="shared" si="32"/>
        <v>LeidenLeiden-NoordInkomensafh.huurbeleid 34229 t/m 43786 euroTotaalN.v.t.N.v.t.</v>
      </c>
      <c r="B2094">
        <v>2015</v>
      </c>
      <c r="C2094" t="s">
        <v>21</v>
      </c>
      <c r="D2094" t="s">
        <v>23</v>
      </c>
      <c r="E2094" t="s">
        <v>170</v>
      </c>
      <c r="F2094" t="s">
        <v>9</v>
      </c>
      <c r="G2094" t="s">
        <v>0</v>
      </c>
      <c r="H2094" t="s">
        <v>1</v>
      </c>
      <c r="I2094" t="s">
        <v>1</v>
      </c>
      <c r="J2094">
        <v>800</v>
      </c>
    </row>
    <row r="2095" spans="1:10" x14ac:dyDescent="0.25">
      <c r="A2095" t="str">
        <f t="shared" si="32"/>
        <v>LeidenLeiden-NoordInkomensafh.huurbeleid 34229 t/m 43786 euroEigenaarN.v.t.N.v.t.</v>
      </c>
      <c r="B2095">
        <v>2015</v>
      </c>
      <c r="C2095" t="s">
        <v>21</v>
      </c>
      <c r="D2095" t="s">
        <v>23</v>
      </c>
      <c r="E2095" t="s">
        <v>170</v>
      </c>
      <c r="F2095" t="s">
        <v>9</v>
      </c>
      <c r="G2095" t="s">
        <v>2</v>
      </c>
      <c r="H2095" t="s">
        <v>1</v>
      </c>
      <c r="I2095" t="s">
        <v>1</v>
      </c>
      <c r="J2095">
        <v>300</v>
      </c>
    </row>
    <row r="2096" spans="1:10" x14ac:dyDescent="0.25">
      <c r="A2096" t="str">
        <f t="shared" si="32"/>
        <v>LeidenLeiden-NoordInkomensafh.huurbeleid 34229 t/m 43786 euroHuurTotaalN.v.t.</v>
      </c>
      <c r="B2096">
        <v>2015</v>
      </c>
      <c r="C2096" t="s">
        <v>21</v>
      </c>
      <c r="D2096" t="s">
        <v>23</v>
      </c>
      <c r="E2096" t="s">
        <v>170</v>
      </c>
      <c r="F2096" t="s">
        <v>9</v>
      </c>
      <c r="G2096" t="s">
        <v>3</v>
      </c>
      <c r="H2096" t="s">
        <v>0</v>
      </c>
      <c r="I2096" t="s">
        <v>1</v>
      </c>
      <c r="J2096">
        <v>500</v>
      </c>
    </row>
    <row r="2097" spans="1:10" x14ac:dyDescent="0.25">
      <c r="A2097" t="str">
        <f t="shared" si="32"/>
        <v>LeidenLeiden-NoordInkomensafh.huurbeleid 34229 t/m 43786 euroHuurCorporatieTotaal</v>
      </c>
      <c r="B2097">
        <v>2015</v>
      </c>
      <c r="C2097" t="s">
        <v>21</v>
      </c>
      <c r="D2097" t="s">
        <v>23</v>
      </c>
      <c r="E2097" t="s">
        <v>170</v>
      </c>
      <c r="F2097" t="s">
        <v>9</v>
      </c>
      <c r="G2097" t="s">
        <v>3</v>
      </c>
      <c r="H2097" t="s">
        <v>4</v>
      </c>
      <c r="I2097" t="s">
        <v>0</v>
      </c>
      <c r="J2097">
        <v>400</v>
      </c>
    </row>
    <row r="2098" spans="1:10" x14ac:dyDescent="0.25">
      <c r="A2098" t="str">
        <f t="shared" si="32"/>
        <v>LeidenLeiden-NoordInkomensafh.huurbeleid 34229 t/m 43786 euroHuurCorporatieOnder liberalisatiegrens</v>
      </c>
      <c r="B2098">
        <v>2015</v>
      </c>
      <c r="C2098" t="s">
        <v>21</v>
      </c>
      <c r="D2098" t="s">
        <v>23</v>
      </c>
      <c r="E2098" t="s">
        <v>170</v>
      </c>
      <c r="F2098" t="s">
        <v>9</v>
      </c>
      <c r="G2098" t="s">
        <v>3</v>
      </c>
      <c r="H2098" t="s">
        <v>4</v>
      </c>
      <c r="I2098" t="s">
        <v>5</v>
      </c>
      <c r="J2098">
        <v>300</v>
      </c>
    </row>
    <row r="2099" spans="1:10" x14ac:dyDescent="0.25">
      <c r="A2099" t="str">
        <f t="shared" si="32"/>
        <v>LeidenLeiden-NoordInkomensafh.huurbeleid 34229 t/m 43786 euroHuurCorporatieOverig</v>
      </c>
      <c r="B2099">
        <v>2015</v>
      </c>
      <c r="C2099" t="s">
        <v>21</v>
      </c>
      <c r="D2099" t="s">
        <v>23</v>
      </c>
      <c r="E2099" t="s">
        <v>170</v>
      </c>
      <c r="F2099" t="s">
        <v>9</v>
      </c>
      <c r="G2099" t="s">
        <v>3</v>
      </c>
      <c r="H2099" t="s">
        <v>4</v>
      </c>
      <c r="I2099" t="s">
        <v>6</v>
      </c>
      <c r="J2099">
        <v>0</v>
      </c>
    </row>
    <row r="2100" spans="1:10" x14ac:dyDescent="0.25">
      <c r="A2100" t="str">
        <f t="shared" si="32"/>
        <v>LeidenLeiden-NoordInkomensafh.huurbeleid 34229 t/m 43786 euroHuurOverige verhuurderN.v.t.</v>
      </c>
      <c r="B2100">
        <v>2015</v>
      </c>
      <c r="C2100" t="s">
        <v>21</v>
      </c>
      <c r="D2100" t="s">
        <v>23</v>
      </c>
      <c r="E2100" t="s">
        <v>170</v>
      </c>
      <c r="F2100" t="s">
        <v>9</v>
      </c>
      <c r="G2100" t="s">
        <v>3</v>
      </c>
      <c r="H2100" t="s">
        <v>7</v>
      </c>
      <c r="I2100" t="s">
        <v>1</v>
      </c>
      <c r="J2100">
        <v>100</v>
      </c>
    </row>
    <row r="2101" spans="1:10" x14ac:dyDescent="0.25">
      <c r="A2101" t="str">
        <f t="shared" si="32"/>
        <v>LeidenLeiden-NoordInkomensafh.huurbeleid meer dan 43786 euroTotaalN.v.t.N.v.t.</v>
      </c>
      <c r="B2101">
        <v>2015</v>
      </c>
      <c r="C2101" t="s">
        <v>21</v>
      </c>
      <c r="D2101" t="s">
        <v>23</v>
      </c>
      <c r="E2101" t="s">
        <v>170</v>
      </c>
      <c r="F2101" t="s">
        <v>10</v>
      </c>
      <c r="G2101" t="s">
        <v>0</v>
      </c>
      <c r="H2101" t="s">
        <v>1</v>
      </c>
      <c r="I2101" t="s">
        <v>1</v>
      </c>
      <c r="J2101">
        <v>1900</v>
      </c>
    </row>
    <row r="2102" spans="1:10" x14ac:dyDescent="0.25">
      <c r="A2102" t="str">
        <f t="shared" si="32"/>
        <v>LeidenLeiden-NoordInkomensafh.huurbeleid meer dan 43786 euroEigenaarN.v.t.N.v.t.</v>
      </c>
      <c r="B2102">
        <v>2015</v>
      </c>
      <c r="C2102" t="s">
        <v>21</v>
      </c>
      <c r="D2102" t="s">
        <v>23</v>
      </c>
      <c r="E2102" t="s">
        <v>170</v>
      </c>
      <c r="F2102" t="s">
        <v>10</v>
      </c>
      <c r="G2102" t="s">
        <v>2</v>
      </c>
      <c r="H2102" t="s">
        <v>1</v>
      </c>
      <c r="I2102" t="s">
        <v>1</v>
      </c>
      <c r="J2102">
        <v>1100</v>
      </c>
    </row>
    <row r="2103" spans="1:10" x14ac:dyDescent="0.25">
      <c r="A2103" t="str">
        <f t="shared" si="32"/>
        <v>LeidenLeiden-NoordInkomensafh.huurbeleid meer dan 43786 euroHuurTotaalN.v.t.</v>
      </c>
      <c r="B2103">
        <v>2015</v>
      </c>
      <c r="C2103" t="s">
        <v>21</v>
      </c>
      <c r="D2103" t="s">
        <v>23</v>
      </c>
      <c r="E2103" t="s">
        <v>170</v>
      </c>
      <c r="F2103" t="s">
        <v>10</v>
      </c>
      <c r="G2103" t="s">
        <v>3</v>
      </c>
      <c r="H2103" t="s">
        <v>0</v>
      </c>
      <c r="I2103" t="s">
        <v>1</v>
      </c>
      <c r="J2103">
        <v>800</v>
      </c>
    </row>
    <row r="2104" spans="1:10" x14ac:dyDescent="0.25">
      <c r="A2104" t="str">
        <f t="shared" si="32"/>
        <v>LeidenLeiden-NoordInkomensafh.huurbeleid meer dan 43786 euroHuurCorporatieTotaal</v>
      </c>
      <c r="B2104">
        <v>2015</v>
      </c>
      <c r="C2104" t="s">
        <v>21</v>
      </c>
      <c r="D2104" t="s">
        <v>23</v>
      </c>
      <c r="E2104" t="s">
        <v>170</v>
      </c>
      <c r="F2104" t="s">
        <v>10</v>
      </c>
      <c r="G2104" t="s">
        <v>3</v>
      </c>
      <c r="H2104" t="s">
        <v>4</v>
      </c>
      <c r="I2104" t="s">
        <v>0</v>
      </c>
      <c r="J2104">
        <v>600</v>
      </c>
    </row>
    <row r="2105" spans="1:10" x14ac:dyDescent="0.25">
      <c r="A2105" t="str">
        <f t="shared" si="32"/>
        <v>LeidenLeiden-NoordInkomensafh.huurbeleid meer dan 43786 euroHuurCorporatieOnder liberalisatiegrens</v>
      </c>
      <c r="B2105">
        <v>2015</v>
      </c>
      <c r="C2105" t="s">
        <v>21</v>
      </c>
      <c r="D2105" t="s">
        <v>23</v>
      </c>
      <c r="E2105" t="s">
        <v>170</v>
      </c>
      <c r="F2105" t="s">
        <v>10</v>
      </c>
      <c r="G2105" t="s">
        <v>3</v>
      </c>
      <c r="H2105" t="s">
        <v>4</v>
      </c>
      <c r="I2105" t="s">
        <v>5</v>
      </c>
      <c r="J2105">
        <v>500</v>
      </c>
    </row>
    <row r="2106" spans="1:10" x14ac:dyDescent="0.25">
      <c r="A2106" t="str">
        <f t="shared" si="32"/>
        <v>LeidenLeiden-NoordInkomensafh.huurbeleid meer dan 43786 euroHuurCorporatieOverig</v>
      </c>
      <c r="B2106">
        <v>2015</v>
      </c>
      <c r="C2106" t="s">
        <v>21</v>
      </c>
      <c r="D2106" t="s">
        <v>23</v>
      </c>
      <c r="E2106" t="s">
        <v>170</v>
      </c>
      <c r="F2106" t="s">
        <v>10</v>
      </c>
      <c r="G2106" t="s">
        <v>3</v>
      </c>
      <c r="H2106" t="s">
        <v>4</v>
      </c>
      <c r="I2106" t="s">
        <v>6</v>
      </c>
      <c r="J2106">
        <v>100</v>
      </c>
    </row>
    <row r="2107" spans="1:10" x14ac:dyDescent="0.25">
      <c r="A2107" t="str">
        <f t="shared" si="32"/>
        <v>LeidenLeiden-NoordInkomensafh.huurbeleid meer dan 43786 euroHuurOverige verhuurderN.v.t.</v>
      </c>
      <c r="B2107">
        <v>2015</v>
      </c>
      <c r="C2107" t="s">
        <v>21</v>
      </c>
      <c r="D2107" t="s">
        <v>23</v>
      </c>
      <c r="E2107" t="s">
        <v>170</v>
      </c>
      <c r="F2107" t="s">
        <v>10</v>
      </c>
      <c r="G2107" t="s">
        <v>3</v>
      </c>
      <c r="H2107" t="s">
        <v>7</v>
      </c>
      <c r="I2107" t="s">
        <v>1</v>
      </c>
      <c r="J2107">
        <v>200</v>
      </c>
    </row>
    <row r="2108" spans="1:10" x14ac:dyDescent="0.25">
      <c r="A2108" t="str">
        <f t="shared" si="32"/>
        <v>LeidenRoodenburgerdistrictTotaalTotaalN.v.t.N.v.t.</v>
      </c>
      <c r="B2108">
        <v>2015</v>
      </c>
      <c r="C2108" t="s">
        <v>21</v>
      </c>
      <c r="D2108" t="s">
        <v>23</v>
      </c>
      <c r="E2108" t="s">
        <v>171</v>
      </c>
      <c r="F2108" t="s">
        <v>0</v>
      </c>
      <c r="G2108" t="s">
        <v>0</v>
      </c>
      <c r="H2108" t="s">
        <v>1</v>
      </c>
      <c r="I2108" t="s">
        <v>1</v>
      </c>
      <c r="J2108">
        <v>8800</v>
      </c>
    </row>
    <row r="2109" spans="1:10" x14ac:dyDescent="0.25">
      <c r="A2109" t="str">
        <f t="shared" si="32"/>
        <v>LeidenRoodenburgerdistrictTotaalEigenaarN.v.t.N.v.t.</v>
      </c>
      <c r="B2109">
        <v>2015</v>
      </c>
      <c r="C2109" t="s">
        <v>21</v>
      </c>
      <c r="D2109" t="s">
        <v>23</v>
      </c>
      <c r="E2109" t="s">
        <v>171</v>
      </c>
      <c r="F2109" t="s">
        <v>0</v>
      </c>
      <c r="G2109" t="s">
        <v>2</v>
      </c>
      <c r="H2109" t="s">
        <v>1</v>
      </c>
      <c r="I2109" t="s">
        <v>1</v>
      </c>
      <c r="J2109">
        <v>5700</v>
      </c>
    </row>
    <row r="2110" spans="1:10" x14ac:dyDescent="0.25">
      <c r="A2110" t="str">
        <f t="shared" si="32"/>
        <v>LeidenRoodenburgerdistrictTotaalHuurTotaalN.v.t.</v>
      </c>
      <c r="B2110">
        <v>2015</v>
      </c>
      <c r="C2110" t="s">
        <v>21</v>
      </c>
      <c r="D2110" t="s">
        <v>23</v>
      </c>
      <c r="E2110" t="s">
        <v>171</v>
      </c>
      <c r="F2110" t="s">
        <v>0</v>
      </c>
      <c r="G2110" t="s">
        <v>3</v>
      </c>
      <c r="H2110" t="s">
        <v>0</v>
      </c>
      <c r="I2110" t="s">
        <v>1</v>
      </c>
      <c r="J2110">
        <v>3100</v>
      </c>
    </row>
    <row r="2111" spans="1:10" x14ac:dyDescent="0.25">
      <c r="A2111" t="str">
        <f t="shared" si="32"/>
        <v>LeidenRoodenburgerdistrictTotaalHuurCorporatieTotaal</v>
      </c>
      <c r="B2111">
        <v>2015</v>
      </c>
      <c r="C2111" t="s">
        <v>21</v>
      </c>
      <c r="D2111" t="s">
        <v>23</v>
      </c>
      <c r="E2111" t="s">
        <v>171</v>
      </c>
      <c r="F2111" t="s">
        <v>0</v>
      </c>
      <c r="G2111" t="s">
        <v>3</v>
      </c>
      <c r="H2111" t="s">
        <v>4</v>
      </c>
      <c r="I2111" t="s">
        <v>0</v>
      </c>
      <c r="J2111">
        <v>2000</v>
      </c>
    </row>
    <row r="2112" spans="1:10" x14ac:dyDescent="0.25">
      <c r="A2112" t="str">
        <f t="shared" si="32"/>
        <v>LeidenRoodenburgerdistrictTotaalHuurCorporatieOnder liberalisatiegrens</v>
      </c>
      <c r="B2112">
        <v>2015</v>
      </c>
      <c r="C2112" t="s">
        <v>21</v>
      </c>
      <c r="D2112" t="s">
        <v>23</v>
      </c>
      <c r="E2112" t="s">
        <v>171</v>
      </c>
      <c r="F2112" t="s">
        <v>0</v>
      </c>
      <c r="G2112" t="s">
        <v>3</v>
      </c>
      <c r="H2112" t="s">
        <v>4</v>
      </c>
      <c r="I2112" t="s">
        <v>5</v>
      </c>
      <c r="J2112">
        <v>1900</v>
      </c>
    </row>
    <row r="2113" spans="1:10" x14ac:dyDescent="0.25">
      <c r="A2113" t="str">
        <f t="shared" si="32"/>
        <v>LeidenRoodenburgerdistrictTotaalHuurCorporatieOverig</v>
      </c>
      <c r="B2113">
        <v>2015</v>
      </c>
      <c r="C2113" t="s">
        <v>21</v>
      </c>
      <c r="D2113" t="s">
        <v>23</v>
      </c>
      <c r="E2113" t="s">
        <v>171</v>
      </c>
      <c r="F2113" t="s">
        <v>0</v>
      </c>
      <c r="G2113" t="s">
        <v>3</v>
      </c>
      <c r="H2113" t="s">
        <v>4</v>
      </c>
      <c r="I2113" t="s">
        <v>6</v>
      </c>
      <c r="J2113">
        <v>0</v>
      </c>
    </row>
    <row r="2114" spans="1:10" x14ac:dyDescent="0.25">
      <c r="A2114" t="str">
        <f t="shared" si="32"/>
        <v>LeidenRoodenburgerdistrictTotaalHuurOverige verhuurderN.v.t.</v>
      </c>
      <c r="B2114">
        <v>2015</v>
      </c>
      <c r="C2114" t="s">
        <v>21</v>
      </c>
      <c r="D2114" t="s">
        <v>23</v>
      </c>
      <c r="E2114" t="s">
        <v>171</v>
      </c>
      <c r="F2114" t="s">
        <v>0</v>
      </c>
      <c r="G2114" t="s">
        <v>3</v>
      </c>
      <c r="H2114" t="s">
        <v>7</v>
      </c>
      <c r="I2114" t="s">
        <v>1</v>
      </c>
      <c r="J2114">
        <v>1100</v>
      </c>
    </row>
    <row r="2115" spans="1:10" x14ac:dyDescent="0.25">
      <c r="A2115" t="str">
        <f t="shared" ref="A2115:A2178" si="33">CONCATENATE(D2115,E2115,F2115,G2115,H2115,I2115)</f>
        <v>LeidenRoodenburgerdistrictInkomensafh.huurbeleid tot 34229 euroTotaalN.v.t.N.v.t.</v>
      </c>
      <c r="B2115">
        <v>2015</v>
      </c>
      <c r="C2115" t="s">
        <v>21</v>
      </c>
      <c r="D2115" t="s">
        <v>23</v>
      </c>
      <c r="E2115" t="s">
        <v>171</v>
      </c>
      <c r="F2115" t="s">
        <v>8</v>
      </c>
      <c r="G2115" t="s">
        <v>0</v>
      </c>
      <c r="H2115" t="s">
        <v>1</v>
      </c>
      <c r="I2115" t="s">
        <v>1</v>
      </c>
      <c r="J2115">
        <v>3200</v>
      </c>
    </row>
    <row r="2116" spans="1:10" x14ac:dyDescent="0.25">
      <c r="A2116" t="str">
        <f t="shared" si="33"/>
        <v>LeidenRoodenburgerdistrictInkomensafh.huurbeleid tot 34229 euroEigenaarN.v.t.N.v.t.</v>
      </c>
      <c r="B2116">
        <v>2015</v>
      </c>
      <c r="C2116" t="s">
        <v>21</v>
      </c>
      <c r="D2116" t="s">
        <v>23</v>
      </c>
      <c r="E2116" t="s">
        <v>171</v>
      </c>
      <c r="F2116" t="s">
        <v>8</v>
      </c>
      <c r="G2116" t="s">
        <v>2</v>
      </c>
      <c r="H2116" t="s">
        <v>1</v>
      </c>
      <c r="I2116" t="s">
        <v>1</v>
      </c>
      <c r="J2116">
        <v>1100</v>
      </c>
    </row>
    <row r="2117" spans="1:10" x14ac:dyDescent="0.25">
      <c r="A2117" t="str">
        <f t="shared" si="33"/>
        <v>LeidenRoodenburgerdistrictInkomensafh.huurbeleid tot 34229 euroHuurTotaalN.v.t.</v>
      </c>
      <c r="B2117">
        <v>2015</v>
      </c>
      <c r="C2117" t="s">
        <v>21</v>
      </c>
      <c r="D2117" t="s">
        <v>23</v>
      </c>
      <c r="E2117" t="s">
        <v>171</v>
      </c>
      <c r="F2117" t="s">
        <v>8</v>
      </c>
      <c r="G2117" t="s">
        <v>3</v>
      </c>
      <c r="H2117" t="s">
        <v>0</v>
      </c>
      <c r="I2117" t="s">
        <v>1</v>
      </c>
      <c r="J2117">
        <v>2100</v>
      </c>
    </row>
    <row r="2118" spans="1:10" x14ac:dyDescent="0.25">
      <c r="A2118" t="str">
        <f t="shared" si="33"/>
        <v>LeidenRoodenburgerdistrictInkomensafh.huurbeleid tot 34229 euroHuurCorporatieTotaal</v>
      </c>
      <c r="B2118">
        <v>2015</v>
      </c>
      <c r="C2118" t="s">
        <v>21</v>
      </c>
      <c r="D2118" t="s">
        <v>23</v>
      </c>
      <c r="E2118" t="s">
        <v>171</v>
      </c>
      <c r="F2118" t="s">
        <v>8</v>
      </c>
      <c r="G2118" t="s">
        <v>3</v>
      </c>
      <c r="H2118" t="s">
        <v>4</v>
      </c>
      <c r="I2118" t="s">
        <v>0</v>
      </c>
      <c r="J2118">
        <v>1500</v>
      </c>
    </row>
    <row r="2119" spans="1:10" x14ac:dyDescent="0.25">
      <c r="A2119" t="str">
        <f t="shared" si="33"/>
        <v>LeidenRoodenburgerdistrictInkomensafh.huurbeleid tot 34229 euroHuurCorporatieOnder liberalisatiegrens</v>
      </c>
      <c r="B2119">
        <v>2015</v>
      </c>
      <c r="C2119" t="s">
        <v>21</v>
      </c>
      <c r="D2119" t="s">
        <v>23</v>
      </c>
      <c r="E2119" t="s">
        <v>171</v>
      </c>
      <c r="F2119" t="s">
        <v>8</v>
      </c>
      <c r="G2119" t="s">
        <v>3</v>
      </c>
      <c r="H2119" t="s">
        <v>4</v>
      </c>
      <c r="I2119" t="s">
        <v>5</v>
      </c>
      <c r="J2119">
        <v>1400</v>
      </c>
    </row>
    <row r="2120" spans="1:10" x14ac:dyDescent="0.25">
      <c r="A2120" t="str">
        <f t="shared" si="33"/>
        <v>LeidenRoodenburgerdistrictInkomensafh.huurbeleid tot 34229 euroHuurCorporatieOverig</v>
      </c>
      <c r="B2120">
        <v>2015</v>
      </c>
      <c r="C2120" t="s">
        <v>21</v>
      </c>
      <c r="D2120" t="s">
        <v>23</v>
      </c>
      <c r="E2120" t="s">
        <v>171</v>
      </c>
      <c r="F2120" t="s">
        <v>8</v>
      </c>
      <c r="G2120" t="s">
        <v>3</v>
      </c>
      <c r="H2120" t="s">
        <v>4</v>
      </c>
      <c r="I2120" t="s">
        <v>6</v>
      </c>
      <c r="J2120">
        <v>0</v>
      </c>
    </row>
    <row r="2121" spans="1:10" x14ac:dyDescent="0.25">
      <c r="A2121" t="str">
        <f t="shared" si="33"/>
        <v>LeidenRoodenburgerdistrictInkomensafh.huurbeleid tot 34229 euroHuurOverige verhuurderN.v.t.</v>
      </c>
      <c r="B2121">
        <v>2015</v>
      </c>
      <c r="C2121" t="s">
        <v>21</v>
      </c>
      <c r="D2121" t="s">
        <v>23</v>
      </c>
      <c r="E2121" t="s">
        <v>171</v>
      </c>
      <c r="F2121" t="s">
        <v>8</v>
      </c>
      <c r="G2121" t="s">
        <v>3</v>
      </c>
      <c r="H2121" t="s">
        <v>7</v>
      </c>
      <c r="I2121" t="s">
        <v>1</v>
      </c>
      <c r="J2121">
        <v>700</v>
      </c>
    </row>
    <row r="2122" spans="1:10" x14ac:dyDescent="0.25">
      <c r="A2122" t="str">
        <f t="shared" si="33"/>
        <v>LeidenRoodenburgerdistrictInkomensafh.huurbeleid 34229 t/m 43786 euroTotaalN.v.t.N.v.t.</v>
      </c>
      <c r="B2122">
        <v>2015</v>
      </c>
      <c r="C2122" t="s">
        <v>21</v>
      </c>
      <c r="D2122" t="s">
        <v>23</v>
      </c>
      <c r="E2122" t="s">
        <v>171</v>
      </c>
      <c r="F2122" t="s">
        <v>9</v>
      </c>
      <c r="G2122" t="s">
        <v>0</v>
      </c>
      <c r="H2122" t="s">
        <v>1</v>
      </c>
      <c r="I2122" t="s">
        <v>1</v>
      </c>
      <c r="J2122">
        <v>900</v>
      </c>
    </row>
    <row r="2123" spans="1:10" x14ac:dyDescent="0.25">
      <c r="A2123" t="str">
        <f t="shared" si="33"/>
        <v>LeidenRoodenburgerdistrictInkomensafh.huurbeleid 34229 t/m 43786 euroEigenaarN.v.t.N.v.t.</v>
      </c>
      <c r="B2123">
        <v>2015</v>
      </c>
      <c r="C2123" t="s">
        <v>21</v>
      </c>
      <c r="D2123" t="s">
        <v>23</v>
      </c>
      <c r="E2123" t="s">
        <v>171</v>
      </c>
      <c r="F2123" t="s">
        <v>9</v>
      </c>
      <c r="G2123" t="s">
        <v>2</v>
      </c>
      <c r="H2123" t="s">
        <v>1</v>
      </c>
      <c r="I2123" t="s">
        <v>1</v>
      </c>
      <c r="J2123">
        <v>600</v>
      </c>
    </row>
    <row r="2124" spans="1:10" x14ac:dyDescent="0.25">
      <c r="A2124" t="str">
        <f t="shared" si="33"/>
        <v>LeidenRoodenburgerdistrictInkomensafh.huurbeleid 34229 t/m 43786 euroHuurTotaalN.v.t.</v>
      </c>
      <c r="B2124">
        <v>2015</v>
      </c>
      <c r="C2124" t="s">
        <v>21</v>
      </c>
      <c r="D2124" t="s">
        <v>23</v>
      </c>
      <c r="E2124" t="s">
        <v>171</v>
      </c>
      <c r="F2124" t="s">
        <v>9</v>
      </c>
      <c r="G2124" t="s">
        <v>3</v>
      </c>
      <c r="H2124" t="s">
        <v>0</v>
      </c>
      <c r="I2124" t="s">
        <v>1</v>
      </c>
      <c r="J2124">
        <v>400</v>
      </c>
    </row>
    <row r="2125" spans="1:10" x14ac:dyDescent="0.25">
      <c r="A2125" t="str">
        <f t="shared" si="33"/>
        <v>LeidenRoodenburgerdistrictInkomensafh.huurbeleid 34229 t/m 43786 euroHuurCorporatieTotaal</v>
      </c>
      <c r="B2125">
        <v>2015</v>
      </c>
      <c r="C2125" t="s">
        <v>21</v>
      </c>
      <c r="D2125" t="s">
        <v>23</v>
      </c>
      <c r="E2125" t="s">
        <v>171</v>
      </c>
      <c r="F2125" t="s">
        <v>9</v>
      </c>
      <c r="G2125" t="s">
        <v>3</v>
      </c>
      <c r="H2125" t="s">
        <v>4</v>
      </c>
      <c r="I2125" t="s">
        <v>0</v>
      </c>
      <c r="J2125">
        <v>200</v>
      </c>
    </row>
    <row r="2126" spans="1:10" x14ac:dyDescent="0.25">
      <c r="A2126" t="str">
        <f t="shared" si="33"/>
        <v>LeidenRoodenburgerdistrictInkomensafh.huurbeleid 34229 t/m 43786 euroHuurCorporatieOnder liberalisatiegrens</v>
      </c>
      <c r="B2126">
        <v>2015</v>
      </c>
      <c r="C2126" t="s">
        <v>21</v>
      </c>
      <c r="D2126" t="s">
        <v>23</v>
      </c>
      <c r="E2126" t="s">
        <v>171</v>
      </c>
      <c r="F2126" t="s">
        <v>9</v>
      </c>
      <c r="G2126" t="s">
        <v>3</v>
      </c>
      <c r="H2126" t="s">
        <v>4</v>
      </c>
      <c r="I2126" t="s">
        <v>5</v>
      </c>
      <c r="J2126">
        <v>200</v>
      </c>
    </row>
    <row r="2127" spans="1:10" x14ac:dyDescent="0.25">
      <c r="A2127" t="str">
        <f t="shared" si="33"/>
        <v>LeidenRoodenburgerdistrictInkomensafh.huurbeleid 34229 t/m 43786 euroHuurCorporatieOverig</v>
      </c>
      <c r="B2127">
        <v>2015</v>
      </c>
      <c r="C2127" t="s">
        <v>21</v>
      </c>
      <c r="D2127" t="s">
        <v>23</v>
      </c>
      <c r="E2127" t="s">
        <v>171</v>
      </c>
      <c r="F2127" t="s">
        <v>9</v>
      </c>
      <c r="G2127" t="s">
        <v>3</v>
      </c>
      <c r="H2127" t="s">
        <v>4</v>
      </c>
      <c r="I2127" t="s">
        <v>6</v>
      </c>
      <c r="J2127">
        <v>0</v>
      </c>
    </row>
    <row r="2128" spans="1:10" x14ac:dyDescent="0.25">
      <c r="A2128" t="str">
        <f t="shared" si="33"/>
        <v>LeidenRoodenburgerdistrictInkomensafh.huurbeleid 34229 t/m 43786 euroHuurOverige verhuurderN.v.t.</v>
      </c>
      <c r="B2128">
        <v>2015</v>
      </c>
      <c r="C2128" t="s">
        <v>21</v>
      </c>
      <c r="D2128" t="s">
        <v>23</v>
      </c>
      <c r="E2128" t="s">
        <v>171</v>
      </c>
      <c r="F2128" t="s">
        <v>9</v>
      </c>
      <c r="G2128" t="s">
        <v>3</v>
      </c>
      <c r="H2128" t="s">
        <v>7</v>
      </c>
      <c r="I2128" t="s">
        <v>1</v>
      </c>
      <c r="J2128">
        <v>100</v>
      </c>
    </row>
    <row r="2129" spans="1:10" x14ac:dyDescent="0.25">
      <c r="A2129" t="str">
        <f t="shared" si="33"/>
        <v>LeidenRoodenburgerdistrictInkomensafh.huurbeleid meer dan 43786 euroTotaalN.v.t.N.v.t.</v>
      </c>
      <c r="B2129">
        <v>2015</v>
      </c>
      <c r="C2129" t="s">
        <v>21</v>
      </c>
      <c r="D2129" t="s">
        <v>23</v>
      </c>
      <c r="E2129" t="s">
        <v>171</v>
      </c>
      <c r="F2129" t="s">
        <v>10</v>
      </c>
      <c r="G2129" t="s">
        <v>0</v>
      </c>
      <c r="H2129" t="s">
        <v>1</v>
      </c>
      <c r="I2129" t="s">
        <v>1</v>
      </c>
      <c r="J2129">
        <v>4600</v>
      </c>
    </row>
    <row r="2130" spans="1:10" x14ac:dyDescent="0.25">
      <c r="A2130" t="str">
        <f t="shared" si="33"/>
        <v>LeidenRoodenburgerdistrictInkomensafh.huurbeleid meer dan 43786 euroEigenaarN.v.t.N.v.t.</v>
      </c>
      <c r="B2130">
        <v>2015</v>
      </c>
      <c r="C2130" t="s">
        <v>21</v>
      </c>
      <c r="D2130" t="s">
        <v>23</v>
      </c>
      <c r="E2130" t="s">
        <v>171</v>
      </c>
      <c r="F2130" t="s">
        <v>10</v>
      </c>
      <c r="G2130" t="s">
        <v>2</v>
      </c>
      <c r="H2130" t="s">
        <v>1</v>
      </c>
      <c r="I2130" t="s">
        <v>1</v>
      </c>
      <c r="J2130">
        <v>4000</v>
      </c>
    </row>
    <row r="2131" spans="1:10" x14ac:dyDescent="0.25">
      <c r="A2131" t="str">
        <f t="shared" si="33"/>
        <v>LeidenRoodenburgerdistrictInkomensafh.huurbeleid meer dan 43786 euroHuurTotaalN.v.t.</v>
      </c>
      <c r="B2131">
        <v>2015</v>
      </c>
      <c r="C2131" t="s">
        <v>21</v>
      </c>
      <c r="D2131" t="s">
        <v>23</v>
      </c>
      <c r="E2131" t="s">
        <v>171</v>
      </c>
      <c r="F2131" t="s">
        <v>10</v>
      </c>
      <c r="G2131" t="s">
        <v>3</v>
      </c>
      <c r="H2131" t="s">
        <v>0</v>
      </c>
      <c r="I2131" t="s">
        <v>1</v>
      </c>
      <c r="J2131">
        <v>600</v>
      </c>
    </row>
    <row r="2132" spans="1:10" x14ac:dyDescent="0.25">
      <c r="A2132" t="str">
        <f t="shared" si="33"/>
        <v>LeidenRoodenburgerdistrictInkomensafh.huurbeleid meer dan 43786 euroHuurCorporatieTotaal</v>
      </c>
      <c r="B2132">
        <v>2015</v>
      </c>
      <c r="C2132" t="s">
        <v>21</v>
      </c>
      <c r="D2132" t="s">
        <v>23</v>
      </c>
      <c r="E2132" t="s">
        <v>171</v>
      </c>
      <c r="F2132" t="s">
        <v>10</v>
      </c>
      <c r="G2132" t="s">
        <v>3</v>
      </c>
      <c r="H2132" t="s">
        <v>4</v>
      </c>
      <c r="I2132" t="s">
        <v>0</v>
      </c>
      <c r="J2132">
        <v>300</v>
      </c>
    </row>
    <row r="2133" spans="1:10" x14ac:dyDescent="0.25">
      <c r="A2133" t="str">
        <f t="shared" si="33"/>
        <v>LeidenRoodenburgerdistrictInkomensafh.huurbeleid meer dan 43786 euroHuurCorporatieOnder liberalisatiegrens</v>
      </c>
      <c r="B2133">
        <v>2015</v>
      </c>
      <c r="C2133" t="s">
        <v>21</v>
      </c>
      <c r="D2133" t="s">
        <v>23</v>
      </c>
      <c r="E2133" t="s">
        <v>171</v>
      </c>
      <c r="F2133" t="s">
        <v>10</v>
      </c>
      <c r="G2133" t="s">
        <v>3</v>
      </c>
      <c r="H2133" t="s">
        <v>4</v>
      </c>
      <c r="I2133" t="s">
        <v>5</v>
      </c>
      <c r="J2133">
        <v>300</v>
      </c>
    </row>
    <row r="2134" spans="1:10" x14ac:dyDescent="0.25">
      <c r="A2134" t="str">
        <f t="shared" si="33"/>
        <v>LeidenRoodenburgerdistrictInkomensafh.huurbeleid meer dan 43786 euroHuurCorporatieOverig</v>
      </c>
      <c r="B2134">
        <v>2015</v>
      </c>
      <c r="C2134" t="s">
        <v>21</v>
      </c>
      <c r="D2134" t="s">
        <v>23</v>
      </c>
      <c r="E2134" t="s">
        <v>171</v>
      </c>
      <c r="F2134" t="s">
        <v>10</v>
      </c>
      <c r="G2134" t="s">
        <v>3</v>
      </c>
      <c r="H2134" t="s">
        <v>4</v>
      </c>
      <c r="I2134" t="s">
        <v>6</v>
      </c>
      <c r="J2134">
        <v>0</v>
      </c>
    </row>
    <row r="2135" spans="1:10" x14ac:dyDescent="0.25">
      <c r="A2135" t="str">
        <f t="shared" si="33"/>
        <v>LeidenRoodenburgerdistrictInkomensafh.huurbeleid meer dan 43786 euroHuurOverige verhuurderN.v.t.</v>
      </c>
      <c r="B2135">
        <v>2015</v>
      </c>
      <c r="C2135" t="s">
        <v>21</v>
      </c>
      <c r="D2135" t="s">
        <v>23</v>
      </c>
      <c r="E2135" t="s">
        <v>171</v>
      </c>
      <c r="F2135" t="s">
        <v>10</v>
      </c>
      <c r="G2135" t="s">
        <v>3</v>
      </c>
      <c r="H2135" t="s">
        <v>7</v>
      </c>
      <c r="I2135" t="s">
        <v>1</v>
      </c>
      <c r="J2135">
        <v>300</v>
      </c>
    </row>
    <row r="2136" spans="1:10" x14ac:dyDescent="0.25">
      <c r="A2136" t="str">
        <f t="shared" si="33"/>
        <v>LeidenBos- en GasthuisdistrictTotaalTotaalN.v.t.N.v.t.</v>
      </c>
      <c r="B2136">
        <v>2015</v>
      </c>
      <c r="C2136" t="s">
        <v>21</v>
      </c>
      <c r="D2136" t="s">
        <v>23</v>
      </c>
      <c r="E2136" t="s">
        <v>172</v>
      </c>
      <c r="F2136" t="s">
        <v>0</v>
      </c>
      <c r="G2136" t="s">
        <v>0</v>
      </c>
      <c r="H2136" t="s">
        <v>1</v>
      </c>
      <c r="I2136" t="s">
        <v>1</v>
      </c>
      <c r="J2136">
        <v>9100</v>
      </c>
    </row>
    <row r="2137" spans="1:10" x14ac:dyDescent="0.25">
      <c r="A2137" t="str">
        <f t="shared" si="33"/>
        <v>LeidenBos- en GasthuisdistrictTotaalEigenaarN.v.t.N.v.t.</v>
      </c>
      <c r="B2137">
        <v>2015</v>
      </c>
      <c r="C2137" t="s">
        <v>21</v>
      </c>
      <c r="D2137" t="s">
        <v>23</v>
      </c>
      <c r="E2137" t="s">
        <v>172</v>
      </c>
      <c r="F2137" t="s">
        <v>0</v>
      </c>
      <c r="G2137" t="s">
        <v>2</v>
      </c>
      <c r="H2137" t="s">
        <v>1</v>
      </c>
      <c r="I2137" t="s">
        <v>1</v>
      </c>
      <c r="J2137">
        <v>4400</v>
      </c>
    </row>
    <row r="2138" spans="1:10" x14ac:dyDescent="0.25">
      <c r="A2138" t="str">
        <f t="shared" si="33"/>
        <v>LeidenBos- en GasthuisdistrictTotaalHuurTotaalN.v.t.</v>
      </c>
      <c r="B2138">
        <v>2015</v>
      </c>
      <c r="C2138" t="s">
        <v>21</v>
      </c>
      <c r="D2138" t="s">
        <v>23</v>
      </c>
      <c r="E2138" t="s">
        <v>172</v>
      </c>
      <c r="F2138" t="s">
        <v>0</v>
      </c>
      <c r="G2138" t="s">
        <v>3</v>
      </c>
      <c r="H2138" t="s">
        <v>0</v>
      </c>
      <c r="I2138" t="s">
        <v>1</v>
      </c>
      <c r="J2138">
        <v>4800</v>
      </c>
    </row>
    <row r="2139" spans="1:10" x14ac:dyDescent="0.25">
      <c r="A2139" t="str">
        <f t="shared" si="33"/>
        <v>LeidenBos- en GasthuisdistrictTotaalHuurCorporatieTotaal</v>
      </c>
      <c r="B2139">
        <v>2015</v>
      </c>
      <c r="C2139" t="s">
        <v>21</v>
      </c>
      <c r="D2139" t="s">
        <v>23</v>
      </c>
      <c r="E2139" t="s">
        <v>172</v>
      </c>
      <c r="F2139" t="s">
        <v>0</v>
      </c>
      <c r="G2139" t="s">
        <v>3</v>
      </c>
      <c r="H2139" t="s">
        <v>4</v>
      </c>
      <c r="I2139" t="s">
        <v>0</v>
      </c>
      <c r="J2139">
        <v>3700</v>
      </c>
    </row>
    <row r="2140" spans="1:10" x14ac:dyDescent="0.25">
      <c r="A2140" t="str">
        <f t="shared" si="33"/>
        <v>LeidenBos- en GasthuisdistrictTotaalHuurCorporatieOnder liberalisatiegrens</v>
      </c>
      <c r="B2140">
        <v>2015</v>
      </c>
      <c r="C2140" t="s">
        <v>21</v>
      </c>
      <c r="D2140" t="s">
        <v>23</v>
      </c>
      <c r="E2140" t="s">
        <v>172</v>
      </c>
      <c r="F2140" t="s">
        <v>0</v>
      </c>
      <c r="G2140" t="s">
        <v>3</v>
      </c>
      <c r="H2140" t="s">
        <v>4</v>
      </c>
      <c r="I2140" t="s">
        <v>5</v>
      </c>
      <c r="J2140">
        <v>3500</v>
      </c>
    </row>
    <row r="2141" spans="1:10" x14ac:dyDescent="0.25">
      <c r="A2141" t="str">
        <f t="shared" si="33"/>
        <v>LeidenBos- en GasthuisdistrictTotaalHuurCorporatieOverig</v>
      </c>
      <c r="B2141">
        <v>2015</v>
      </c>
      <c r="C2141" t="s">
        <v>21</v>
      </c>
      <c r="D2141" t="s">
        <v>23</v>
      </c>
      <c r="E2141" t="s">
        <v>172</v>
      </c>
      <c r="F2141" t="s">
        <v>0</v>
      </c>
      <c r="G2141" t="s">
        <v>3</v>
      </c>
      <c r="H2141" t="s">
        <v>4</v>
      </c>
      <c r="I2141" t="s">
        <v>6</v>
      </c>
      <c r="J2141">
        <v>300</v>
      </c>
    </row>
    <row r="2142" spans="1:10" x14ac:dyDescent="0.25">
      <c r="A2142" t="str">
        <f t="shared" si="33"/>
        <v>LeidenBos- en GasthuisdistrictTotaalHuurOverige verhuurderN.v.t.</v>
      </c>
      <c r="B2142">
        <v>2015</v>
      </c>
      <c r="C2142" t="s">
        <v>21</v>
      </c>
      <c r="D2142" t="s">
        <v>23</v>
      </c>
      <c r="E2142" t="s">
        <v>172</v>
      </c>
      <c r="F2142" t="s">
        <v>0</v>
      </c>
      <c r="G2142" t="s">
        <v>3</v>
      </c>
      <c r="H2142" t="s">
        <v>7</v>
      </c>
      <c r="I2142" t="s">
        <v>1</v>
      </c>
      <c r="J2142">
        <v>1000</v>
      </c>
    </row>
    <row r="2143" spans="1:10" x14ac:dyDescent="0.25">
      <c r="A2143" t="str">
        <f t="shared" si="33"/>
        <v>LeidenBos- en GasthuisdistrictInkomensafh.huurbeleid tot 34229 euroTotaalN.v.t.N.v.t.</v>
      </c>
      <c r="B2143">
        <v>2015</v>
      </c>
      <c r="C2143" t="s">
        <v>21</v>
      </c>
      <c r="D2143" t="s">
        <v>23</v>
      </c>
      <c r="E2143" t="s">
        <v>172</v>
      </c>
      <c r="F2143" t="s">
        <v>8</v>
      </c>
      <c r="G2143" t="s">
        <v>0</v>
      </c>
      <c r="H2143" t="s">
        <v>1</v>
      </c>
      <c r="I2143" t="s">
        <v>1</v>
      </c>
      <c r="J2143">
        <v>4900</v>
      </c>
    </row>
    <row r="2144" spans="1:10" x14ac:dyDescent="0.25">
      <c r="A2144" t="str">
        <f t="shared" si="33"/>
        <v>LeidenBos- en GasthuisdistrictInkomensafh.huurbeleid tot 34229 euroEigenaarN.v.t.N.v.t.</v>
      </c>
      <c r="B2144">
        <v>2015</v>
      </c>
      <c r="C2144" t="s">
        <v>21</v>
      </c>
      <c r="D2144" t="s">
        <v>23</v>
      </c>
      <c r="E2144" t="s">
        <v>172</v>
      </c>
      <c r="F2144" t="s">
        <v>8</v>
      </c>
      <c r="G2144" t="s">
        <v>2</v>
      </c>
      <c r="H2144" t="s">
        <v>1</v>
      </c>
      <c r="I2144" t="s">
        <v>1</v>
      </c>
      <c r="J2144">
        <v>1400</v>
      </c>
    </row>
    <row r="2145" spans="1:10" x14ac:dyDescent="0.25">
      <c r="A2145" t="str">
        <f t="shared" si="33"/>
        <v>LeidenBos- en GasthuisdistrictInkomensafh.huurbeleid tot 34229 euroHuurTotaalN.v.t.</v>
      </c>
      <c r="B2145">
        <v>2015</v>
      </c>
      <c r="C2145" t="s">
        <v>21</v>
      </c>
      <c r="D2145" t="s">
        <v>23</v>
      </c>
      <c r="E2145" t="s">
        <v>172</v>
      </c>
      <c r="F2145" t="s">
        <v>8</v>
      </c>
      <c r="G2145" t="s">
        <v>3</v>
      </c>
      <c r="H2145" t="s">
        <v>0</v>
      </c>
      <c r="I2145" t="s">
        <v>1</v>
      </c>
      <c r="J2145">
        <v>3500</v>
      </c>
    </row>
    <row r="2146" spans="1:10" x14ac:dyDescent="0.25">
      <c r="A2146" t="str">
        <f t="shared" si="33"/>
        <v>LeidenBos- en GasthuisdistrictInkomensafh.huurbeleid tot 34229 euroHuurCorporatieTotaal</v>
      </c>
      <c r="B2146">
        <v>2015</v>
      </c>
      <c r="C2146" t="s">
        <v>21</v>
      </c>
      <c r="D2146" t="s">
        <v>23</v>
      </c>
      <c r="E2146" t="s">
        <v>172</v>
      </c>
      <c r="F2146" t="s">
        <v>8</v>
      </c>
      <c r="G2146" t="s">
        <v>3</v>
      </c>
      <c r="H2146" t="s">
        <v>4</v>
      </c>
      <c r="I2146" t="s">
        <v>0</v>
      </c>
      <c r="J2146">
        <v>2800</v>
      </c>
    </row>
    <row r="2147" spans="1:10" x14ac:dyDescent="0.25">
      <c r="A2147" t="str">
        <f t="shared" si="33"/>
        <v>LeidenBos- en GasthuisdistrictInkomensafh.huurbeleid tot 34229 euroHuurCorporatieOnder liberalisatiegrens</v>
      </c>
      <c r="B2147">
        <v>2015</v>
      </c>
      <c r="C2147" t="s">
        <v>21</v>
      </c>
      <c r="D2147" t="s">
        <v>23</v>
      </c>
      <c r="E2147" t="s">
        <v>172</v>
      </c>
      <c r="F2147" t="s">
        <v>8</v>
      </c>
      <c r="G2147" t="s">
        <v>3</v>
      </c>
      <c r="H2147" t="s">
        <v>4</v>
      </c>
      <c r="I2147" t="s">
        <v>5</v>
      </c>
      <c r="J2147">
        <v>2600</v>
      </c>
    </row>
    <row r="2148" spans="1:10" x14ac:dyDescent="0.25">
      <c r="A2148" t="str">
        <f t="shared" si="33"/>
        <v>LeidenBos- en GasthuisdistrictInkomensafh.huurbeleid tot 34229 euroHuurCorporatieOverig</v>
      </c>
      <c r="B2148">
        <v>2015</v>
      </c>
      <c r="C2148" t="s">
        <v>21</v>
      </c>
      <c r="D2148" t="s">
        <v>23</v>
      </c>
      <c r="E2148" t="s">
        <v>172</v>
      </c>
      <c r="F2148" t="s">
        <v>8</v>
      </c>
      <c r="G2148" t="s">
        <v>3</v>
      </c>
      <c r="H2148" t="s">
        <v>4</v>
      </c>
      <c r="I2148" t="s">
        <v>6</v>
      </c>
      <c r="J2148">
        <v>200</v>
      </c>
    </row>
    <row r="2149" spans="1:10" x14ac:dyDescent="0.25">
      <c r="A2149" t="str">
        <f t="shared" si="33"/>
        <v>LeidenBos- en GasthuisdistrictInkomensafh.huurbeleid tot 34229 euroHuurOverige verhuurderN.v.t.</v>
      </c>
      <c r="B2149">
        <v>2015</v>
      </c>
      <c r="C2149" t="s">
        <v>21</v>
      </c>
      <c r="D2149" t="s">
        <v>23</v>
      </c>
      <c r="E2149" t="s">
        <v>172</v>
      </c>
      <c r="F2149" t="s">
        <v>8</v>
      </c>
      <c r="G2149" t="s">
        <v>3</v>
      </c>
      <c r="H2149" t="s">
        <v>7</v>
      </c>
      <c r="I2149" t="s">
        <v>1</v>
      </c>
      <c r="J2149">
        <v>700</v>
      </c>
    </row>
    <row r="2150" spans="1:10" x14ac:dyDescent="0.25">
      <c r="A2150" t="str">
        <f t="shared" si="33"/>
        <v>LeidenBos- en GasthuisdistrictInkomensafh.huurbeleid 34229 t/m 43786 euroTotaalN.v.t.N.v.t.</v>
      </c>
      <c r="B2150">
        <v>2015</v>
      </c>
      <c r="C2150" t="s">
        <v>21</v>
      </c>
      <c r="D2150" t="s">
        <v>23</v>
      </c>
      <c r="E2150" t="s">
        <v>172</v>
      </c>
      <c r="F2150" t="s">
        <v>9</v>
      </c>
      <c r="G2150" t="s">
        <v>0</v>
      </c>
      <c r="H2150" t="s">
        <v>1</v>
      </c>
      <c r="I2150" t="s">
        <v>1</v>
      </c>
      <c r="J2150">
        <v>1200</v>
      </c>
    </row>
    <row r="2151" spans="1:10" x14ac:dyDescent="0.25">
      <c r="A2151" t="str">
        <f t="shared" si="33"/>
        <v>LeidenBos- en GasthuisdistrictInkomensafh.huurbeleid 34229 t/m 43786 euroEigenaarN.v.t.N.v.t.</v>
      </c>
      <c r="B2151">
        <v>2015</v>
      </c>
      <c r="C2151" t="s">
        <v>21</v>
      </c>
      <c r="D2151" t="s">
        <v>23</v>
      </c>
      <c r="E2151" t="s">
        <v>172</v>
      </c>
      <c r="F2151" t="s">
        <v>9</v>
      </c>
      <c r="G2151" t="s">
        <v>2</v>
      </c>
      <c r="H2151" t="s">
        <v>1</v>
      </c>
      <c r="I2151" t="s">
        <v>1</v>
      </c>
      <c r="J2151">
        <v>600</v>
      </c>
    </row>
    <row r="2152" spans="1:10" x14ac:dyDescent="0.25">
      <c r="A2152" t="str">
        <f t="shared" si="33"/>
        <v>LeidenBos- en GasthuisdistrictInkomensafh.huurbeleid 34229 t/m 43786 euroHuurTotaalN.v.t.</v>
      </c>
      <c r="B2152">
        <v>2015</v>
      </c>
      <c r="C2152" t="s">
        <v>21</v>
      </c>
      <c r="D2152" t="s">
        <v>23</v>
      </c>
      <c r="E2152" t="s">
        <v>172</v>
      </c>
      <c r="F2152" t="s">
        <v>9</v>
      </c>
      <c r="G2152" t="s">
        <v>3</v>
      </c>
      <c r="H2152" t="s">
        <v>0</v>
      </c>
      <c r="I2152" t="s">
        <v>1</v>
      </c>
      <c r="J2152">
        <v>500</v>
      </c>
    </row>
    <row r="2153" spans="1:10" x14ac:dyDescent="0.25">
      <c r="A2153" t="str">
        <f t="shared" si="33"/>
        <v>LeidenBos- en GasthuisdistrictInkomensafh.huurbeleid 34229 t/m 43786 euroHuurCorporatieTotaal</v>
      </c>
      <c r="B2153">
        <v>2015</v>
      </c>
      <c r="C2153" t="s">
        <v>21</v>
      </c>
      <c r="D2153" t="s">
        <v>23</v>
      </c>
      <c r="E2153" t="s">
        <v>172</v>
      </c>
      <c r="F2153" t="s">
        <v>9</v>
      </c>
      <c r="G2153" t="s">
        <v>3</v>
      </c>
      <c r="H2153" t="s">
        <v>4</v>
      </c>
      <c r="I2153" t="s">
        <v>0</v>
      </c>
      <c r="J2153">
        <v>400</v>
      </c>
    </row>
    <row r="2154" spans="1:10" x14ac:dyDescent="0.25">
      <c r="A2154" t="str">
        <f t="shared" si="33"/>
        <v>LeidenBos- en GasthuisdistrictInkomensafh.huurbeleid 34229 t/m 43786 euroHuurCorporatieOnder liberalisatiegrens</v>
      </c>
      <c r="B2154">
        <v>2015</v>
      </c>
      <c r="C2154" t="s">
        <v>21</v>
      </c>
      <c r="D2154" t="s">
        <v>23</v>
      </c>
      <c r="E2154" t="s">
        <v>172</v>
      </c>
      <c r="F2154" t="s">
        <v>9</v>
      </c>
      <c r="G2154" t="s">
        <v>3</v>
      </c>
      <c r="H2154" t="s">
        <v>4</v>
      </c>
      <c r="I2154" t="s">
        <v>5</v>
      </c>
      <c r="J2154">
        <v>400</v>
      </c>
    </row>
    <row r="2155" spans="1:10" x14ac:dyDescent="0.25">
      <c r="A2155" t="str">
        <f t="shared" si="33"/>
        <v>LeidenBos- en GasthuisdistrictInkomensafh.huurbeleid 34229 t/m 43786 euroHuurCorporatieOverig</v>
      </c>
      <c r="B2155">
        <v>2015</v>
      </c>
      <c r="C2155" t="s">
        <v>21</v>
      </c>
      <c r="D2155" t="s">
        <v>23</v>
      </c>
      <c r="E2155" t="s">
        <v>172</v>
      </c>
      <c r="F2155" t="s">
        <v>9</v>
      </c>
      <c r="G2155" t="s">
        <v>3</v>
      </c>
      <c r="H2155" t="s">
        <v>4</v>
      </c>
      <c r="I2155" t="s">
        <v>6</v>
      </c>
      <c r="J2155">
        <v>0</v>
      </c>
    </row>
    <row r="2156" spans="1:10" x14ac:dyDescent="0.25">
      <c r="A2156" t="str">
        <f t="shared" si="33"/>
        <v>LeidenBos- en GasthuisdistrictInkomensafh.huurbeleid 34229 t/m 43786 euroHuurOverige verhuurderN.v.t.</v>
      </c>
      <c r="B2156">
        <v>2015</v>
      </c>
      <c r="C2156" t="s">
        <v>21</v>
      </c>
      <c r="D2156" t="s">
        <v>23</v>
      </c>
      <c r="E2156" t="s">
        <v>172</v>
      </c>
      <c r="F2156" t="s">
        <v>9</v>
      </c>
      <c r="G2156" t="s">
        <v>3</v>
      </c>
      <c r="H2156" t="s">
        <v>7</v>
      </c>
      <c r="I2156" t="s">
        <v>1</v>
      </c>
      <c r="J2156">
        <v>100</v>
      </c>
    </row>
    <row r="2157" spans="1:10" x14ac:dyDescent="0.25">
      <c r="A2157" t="str">
        <f t="shared" si="33"/>
        <v>LeidenBos- en GasthuisdistrictInkomensafh.huurbeleid meer dan 43786 euroTotaalN.v.t.N.v.t.</v>
      </c>
      <c r="B2157">
        <v>2015</v>
      </c>
      <c r="C2157" t="s">
        <v>21</v>
      </c>
      <c r="D2157" t="s">
        <v>23</v>
      </c>
      <c r="E2157" t="s">
        <v>172</v>
      </c>
      <c r="F2157" t="s">
        <v>10</v>
      </c>
      <c r="G2157" t="s">
        <v>0</v>
      </c>
      <c r="H2157" t="s">
        <v>1</v>
      </c>
      <c r="I2157" t="s">
        <v>1</v>
      </c>
      <c r="J2157">
        <v>3100</v>
      </c>
    </row>
    <row r="2158" spans="1:10" x14ac:dyDescent="0.25">
      <c r="A2158" t="str">
        <f t="shared" si="33"/>
        <v>LeidenBos- en GasthuisdistrictInkomensafh.huurbeleid meer dan 43786 euroEigenaarN.v.t.N.v.t.</v>
      </c>
      <c r="B2158">
        <v>2015</v>
      </c>
      <c r="C2158" t="s">
        <v>21</v>
      </c>
      <c r="D2158" t="s">
        <v>23</v>
      </c>
      <c r="E2158" t="s">
        <v>172</v>
      </c>
      <c r="F2158" t="s">
        <v>10</v>
      </c>
      <c r="G2158" t="s">
        <v>2</v>
      </c>
      <c r="H2158" t="s">
        <v>1</v>
      </c>
      <c r="I2158" t="s">
        <v>1</v>
      </c>
      <c r="J2158">
        <v>2300</v>
      </c>
    </row>
    <row r="2159" spans="1:10" x14ac:dyDescent="0.25">
      <c r="A2159" t="str">
        <f t="shared" si="33"/>
        <v>LeidenBos- en GasthuisdistrictInkomensafh.huurbeleid meer dan 43786 euroHuurTotaalN.v.t.</v>
      </c>
      <c r="B2159">
        <v>2015</v>
      </c>
      <c r="C2159" t="s">
        <v>21</v>
      </c>
      <c r="D2159" t="s">
        <v>23</v>
      </c>
      <c r="E2159" t="s">
        <v>172</v>
      </c>
      <c r="F2159" t="s">
        <v>10</v>
      </c>
      <c r="G2159" t="s">
        <v>3</v>
      </c>
      <c r="H2159" t="s">
        <v>0</v>
      </c>
      <c r="I2159" t="s">
        <v>1</v>
      </c>
      <c r="J2159">
        <v>800</v>
      </c>
    </row>
    <row r="2160" spans="1:10" x14ac:dyDescent="0.25">
      <c r="A2160" t="str">
        <f t="shared" si="33"/>
        <v>LeidenBos- en GasthuisdistrictInkomensafh.huurbeleid meer dan 43786 euroHuurCorporatieTotaal</v>
      </c>
      <c r="B2160">
        <v>2015</v>
      </c>
      <c r="C2160" t="s">
        <v>21</v>
      </c>
      <c r="D2160" t="s">
        <v>23</v>
      </c>
      <c r="E2160" t="s">
        <v>172</v>
      </c>
      <c r="F2160" t="s">
        <v>10</v>
      </c>
      <c r="G2160" t="s">
        <v>3</v>
      </c>
      <c r="H2160" t="s">
        <v>4</v>
      </c>
      <c r="I2160" t="s">
        <v>0</v>
      </c>
      <c r="J2160">
        <v>500</v>
      </c>
    </row>
    <row r="2161" spans="1:10" x14ac:dyDescent="0.25">
      <c r="A2161" t="str">
        <f t="shared" si="33"/>
        <v>LeidenBos- en GasthuisdistrictInkomensafh.huurbeleid meer dan 43786 euroHuurCorporatieOnder liberalisatiegrens</v>
      </c>
      <c r="B2161">
        <v>2015</v>
      </c>
      <c r="C2161" t="s">
        <v>21</v>
      </c>
      <c r="D2161" t="s">
        <v>23</v>
      </c>
      <c r="E2161" t="s">
        <v>172</v>
      </c>
      <c r="F2161" t="s">
        <v>10</v>
      </c>
      <c r="G2161" t="s">
        <v>3</v>
      </c>
      <c r="H2161" t="s">
        <v>4</v>
      </c>
      <c r="I2161" t="s">
        <v>5</v>
      </c>
      <c r="J2161">
        <v>500</v>
      </c>
    </row>
    <row r="2162" spans="1:10" x14ac:dyDescent="0.25">
      <c r="A2162" t="str">
        <f t="shared" si="33"/>
        <v>LeidenBos- en GasthuisdistrictInkomensafh.huurbeleid meer dan 43786 euroHuurCorporatieOverig</v>
      </c>
      <c r="B2162">
        <v>2015</v>
      </c>
      <c r="C2162" t="s">
        <v>21</v>
      </c>
      <c r="D2162" t="s">
        <v>23</v>
      </c>
      <c r="E2162" t="s">
        <v>172</v>
      </c>
      <c r="F2162" t="s">
        <v>10</v>
      </c>
      <c r="G2162" t="s">
        <v>3</v>
      </c>
      <c r="H2162" t="s">
        <v>4</v>
      </c>
      <c r="I2162" t="s">
        <v>6</v>
      </c>
      <c r="J2162">
        <v>100</v>
      </c>
    </row>
    <row r="2163" spans="1:10" x14ac:dyDescent="0.25">
      <c r="A2163" t="str">
        <f t="shared" si="33"/>
        <v>LeidenBos- en GasthuisdistrictInkomensafh.huurbeleid meer dan 43786 euroHuurOverige verhuurderN.v.t.</v>
      </c>
      <c r="B2163">
        <v>2015</v>
      </c>
      <c r="C2163" t="s">
        <v>21</v>
      </c>
      <c r="D2163" t="s">
        <v>23</v>
      </c>
      <c r="E2163" t="s">
        <v>172</v>
      </c>
      <c r="F2163" t="s">
        <v>10</v>
      </c>
      <c r="G2163" t="s">
        <v>3</v>
      </c>
      <c r="H2163" t="s">
        <v>7</v>
      </c>
      <c r="I2163" t="s">
        <v>1</v>
      </c>
      <c r="J2163">
        <v>300</v>
      </c>
    </row>
    <row r="2164" spans="1:10" x14ac:dyDescent="0.25">
      <c r="A2164" t="str">
        <f t="shared" si="33"/>
        <v>LeidenMorsdistrictTotaalTotaalN.v.t.N.v.t.</v>
      </c>
      <c r="B2164">
        <v>2015</v>
      </c>
      <c r="C2164" t="s">
        <v>21</v>
      </c>
      <c r="D2164" t="s">
        <v>23</v>
      </c>
      <c r="E2164" t="s">
        <v>173</v>
      </c>
      <c r="F2164" t="s">
        <v>0</v>
      </c>
      <c r="G2164" t="s">
        <v>0</v>
      </c>
      <c r="H2164" t="s">
        <v>1</v>
      </c>
      <c r="I2164" t="s">
        <v>1</v>
      </c>
      <c r="J2164">
        <v>5200</v>
      </c>
    </row>
    <row r="2165" spans="1:10" x14ac:dyDescent="0.25">
      <c r="A2165" t="str">
        <f t="shared" si="33"/>
        <v>LeidenMorsdistrictTotaalEigenaarN.v.t.N.v.t.</v>
      </c>
      <c r="B2165">
        <v>2015</v>
      </c>
      <c r="C2165" t="s">
        <v>21</v>
      </c>
      <c r="D2165" t="s">
        <v>23</v>
      </c>
      <c r="E2165" t="s">
        <v>173</v>
      </c>
      <c r="F2165" t="s">
        <v>0</v>
      </c>
      <c r="G2165" t="s">
        <v>2</v>
      </c>
      <c r="H2165" t="s">
        <v>1</v>
      </c>
      <c r="I2165" t="s">
        <v>1</v>
      </c>
      <c r="J2165">
        <v>2200</v>
      </c>
    </row>
    <row r="2166" spans="1:10" x14ac:dyDescent="0.25">
      <c r="A2166" t="str">
        <f t="shared" si="33"/>
        <v>LeidenMorsdistrictTotaalHuurTotaalN.v.t.</v>
      </c>
      <c r="B2166">
        <v>2015</v>
      </c>
      <c r="C2166" t="s">
        <v>21</v>
      </c>
      <c r="D2166" t="s">
        <v>23</v>
      </c>
      <c r="E2166" t="s">
        <v>173</v>
      </c>
      <c r="F2166" t="s">
        <v>0</v>
      </c>
      <c r="G2166" t="s">
        <v>3</v>
      </c>
      <c r="H2166" t="s">
        <v>0</v>
      </c>
      <c r="I2166" t="s">
        <v>1</v>
      </c>
      <c r="J2166">
        <v>3000</v>
      </c>
    </row>
    <row r="2167" spans="1:10" x14ac:dyDescent="0.25">
      <c r="A2167" t="str">
        <f t="shared" si="33"/>
        <v>LeidenMorsdistrictTotaalHuurCorporatieTotaal</v>
      </c>
      <c r="B2167">
        <v>2015</v>
      </c>
      <c r="C2167" t="s">
        <v>21</v>
      </c>
      <c r="D2167" t="s">
        <v>23</v>
      </c>
      <c r="E2167" t="s">
        <v>173</v>
      </c>
      <c r="F2167" t="s">
        <v>0</v>
      </c>
      <c r="G2167" t="s">
        <v>3</v>
      </c>
      <c r="H2167" t="s">
        <v>4</v>
      </c>
      <c r="I2167" t="s">
        <v>0</v>
      </c>
      <c r="J2167">
        <v>2100</v>
      </c>
    </row>
    <row r="2168" spans="1:10" x14ac:dyDescent="0.25">
      <c r="A2168" t="str">
        <f t="shared" si="33"/>
        <v>LeidenMorsdistrictTotaalHuurCorporatieOnder liberalisatiegrens</v>
      </c>
      <c r="B2168">
        <v>2015</v>
      </c>
      <c r="C2168" t="s">
        <v>21</v>
      </c>
      <c r="D2168" t="s">
        <v>23</v>
      </c>
      <c r="E2168" t="s">
        <v>173</v>
      </c>
      <c r="F2168" t="s">
        <v>0</v>
      </c>
      <c r="G2168" t="s">
        <v>3</v>
      </c>
      <c r="H2168" t="s">
        <v>4</v>
      </c>
      <c r="I2168" t="s">
        <v>5</v>
      </c>
      <c r="J2168">
        <v>1900</v>
      </c>
    </row>
    <row r="2169" spans="1:10" x14ac:dyDescent="0.25">
      <c r="A2169" t="str">
        <f t="shared" si="33"/>
        <v>LeidenMorsdistrictTotaalHuurCorporatieOverig</v>
      </c>
      <c r="B2169">
        <v>2015</v>
      </c>
      <c r="C2169" t="s">
        <v>21</v>
      </c>
      <c r="D2169" t="s">
        <v>23</v>
      </c>
      <c r="E2169" t="s">
        <v>173</v>
      </c>
      <c r="F2169" t="s">
        <v>0</v>
      </c>
      <c r="G2169" t="s">
        <v>3</v>
      </c>
      <c r="H2169" t="s">
        <v>4</v>
      </c>
      <c r="I2169" t="s">
        <v>6</v>
      </c>
      <c r="J2169">
        <v>200</v>
      </c>
    </row>
    <row r="2170" spans="1:10" x14ac:dyDescent="0.25">
      <c r="A2170" t="str">
        <f t="shared" si="33"/>
        <v>LeidenMorsdistrictTotaalHuurOverige verhuurderN.v.t.</v>
      </c>
      <c r="B2170">
        <v>2015</v>
      </c>
      <c r="C2170" t="s">
        <v>21</v>
      </c>
      <c r="D2170" t="s">
        <v>23</v>
      </c>
      <c r="E2170" t="s">
        <v>173</v>
      </c>
      <c r="F2170" t="s">
        <v>0</v>
      </c>
      <c r="G2170" t="s">
        <v>3</v>
      </c>
      <c r="H2170" t="s">
        <v>7</v>
      </c>
      <c r="I2170" t="s">
        <v>1</v>
      </c>
      <c r="J2170">
        <v>900</v>
      </c>
    </row>
    <row r="2171" spans="1:10" x14ac:dyDescent="0.25">
      <c r="A2171" t="str">
        <f t="shared" si="33"/>
        <v>LeidenMorsdistrictInkomensafh.huurbeleid tot 34229 euroTotaalN.v.t.N.v.t.</v>
      </c>
      <c r="B2171">
        <v>2015</v>
      </c>
      <c r="C2171" t="s">
        <v>21</v>
      </c>
      <c r="D2171" t="s">
        <v>23</v>
      </c>
      <c r="E2171" t="s">
        <v>173</v>
      </c>
      <c r="F2171" t="s">
        <v>8</v>
      </c>
      <c r="G2171" t="s">
        <v>0</v>
      </c>
      <c r="H2171" t="s">
        <v>1</v>
      </c>
      <c r="I2171" t="s">
        <v>1</v>
      </c>
      <c r="J2171">
        <v>2600</v>
      </c>
    </row>
    <row r="2172" spans="1:10" x14ac:dyDescent="0.25">
      <c r="A2172" t="str">
        <f t="shared" si="33"/>
        <v>LeidenMorsdistrictInkomensafh.huurbeleid tot 34229 euroEigenaarN.v.t.N.v.t.</v>
      </c>
      <c r="B2172">
        <v>2015</v>
      </c>
      <c r="C2172" t="s">
        <v>21</v>
      </c>
      <c r="D2172" t="s">
        <v>23</v>
      </c>
      <c r="E2172" t="s">
        <v>173</v>
      </c>
      <c r="F2172" t="s">
        <v>8</v>
      </c>
      <c r="G2172" t="s">
        <v>2</v>
      </c>
      <c r="H2172" t="s">
        <v>1</v>
      </c>
      <c r="I2172" t="s">
        <v>1</v>
      </c>
      <c r="J2172">
        <v>600</v>
      </c>
    </row>
    <row r="2173" spans="1:10" x14ac:dyDescent="0.25">
      <c r="A2173" t="str">
        <f t="shared" si="33"/>
        <v>LeidenMorsdistrictInkomensafh.huurbeleid tot 34229 euroHuurTotaalN.v.t.</v>
      </c>
      <c r="B2173">
        <v>2015</v>
      </c>
      <c r="C2173" t="s">
        <v>21</v>
      </c>
      <c r="D2173" t="s">
        <v>23</v>
      </c>
      <c r="E2173" t="s">
        <v>173</v>
      </c>
      <c r="F2173" t="s">
        <v>8</v>
      </c>
      <c r="G2173" t="s">
        <v>3</v>
      </c>
      <c r="H2173" t="s">
        <v>0</v>
      </c>
      <c r="I2173" t="s">
        <v>1</v>
      </c>
      <c r="J2173">
        <v>2000</v>
      </c>
    </row>
    <row r="2174" spans="1:10" x14ac:dyDescent="0.25">
      <c r="A2174" t="str">
        <f t="shared" si="33"/>
        <v>LeidenMorsdistrictInkomensafh.huurbeleid tot 34229 euroHuurCorporatieTotaal</v>
      </c>
      <c r="B2174">
        <v>2015</v>
      </c>
      <c r="C2174" t="s">
        <v>21</v>
      </c>
      <c r="D2174" t="s">
        <v>23</v>
      </c>
      <c r="E2174" t="s">
        <v>173</v>
      </c>
      <c r="F2174" t="s">
        <v>8</v>
      </c>
      <c r="G2174" t="s">
        <v>3</v>
      </c>
      <c r="H2174" t="s">
        <v>4</v>
      </c>
      <c r="I2174" t="s">
        <v>0</v>
      </c>
      <c r="J2174">
        <v>1400</v>
      </c>
    </row>
    <row r="2175" spans="1:10" x14ac:dyDescent="0.25">
      <c r="A2175" t="str">
        <f t="shared" si="33"/>
        <v>LeidenMorsdistrictInkomensafh.huurbeleid tot 34229 euroHuurCorporatieOnder liberalisatiegrens</v>
      </c>
      <c r="B2175">
        <v>2015</v>
      </c>
      <c r="C2175" t="s">
        <v>21</v>
      </c>
      <c r="D2175" t="s">
        <v>23</v>
      </c>
      <c r="E2175" t="s">
        <v>173</v>
      </c>
      <c r="F2175" t="s">
        <v>8</v>
      </c>
      <c r="G2175" t="s">
        <v>3</v>
      </c>
      <c r="H2175" t="s">
        <v>4</v>
      </c>
      <c r="I2175" t="s">
        <v>5</v>
      </c>
      <c r="J2175">
        <v>1300</v>
      </c>
    </row>
    <row r="2176" spans="1:10" x14ac:dyDescent="0.25">
      <c r="A2176" t="str">
        <f t="shared" si="33"/>
        <v>LeidenMorsdistrictInkomensafh.huurbeleid tot 34229 euroHuurCorporatieOverig</v>
      </c>
      <c r="B2176">
        <v>2015</v>
      </c>
      <c r="C2176" t="s">
        <v>21</v>
      </c>
      <c r="D2176" t="s">
        <v>23</v>
      </c>
      <c r="E2176" t="s">
        <v>173</v>
      </c>
      <c r="F2176" t="s">
        <v>8</v>
      </c>
      <c r="G2176" t="s">
        <v>3</v>
      </c>
      <c r="H2176" t="s">
        <v>4</v>
      </c>
      <c r="I2176" t="s">
        <v>6</v>
      </c>
      <c r="J2176">
        <v>100</v>
      </c>
    </row>
    <row r="2177" spans="1:10" x14ac:dyDescent="0.25">
      <c r="A2177" t="str">
        <f t="shared" si="33"/>
        <v>LeidenMorsdistrictInkomensafh.huurbeleid tot 34229 euroHuurOverige verhuurderN.v.t.</v>
      </c>
      <c r="B2177">
        <v>2015</v>
      </c>
      <c r="C2177" t="s">
        <v>21</v>
      </c>
      <c r="D2177" t="s">
        <v>23</v>
      </c>
      <c r="E2177" t="s">
        <v>173</v>
      </c>
      <c r="F2177" t="s">
        <v>8</v>
      </c>
      <c r="G2177" t="s">
        <v>3</v>
      </c>
      <c r="H2177" t="s">
        <v>7</v>
      </c>
      <c r="I2177" t="s">
        <v>1</v>
      </c>
      <c r="J2177">
        <v>600</v>
      </c>
    </row>
    <row r="2178" spans="1:10" x14ac:dyDescent="0.25">
      <c r="A2178" t="str">
        <f t="shared" si="33"/>
        <v>LeidenMorsdistrictInkomensafh.huurbeleid 34229 t/m 43786 euroTotaalN.v.t.N.v.t.</v>
      </c>
      <c r="B2178">
        <v>2015</v>
      </c>
      <c r="C2178" t="s">
        <v>21</v>
      </c>
      <c r="D2178" t="s">
        <v>23</v>
      </c>
      <c r="E2178" t="s">
        <v>173</v>
      </c>
      <c r="F2178" t="s">
        <v>9</v>
      </c>
      <c r="G2178" t="s">
        <v>0</v>
      </c>
      <c r="H2178" t="s">
        <v>1</v>
      </c>
      <c r="I2178" t="s">
        <v>1</v>
      </c>
      <c r="J2178">
        <v>700</v>
      </c>
    </row>
    <row r="2179" spans="1:10" x14ac:dyDescent="0.25">
      <c r="A2179" t="str">
        <f t="shared" ref="A2179:A2242" si="34">CONCATENATE(D2179,E2179,F2179,G2179,H2179,I2179)</f>
        <v>LeidenMorsdistrictInkomensafh.huurbeleid 34229 t/m 43786 euroEigenaarN.v.t.N.v.t.</v>
      </c>
      <c r="B2179">
        <v>2015</v>
      </c>
      <c r="C2179" t="s">
        <v>21</v>
      </c>
      <c r="D2179" t="s">
        <v>23</v>
      </c>
      <c r="E2179" t="s">
        <v>173</v>
      </c>
      <c r="F2179" t="s">
        <v>9</v>
      </c>
      <c r="G2179" t="s">
        <v>2</v>
      </c>
      <c r="H2179" t="s">
        <v>1</v>
      </c>
      <c r="I2179" t="s">
        <v>1</v>
      </c>
      <c r="J2179">
        <v>300</v>
      </c>
    </row>
    <row r="2180" spans="1:10" x14ac:dyDescent="0.25">
      <c r="A2180" t="str">
        <f t="shared" si="34"/>
        <v>LeidenMorsdistrictInkomensafh.huurbeleid 34229 t/m 43786 euroHuurTotaalN.v.t.</v>
      </c>
      <c r="B2180">
        <v>2015</v>
      </c>
      <c r="C2180" t="s">
        <v>21</v>
      </c>
      <c r="D2180" t="s">
        <v>23</v>
      </c>
      <c r="E2180" t="s">
        <v>173</v>
      </c>
      <c r="F2180" t="s">
        <v>9</v>
      </c>
      <c r="G2180" t="s">
        <v>3</v>
      </c>
      <c r="H2180" t="s">
        <v>0</v>
      </c>
      <c r="I2180" t="s">
        <v>1</v>
      </c>
      <c r="J2180">
        <v>400</v>
      </c>
    </row>
    <row r="2181" spans="1:10" x14ac:dyDescent="0.25">
      <c r="A2181" t="str">
        <f t="shared" si="34"/>
        <v>LeidenMorsdistrictInkomensafh.huurbeleid 34229 t/m 43786 euroHuurCorporatieTotaal</v>
      </c>
      <c r="B2181">
        <v>2015</v>
      </c>
      <c r="C2181" t="s">
        <v>21</v>
      </c>
      <c r="D2181" t="s">
        <v>23</v>
      </c>
      <c r="E2181" t="s">
        <v>173</v>
      </c>
      <c r="F2181" t="s">
        <v>9</v>
      </c>
      <c r="G2181" t="s">
        <v>3</v>
      </c>
      <c r="H2181" t="s">
        <v>4</v>
      </c>
      <c r="I2181" t="s">
        <v>0</v>
      </c>
      <c r="J2181">
        <v>300</v>
      </c>
    </row>
    <row r="2182" spans="1:10" x14ac:dyDescent="0.25">
      <c r="A2182" t="str">
        <f t="shared" si="34"/>
        <v>LeidenMorsdistrictInkomensafh.huurbeleid 34229 t/m 43786 euroHuurCorporatieOnder liberalisatiegrens</v>
      </c>
      <c r="B2182">
        <v>2015</v>
      </c>
      <c r="C2182" t="s">
        <v>21</v>
      </c>
      <c r="D2182" t="s">
        <v>23</v>
      </c>
      <c r="E2182" t="s">
        <v>173</v>
      </c>
      <c r="F2182" t="s">
        <v>9</v>
      </c>
      <c r="G2182" t="s">
        <v>3</v>
      </c>
      <c r="H2182" t="s">
        <v>4</v>
      </c>
      <c r="I2182" t="s">
        <v>5</v>
      </c>
      <c r="J2182">
        <v>200</v>
      </c>
    </row>
    <row r="2183" spans="1:10" x14ac:dyDescent="0.25">
      <c r="A2183" t="str">
        <f t="shared" si="34"/>
        <v>LeidenMorsdistrictInkomensafh.huurbeleid 34229 t/m 43786 euroHuurCorporatieOverig</v>
      </c>
      <c r="B2183">
        <v>2015</v>
      </c>
      <c r="C2183" t="s">
        <v>21</v>
      </c>
      <c r="D2183" t="s">
        <v>23</v>
      </c>
      <c r="E2183" t="s">
        <v>173</v>
      </c>
      <c r="F2183" t="s">
        <v>9</v>
      </c>
      <c r="G2183" t="s">
        <v>3</v>
      </c>
      <c r="H2183" t="s">
        <v>4</v>
      </c>
      <c r="I2183" t="s">
        <v>6</v>
      </c>
      <c r="J2183">
        <v>0</v>
      </c>
    </row>
    <row r="2184" spans="1:10" x14ac:dyDescent="0.25">
      <c r="A2184" t="str">
        <f t="shared" si="34"/>
        <v>LeidenMorsdistrictInkomensafh.huurbeleid 34229 t/m 43786 euroHuurOverige verhuurderN.v.t.</v>
      </c>
      <c r="B2184">
        <v>2015</v>
      </c>
      <c r="C2184" t="s">
        <v>21</v>
      </c>
      <c r="D2184" t="s">
        <v>23</v>
      </c>
      <c r="E2184" t="s">
        <v>173</v>
      </c>
      <c r="F2184" t="s">
        <v>9</v>
      </c>
      <c r="G2184" t="s">
        <v>3</v>
      </c>
      <c r="H2184" t="s">
        <v>7</v>
      </c>
      <c r="I2184" t="s">
        <v>1</v>
      </c>
      <c r="J2184">
        <v>100</v>
      </c>
    </row>
    <row r="2185" spans="1:10" x14ac:dyDescent="0.25">
      <c r="A2185" t="str">
        <f t="shared" si="34"/>
        <v>LeidenMorsdistrictInkomensafh.huurbeleid meer dan 43786 euroTotaalN.v.t.N.v.t.</v>
      </c>
      <c r="B2185">
        <v>2015</v>
      </c>
      <c r="C2185" t="s">
        <v>21</v>
      </c>
      <c r="D2185" t="s">
        <v>23</v>
      </c>
      <c r="E2185" t="s">
        <v>173</v>
      </c>
      <c r="F2185" t="s">
        <v>10</v>
      </c>
      <c r="G2185" t="s">
        <v>0</v>
      </c>
      <c r="H2185" t="s">
        <v>1</v>
      </c>
      <c r="I2185" t="s">
        <v>1</v>
      </c>
      <c r="J2185">
        <v>1900</v>
      </c>
    </row>
    <row r="2186" spans="1:10" x14ac:dyDescent="0.25">
      <c r="A2186" t="str">
        <f t="shared" si="34"/>
        <v>LeidenMorsdistrictInkomensafh.huurbeleid meer dan 43786 euroEigenaarN.v.t.N.v.t.</v>
      </c>
      <c r="B2186">
        <v>2015</v>
      </c>
      <c r="C2186" t="s">
        <v>21</v>
      </c>
      <c r="D2186" t="s">
        <v>23</v>
      </c>
      <c r="E2186" t="s">
        <v>173</v>
      </c>
      <c r="F2186" t="s">
        <v>10</v>
      </c>
      <c r="G2186" t="s">
        <v>2</v>
      </c>
      <c r="H2186" t="s">
        <v>1</v>
      </c>
      <c r="I2186" t="s">
        <v>1</v>
      </c>
      <c r="J2186">
        <v>1300</v>
      </c>
    </row>
    <row r="2187" spans="1:10" x14ac:dyDescent="0.25">
      <c r="A2187" t="str">
        <f t="shared" si="34"/>
        <v>LeidenMorsdistrictInkomensafh.huurbeleid meer dan 43786 euroHuurTotaalN.v.t.</v>
      </c>
      <c r="B2187">
        <v>2015</v>
      </c>
      <c r="C2187" t="s">
        <v>21</v>
      </c>
      <c r="D2187" t="s">
        <v>23</v>
      </c>
      <c r="E2187" t="s">
        <v>173</v>
      </c>
      <c r="F2187" t="s">
        <v>10</v>
      </c>
      <c r="G2187" t="s">
        <v>3</v>
      </c>
      <c r="H2187" t="s">
        <v>0</v>
      </c>
      <c r="I2187" t="s">
        <v>1</v>
      </c>
      <c r="J2187">
        <v>600</v>
      </c>
    </row>
    <row r="2188" spans="1:10" x14ac:dyDescent="0.25">
      <c r="A2188" t="str">
        <f t="shared" si="34"/>
        <v>LeidenMorsdistrictInkomensafh.huurbeleid meer dan 43786 euroHuurCorporatieTotaal</v>
      </c>
      <c r="B2188">
        <v>2015</v>
      </c>
      <c r="C2188" t="s">
        <v>21</v>
      </c>
      <c r="D2188" t="s">
        <v>23</v>
      </c>
      <c r="E2188" t="s">
        <v>173</v>
      </c>
      <c r="F2188" t="s">
        <v>10</v>
      </c>
      <c r="G2188" t="s">
        <v>3</v>
      </c>
      <c r="H2188" t="s">
        <v>4</v>
      </c>
      <c r="I2188" t="s">
        <v>0</v>
      </c>
      <c r="J2188">
        <v>400</v>
      </c>
    </row>
    <row r="2189" spans="1:10" x14ac:dyDescent="0.25">
      <c r="A2189" t="str">
        <f t="shared" si="34"/>
        <v>LeidenMorsdistrictInkomensafh.huurbeleid meer dan 43786 euroHuurCorporatieOnder liberalisatiegrens</v>
      </c>
      <c r="B2189">
        <v>2015</v>
      </c>
      <c r="C2189" t="s">
        <v>21</v>
      </c>
      <c r="D2189" t="s">
        <v>23</v>
      </c>
      <c r="E2189" t="s">
        <v>173</v>
      </c>
      <c r="F2189" t="s">
        <v>10</v>
      </c>
      <c r="G2189" t="s">
        <v>3</v>
      </c>
      <c r="H2189" t="s">
        <v>4</v>
      </c>
      <c r="I2189" t="s">
        <v>5</v>
      </c>
      <c r="J2189">
        <v>300</v>
      </c>
    </row>
    <row r="2190" spans="1:10" x14ac:dyDescent="0.25">
      <c r="A2190" t="str">
        <f t="shared" si="34"/>
        <v>LeidenMorsdistrictInkomensafh.huurbeleid meer dan 43786 euroHuurCorporatieOverig</v>
      </c>
      <c r="B2190">
        <v>2015</v>
      </c>
      <c r="C2190" t="s">
        <v>21</v>
      </c>
      <c r="D2190" t="s">
        <v>23</v>
      </c>
      <c r="E2190" t="s">
        <v>173</v>
      </c>
      <c r="F2190" t="s">
        <v>10</v>
      </c>
      <c r="G2190" t="s">
        <v>3</v>
      </c>
      <c r="H2190" t="s">
        <v>4</v>
      </c>
      <c r="I2190" t="s">
        <v>6</v>
      </c>
      <c r="J2190">
        <v>100</v>
      </c>
    </row>
    <row r="2191" spans="1:10" x14ac:dyDescent="0.25">
      <c r="A2191" t="str">
        <f t="shared" si="34"/>
        <v>LeidenMorsdistrictInkomensafh.huurbeleid meer dan 43786 euroHuurOverige verhuurderN.v.t.</v>
      </c>
      <c r="B2191">
        <v>2015</v>
      </c>
      <c r="C2191" t="s">
        <v>21</v>
      </c>
      <c r="D2191" t="s">
        <v>23</v>
      </c>
      <c r="E2191" t="s">
        <v>173</v>
      </c>
      <c r="F2191" t="s">
        <v>10</v>
      </c>
      <c r="G2191" t="s">
        <v>3</v>
      </c>
      <c r="H2191" t="s">
        <v>7</v>
      </c>
      <c r="I2191" t="s">
        <v>1</v>
      </c>
      <c r="J2191">
        <v>200</v>
      </c>
    </row>
    <row r="2192" spans="1:10" x14ac:dyDescent="0.25">
      <c r="A2192" t="str">
        <f t="shared" si="34"/>
        <v>LeidenBoerhaavedistrictTotaalTotaalN.v.t.N.v.t.</v>
      </c>
      <c r="B2192">
        <v>2015</v>
      </c>
      <c r="C2192" t="s">
        <v>21</v>
      </c>
      <c r="D2192" t="s">
        <v>23</v>
      </c>
      <c r="E2192" t="s">
        <v>174</v>
      </c>
      <c r="F2192" t="s">
        <v>0</v>
      </c>
      <c r="G2192" t="s">
        <v>0</v>
      </c>
      <c r="H2192" t="s">
        <v>1</v>
      </c>
      <c r="I2192" t="s">
        <v>1</v>
      </c>
      <c r="J2192">
        <v>1600</v>
      </c>
    </row>
    <row r="2193" spans="1:10" x14ac:dyDescent="0.25">
      <c r="A2193" t="str">
        <f t="shared" si="34"/>
        <v>LeidenBoerhaavedistrictTotaalEigenaarN.v.t.N.v.t.</v>
      </c>
      <c r="B2193">
        <v>2015</v>
      </c>
      <c r="C2193" t="s">
        <v>21</v>
      </c>
      <c r="D2193" t="s">
        <v>23</v>
      </c>
      <c r="E2193" t="s">
        <v>174</v>
      </c>
      <c r="F2193" t="s">
        <v>0</v>
      </c>
      <c r="G2193" t="s">
        <v>2</v>
      </c>
      <c r="H2193" t="s">
        <v>1</v>
      </c>
      <c r="I2193" t="s">
        <v>1</v>
      </c>
      <c r="J2193">
        <v>1000</v>
      </c>
    </row>
    <row r="2194" spans="1:10" x14ac:dyDescent="0.25">
      <c r="A2194" t="str">
        <f t="shared" si="34"/>
        <v>LeidenBoerhaavedistrictTotaalHuurTotaalN.v.t.</v>
      </c>
      <c r="B2194">
        <v>2015</v>
      </c>
      <c r="C2194" t="s">
        <v>21</v>
      </c>
      <c r="D2194" t="s">
        <v>23</v>
      </c>
      <c r="E2194" t="s">
        <v>174</v>
      </c>
      <c r="F2194" t="s">
        <v>0</v>
      </c>
      <c r="G2194" t="s">
        <v>3</v>
      </c>
      <c r="H2194" t="s">
        <v>0</v>
      </c>
      <c r="I2194" t="s">
        <v>1</v>
      </c>
      <c r="J2194">
        <v>600</v>
      </c>
    </row>
    <row r="2195" spans="1:10" x14ac:dyDescent="0.25">
      <c r="A2195" t="str">
        <f t="shared" si="34"/>
        <v>LeidenBoerhaavedistrictTotaalHuurCorporatieTotaal</v>
      </c>
      <c r="B2195">
        <v>2015</v>
      </c>
      <c r="C2195" t="s">
        <v>21</v>
      </c>
      <c r="D2195" t="s">
        <v>23</v>
      </c>
      <c r="E2195" t="s">
        <v>174</v>
      </c>
      <c r="F2195" t="s">
        <v>0</v>
      </c>
      <c r="G2195" t="s">
        <v>3</v>
      </c>
      <c r="H2195" t="s">
        <v>4</v>
      </c>
      <c r="I2195" t="s">
        <v>0</v>
      </c>
      <c r="J2195">
        <v>300</v>
      </c>
    </row>
    <row r="2196" spans="1:10" x14ac:dyDescent="0.25">
      <c r="A2196" t="str">
        <f t="shared" si="34"/>
        <v>LeidenBoerhaavedistrictTotaalHuurCorporatieOnder liberalisatiegrens</v>
      </c>
      <c r="B2196">
        <v>2015</v>
      </c>
      <c r="C2196" t="s">
        <v>21</v>
      </c>
      <c r="D2196" t="s">
        <v>23</v>
      </c>
      <c r="E2196" t="s">
        <v>174</v>
      </c>
      <c r="F2196" t="s">
        <v>0</v>
      </c>
      <c r="G2196" t="s">
        <v>3</v>
      </c>
      <c r="H2196" t="s">
        <v>4</v>
      </c>
      <c r="I2196" t="s">
        <v>5</v>
      </c>
      <c r="J2196">
        <v>0</v>
      </c>
    </row>
    <row r="2197" spans="1:10" x14ac:dyDescent="0.25">
      <c r="A2197" t="str">
        <f t="shared" si="34"/>
        <v>LeidenBoerhaavedistrictTotaalHuurCorporatieOverig</v>
      </c>
      <c r="B2197">
        <v>2015</v>
      </c>
      <c r="C2197" t="s">
        <v>21</v>
      </c>
      <c r="D2197" t="s">
        <v>23</v>
      </c>
      <c r="E2197" t="s">
        <v>174</v>
      </c>
      <c r="F2197" t="s">
        <v>0</v>
      </c>
      <c r="G2197" t="s">
        <v>3</v>
      </c>
      <c r="H2197" t="s">
        <v>4</v>
      </c>
      <c r="I2197" t="s">
        <v>6</v>
      </c>
      <c r="J2197">
        <v>300</v>
      </c>
    </row>
    <row r="2198" spans="1:10" x14ac:dyDescent="0.25">
      <c r="A2198" t="str">
        <f t="shared" si="34"/>
        <v>LeidenBoerhaavedistrictTotaalHuurOverige verhuurderN.v.t.</v>
      </c>
      <c r="B2198">
        <v>2015</v>
      </c>
      <c r="C2198" t="s">
        <v>21</v>
      </c>
      <c r="D2198" t="s">
        <v>23</v>
      </c>
      <c r="E2198" t="s">
        <v>174</v>
      </c>
      <c r="F2198" t="s">
        <v>0</v>
      </c>
      <c r="G2198" t="s">
        <v>3</v>
      </c>
      <c r="H2198" t="s">
        <v>7</v>
      </c>
      <c r="I2198" t="s">
        <v>1</v>
      </c>
      <c r="J2198">
        <v>300</v>
      </c>
    </row>
    <row r="2199" spans="1:10" x14ac:dyDescent="0.25">
      <c r="A2199" t="str">
        <f t="shared" si="34"/>
        <v>LeidenBoerhaavedistrictInkomensafh.huurbeleid tot 34229 euroTotaalN.v.t.N.v.t.</v>
      </c>
      <c r="B2199">
        <v>2015</v>
      </c>
      <c r="C2199" t="s">
        <v>21</v>
      </c>
      <c r="D2199" t="s">
        <v>23</v>
      </c>
      <c r="E2199" t="s">
        <v>174</v>
      </c>
      <c r="F2199" t="s">
        <v>8</v>
      </c>
      <c r="G2199" t="s">
        <v>0</v>
      </c>
      <c r="H2199" t="s">
        <v>1</v>
      </c>
      <c r="I2199" t="s">
        <v>1</v>
      </c>
      <c r="J2199">
        <v>600</v>
      </c>
    </row>
    <row r="2200" spans="1:10" x14ac:dyDescent="0.25">
      <c r="A2200" t="str">
        <f t="shared" si="34"/>
        <v>LeidenBoerhaavedistrictInkomensafh.huurbeleid tot 34229 euroEigenaarN.v.t.N.v.t.</v>
      </c>
      <c r="B2200">
        <v>2015</v>
      </c>
      <c r="C2200" t="s">
        <v>21</v>
      </c>
      <c r="D2200" t="s">
        <v>23</v>
      </c>
      <c r="E2200" t="s">
        <v>174</v>
      </c>
      <c r="F2200" t="s">
        <v>8</v>
      </c>
      <c r="G2200" t="s">
        <v>2</v>
      </c>
      <c r="H2200" t="s">
        <v>1</v>
      </c>
      <c r="I2200" t="s">
        <v>1</v>
      </c>
      <c r="J2200">
        <v>100</v>
      </c>
    </row>
    <row r="2201" spans="1:10" x14ac:dyDescent="0.25">
      <c r="A2201" t="str">
        <f t="shared" si="34"/>
        <v>LeidenBoerhaavedistrictInkomensafh.huurbeleid tot 34229 euroHuurTotaalN.v.t.</v>
      </c>
      <c r="B2201">
        <v>2015</v>
      </c>
      <c r="C2201" t="s">
        <v>21</v>
      </c>
      <c r="D2201" t="s">
        <v>23</v>
      </c>
      <c r="E2201" t="s">
        <v>174</v>
      </c>
      <c r="F2201" t="s">
        <v>8</v>
      </c>
      <c r="G2201" t="s">
        <v>3</v>
      </c>
      <c r="H2201" t="s">
        <v>0</v>
      </c>
      <c r="I2201" t="s">
        <v>1</v>
      </c>
      <c r="J2201">
        <v>400</v>
      </c>
    </row>
    <row r="2202" spans="1:10" x14ac:dyDescent="0.25">
      <c r="A2202" t="str">
        <f t="shared" si="34"/>
        <v>LeidenBoerhaavedistrictInkomensafh.huurbeleid tot 34229 euroHuurCorporatieTotaal</v>
      </c>
      <c r="B2202">
        <v>2015</v>
      </c>
      <c r="C2202" t="s">
        <v>21</v>
      </c>
      <c r="D2202" t="s">
        <v>23</v>
      </c>
      <c r="E2202" t="s">
        <v>174</v>
      </c>
      <c r="F2202" t="s">
        <v>8</v>
      </c>
      <c r="G2202" t="s">
        <v>3</v>
      </c>
      <c r="H2202" t="s">
        <v>4</v>
      </c>
      <c r="I2202" t="s">
        <v>0</v>
      </c>
      <c r="J2202">
        <v>200</v>
      </c>
    </row>
    <row r="2203" spans="1:10" x14ac:dyDescent="0.25">
      <c r="A2203" t="str">
        <f t="shared" si="34"/>
        <v>LeidenBoerhaavedistrictInkomensafh.huurbeleid tot 34229 euroHuurCorporatieOverig</v>
      </c>
      <c r="B2203">
        <v>2015</v>
      </c>
      <c r="C2203" t="s">
        <v>21</v>
      </c>
      <c r="D2203" t="s">
        <v>23</v>
      </c>
      <c r="E2203" t="s">
        <v>174</v>
      </c>
      <c r="F2203" t="s">
        <v>8</v>
      </c>
      <c r="G2203" t="s">
        <v>3</v>
      </c>
      <c r="H2203" t="s">
        <v>4</v>
      </c>
      <c r="I2203" t="s">
        <v>6</v>
      </c>
      <c r="J2203">
        <v>200</v>
      </c>
    </row>
    <row r="2204" spans="1:10" x14ac:dyDescent="0.25">
      <c r="A2204" t="str">
        <f t="shared" si="34"/>
        <v>LeidenBoerhaavedistrictInkomensafh.huurbeleid tot 34229 euroHuurOverige verhuurderN.v.t.</v>
      </c>
      <c r="B2204">
        <v>2015</v>
      </c>
      <c r="C2204" t="s">
        <v>21</v>
      </c>
      <c r="D2204" t="s">
        <v>23</v>
      </c>
      <c r="E2204" t="s">
        <v>174</v>
      </c>
      <c r="F2204" t="s">
        <v>8</v>
      </c>
      <c r="G2204" t="s">
        <v>3</v>
      </c>
      <c r="H2204" t="s">
        <v>7</v>
      </c>
      <c r="I2204" t="s">
        <v>1</v>
      </c>
      <c r="J2204">
        <v>200</v>
      </c>
    </row>
    <row r="2205" spans="1:10" x14ac:dyDescent="0.25">
      <c r="A2205" t="str">
        <f t="shared" si="34"/>
        <v>LeidenBoerhaavedistrictInkomensafh.huurbeleid 34229 t/m 43786 euroTotaalN.v.t.N.v.t.</v>
      </c>
      <c r="B2205">
        <v>2015</v>
      </c>
      <c r="C2205" t="s">
        <v>21</v>
      </c>
      <c r="D2205" t="s">
        <v>23</v>
      </c>
      <c r="E2205" t="s">
        <v>174</v>
      </c>
      <c r="F2205" t="s">
        <v>9</v>
      </c>
      <c r="G2205" t="s">
        <v>0</v>
      </c>
      <c r="H2205" t="s">
        <v>1</v>
      </c>
      <c r="I2205" t="s">
        <v>1</v>
      </c>
      <c r="J2205">
        <v>100</v>
      </c>
    </row>
    <row r="2206" spans="1:10" x14ac:dyDescent="0.25">
      <c r="A2206" t="str">
        <f t="shared" si="34"/>
        <v>LeidenBoerhaavedistrictInkomensafh.huurbeleid 34229 t/m 43786 euroEigenaarN.v.t.N.v.t.</v>
      </c>
      <c r="B2206">
        <v>2015</v>
      </c>
      <c r="C2206" t="s">
        <v>21</v>
      </c>
      <c r="D2206" t="s">
        <v>23</v>
      </c>
      <c r="E2206" t="s">
        <v>174</v>
      </c>
      <c r="F2206" t="s">
        <v>9</v>
      </c>
      <c r="G2206" t="s">
        <v>2</v>
      </c>
      <c r="H2206" t="s">
        <v>1</v>
      </c>
      <c r="I2206" t="s">
        <v>1</v>
      </c>
      <c r="J2206">
        <v>100</v>
      </c>
    </row>
    <row r="2207" spans="1:10" x14ac:dyDescent="0.25">
      <c r="A2207" t="str">
        <f t="shared" si="34"/>
        <v>LeidenBoerhaavedistrictInkomensafh.huurbeleid 34229 t/m 43786 euroHuurTotaalN.v.t.</v>
      </c>
      <c r="B2207">
        <v>2015</v>
      </c>
      <c r="C2207" t="s">
        <v>21</v>
      </c>
      <c r="D2207" t="s">
        <v>23</v>
      </c>
      <c r="E2207" t="s">
        <v>174</v>
      </c>
      <c r="F2207" t="s">
        <v>9</v>
      </c>
      <c r="G2207" t="s">
        <v>3</v>
      </c>
      <c r="H2207" t="s">
        <v>0</v>
      </c>
      <c r="I2207" t="s">
        <v>1</v>
      </c>
      <c r="J2207">
        <v>100</v>
      </c>
    </row>
    <row r="2208" spans="1:10" x14ac:dyDescent="0.25">
      <c r="A2208" t="str">
        <f t="shared" si="34"/>
        <v>LeidenBoerhaavedistrictInkomensafh.huurbeleid 34229 t/m 43786 euroHuurCorporatieTotaal</v>
      </c>
      <c r="B2208">
        <v>2015</v>
      </c>
      <c r="C2208" t="s">
        <v>21</v>
      </c>
      <c r="D2208" t="s">
        <v>23</v>
      </c>
      <c r="E2208" t="s">
        <v>174</v>
      </c>
      <c r="F2208" t="s">
        <v>9</v>
      </c>
      <c r="G2208" t="s">
        <v>3</v>
      </c>
      <c r="H2208" t="s">
        <v>4</v>
      </c>
      <c r="I2208" t="s">
        <v>0</v>
      </c>
      <c r="J2208">
        <v>0</v>
      </c>
    </row>
    <row r="2209" spans="1:10" x14ac:dyDescent="0.25">
      <c r="A2209" t="str">
        <f t="shared" si="34"/>
        <v>LeidenBoerhaavedistrictInkomensafh.huurbeleid 34229 t/m 43786 euroHuurCorporatieOnder liberalisatiegrens</v>
      </c>
      <c r="B2209">
        <v>2015</v>
      </c>
      <c r="C2209" t="s">
        <v>21</v>
      </c>
      <c r="D2209" t="s">
        <v>23</v>
      </c>
      <c r="E2209" t="s">
        <v>174</v>
      </c>
      <c r="F2209" t="s">
        <v>9</v>
      </c>
      <c r="G2209" t="s">
        <v>3</v>
      </c>
      <c r="H2209" t="s">
        <v>4</v>
      </c>
      <c r="I2209" t="s">
        <v>5</v>
      </c>
      <c r="J2209">
        <v>0</v>
      </c>
    </row>
    <row r="2210" spans="1:10" x14ac:dyDescent="0.25">
      <c r="A2210" t="str">
        <f t="shared" si="34"/>
        <v>LeidenBoerhaavedistrictInkomensafh.huurbeleid 34229 t/m 43786 euroHuurCorporatieOverig</v>
      </c>
      <c r="B2210">
        <v>2015</v>
      </c>
      <c r="C2210" t="s">
        <v>21</v>
      </c>
      <c r="D2210" t="s">
        <v>23</v>
      </c>
      <c r="E2210" t="s">
        <v>174</v>
      </c>
      <c r="F2210" t="s">
        <v>9</v>
      </c>
      <c r="G2210" t="s">
        <v>3</v>
      </c>
      <c r="H2210" t="s">
        <v>4</v>
      </c>
      <c r="I2210" t="s">
        <v>6</v>
      </c>
      <c r="J2210">
        <v>0</v>
      </c>
    </row>
    <row r="2211" spans="1:10" x14ac:dyDescent="0.25">
      <c r="A2211" t="str">
        <f t="shared" si="34"/>
        <v>LeidenBoerhaavedistrictInkomensafh.huurbeleid 34229 t/m 43786 euroHuurOverige verhuurderN.v.t.</v>
      </c>
      <c r="B2211">
        <v>2015</v>
      </c>
      <c r="C2211" t="s">
        <v>21</v>
      </c>
      <c r="D2211" t="s">
        <v>23</v>
      </c>
      <c r="E2211" t="s">
        <v>174</v>
      </c>
      <c r="F2211" t="s">
        <v>9</v>
      </c>
      <c r="G2211" t="s">
        <v>3</v>
      </c>
      <c r="H2211" t="s">
        <v>7</v>
      </c>
      <c r="I2211" t="s">
        <v>1</v>
      </c>
      <c r="J2211">
        <v>0</v>
      </c>
    </row>
    <row r="2212" spans="1:10" x14ac:dyDescent="0.25">
      <c r="A2212" t="str">
        <f t="shared" si="34"/>
        <v>LeidenBoerhaavedistrictInkomensafh.huurbeleid meer dan 43786 euroTotaalN.v.t.N.v.t.</v>
      </c>
      <c r="B2212">
        <v>2015</v>
      </c>
      <c r="C2212" t="s">
        <v>21</v>
      </c>
      <c r="D2212" t="s">
        <v>23</v>
      </c>
      <c r="E2212" t="s">
        <v>174</v>
      </c>
      <c r="F2212" t="s">
        <v>10</v>
      </c>
      <c r="G2212" t="s">
        <v>0</v>
      </c>
      <c r="H2212" t="s">
        <v>1</v>
      </c>
      <c r="I2212" t="s">
        <v>1</v>
      </c>
      <c r="J2212">
        <v>900</v>
      </c>
    </row>
    <row r="2213" spans="1:10" x14ac:dyDescent="0.25">
      <c r="A2213" t="str">
        <f t="shared" si="34"/>
        <v>LeidenBoerhaavedistrictInkomensafh.huurbeleid meer dan 43786 euroEigenaarN.v.t.N.v.t.</v>
      </c>
      <c r="B2213">
        <v>2015</v>
      </c>
      <c r="C2213" t="s">
        <v>21</v>
      </c>
      <c r="D2213" t="s">
        <v>23</v>
      </c>
      <c r="E2213" t="s">
        <v>174</v>
      </c>
      <c r="F2213" t="s">
        <v>10</v>
      </c>
      <c r="G2213" t="s">
        <v>2</v>
      </c>
      <c r="H2213" t="s">
        <v>1</v>
      </c>
      <c r="I2213" t="s">
        <v>1</v>
      </c>
      <c r="J2213">
        <v>800</v>
      </c>
    </row>
    <row r="2214" spans="1:10" x14ac:dyDescent="0.25">
      <c r="A2214" t="str">
        <f t="shared" si="34"/>
        <v>LeidenBoerhaavedistrictInkomensafh.huurbeleid meer dan 43786 euroHuurTotaalN.v.t.</v>
      </c>
      <c r="B2214">
        <v>2015</v>
      </c>
      <c r="C2214" t="s">
        <v>21</v>
      </c>
      <c r="D2214" t="s">
        <v>23</v>
      </c>
      <c r="E2214" t="s">
        <v>174</v>
      </c>
      <c r="F2214" t="s">
        <v>10</v>
      </c>
      <c r="G2214" t="s">
        <v>3</v>
      </c>
      <c r="H2214" t="s">
        <v>0</v>
      </c>
      <c r="I2214" t="s">
        <v>1</v>
      </c>
      <c r="J2214">
        <v>100</v>
      </c>
    </row>
    <row r="2215" spans="1:10" x14ac:dyDescent="0.25">
      <c r="A2215" t="str">
        <f t="shared" si="34"/>
        <v>LeidenBoerhaavedistrictInkomensafh.huurbeleid meer dan 43786 euroHuurCorporatieTotaal</v>
      </c>
      <c r="B2215">
        <v>2015</v>
      </c>
      <c r="C2215" t="s">
        <v>21</v>
      </c>
      <c r="D2215" t="s">
        <v>23</v>
      </c>
      <c r="E2215" t="s">
        <v>174</v>
      </c>
      <c r="F2215" t="s">
        <v>10</v>
      </c>
      <c r="G2215" t="s">
        <v>3</v>
      </c>
      <c r="H2215" t="s">
        <v>4</v>
      </c>
      <c r="I2215" t="s">
        <v>0</v>
      </c>
      <c r="J2215">
        <v>0</v>
      </c>
    </row>
    <row r="2216" spans="1:10" x14ac:dyDescent="0.25">
      <c r="A2216" t="str">
        <f t="shared" si="34"/>
        <v>LeidenBoerhaavedistrictInkomensafh.huurbeleid meer dan 43786 euroHuurCorporatieOnder liberalisatiegrens</v>
      </c>
      <c r="B2216">
        <v>2015</v>
      </c>
      <c r="C2216" t="s">
        <v>21</v>
      </c>
      <c r="D2216" t="s">
        <v>23</v>
      </c>
      <c r="E2216" t="s">
        <v>174</v>
      </c>
      <c r="F2216" t="s">
        <v>10</v>
      </c>
      <c r="G2216" t="s">
        <v>3</v>
      </c>
      <c r="H2216" t="s">
        <v>4</v>
      </c>
      <c r="I2216" t="s">
        <v>5</v>
      </c>
      <c r="J2216">
        <v>0</v>
      </c>
    </row>
    <row r="2217" spans="1:10" x14ac:dyDescent="0.25">
      <c r="A2217" t="str">
        <f t="shared" si="34"/>
        <v>LeidenBoerhaavedistrictInkomensafh.huurbeleid meer dan 43786 euroHuurCorporatieOverig</v>
      </c>
      <c r="B2217">
        <v>2015</v>
      </c>
      <c r="C2217" t="s">
        <v>21</v>
      </c>
      <c r="D2217" t="s">
        <v>23</v>
      </c>
      <c r="E2217" t="s">
        <v>174</v>
      </c>
      <c r="F2217" t="s">
        <v>10</v>
      </c>
      <c r="G2217" t="s">
        <v>3</v>
      </c>
      <c r="H2217" t="s">
        <v>4</v>
      </c>
      <c r="I2217" t="s">
        <v>6</v>
      </c>
      <c r="J2217">
        <v>0</v>
      </c>
    </row>
    <row r="2218" spans="1:10" x14ac:dyDescent="0.25">
      <c r="A2218" t="str">
        <f t="shared" si="34"/>
        <v>LeidenBoerhaavedistrictInkomensafh.huurbeleid meer dan 43786 euroHuurOverige verhuurderN.v.t.</v>
      </c>
      <c r="B2218">
        <v>2015</v>
      </c>
      <c r="C2218" t="s">
        <v>21</v>
      </c>
      <c r="D2218" t="s">
        <v>23</v>
      </c>
      <c r="E2218" t="s">
        <v>174</v>
      </c>
      <c r="F2218" t="s">
        <v>10</v>
      </c>
      <c r="G2218" t="s">
        <v>3</v>
      </c>
      <c r="H2218" t="s">
        <v>7</v>
      </c>
      <c r="I2218" t="s">
        <v>1</v>
      </c>
      <c r="J2218">
        <v>100</v>
      </c>
    </row>
    <row r="2219" spans="1:10" x14ac:dyDescent="0.25">
      <c r="A2219" t="str">
        <f t="shared" si="34"/>
        <v>LeidenMerenwijkdistrictTotaalTotaalN.v.t.N.v.t.</v>
      </c>
      <c r="B2219">
        <v>2015</v>
      </c>
      <c r="C2219" t="s">
        <v>21</v>
      </c>
      <c r="D2219" t="s">
        <v>23</v>
      </c>
      <c r="E2219" t="s">
        <v>175</v>
      </c>
      <c r="F2219" t="s">
        <v>0</v>
      </c>
      <c r="G2219" t="s">
        <v>0</v>
      </c>
      <c r="H2219" t="s">
        <v>1</v>
      </c>
      <c r="I2219" t="s">
        <v>1</v>
      </c>
      <c r="J2219">
        <v>6000</v>
      </c>
    </row>
    <row r="2220" spans="1:10" x14ac:dyDescent="0.25">
      <c r="A2220" t="str">
        <f t="shared" si="34"/>
        <v>LeidenMerenwijkdistrictTotaalEigenaarN.v.t.N.v.t.</v>
      </c>
      <c r="B2220">
        <v>2015</v>
      </c>
      <c r="C2220" t="s">
        <v>21</v>
      </c>
      <c r="D2220" t="s">
        <v>23</v>
      </c>
      <c r="E2220" t="s">
        <v>175</v>
      </c>
      <c r="F2220" t="s">
        <v>0</v>
      </c>
      <c r="G2220" t="s">
        <v>2</v>
      </c>
      <c r="H2220" t="s">
        <v>1</v>
      </c>
      <c r="I2220" t="s">
        <v>1</v>
      </c>
      <c r="J2220">
        <v>3700</v>
      </c>
    </row>
    <row r="2221" spans="1:10" x14ac:dyDescent="0.25">
      <c r="A2221" t="str">
        <f t="shared" si="34"/>
        <v>LeidenMerenwijkdistrictTotaalHuurTotaalN.v.t.</v>
      </c>
      <c r="B2221">
        <v>2015</v>
      </c>
      <c r="C2221" t="s">
        <v>21</v>
      </c>
      <c r="D2221" t="s">
        <v>23</v>
      </c>
      <c r="E2221" t="s">
        <v>175</v>
      </c>
      <c r="F2221" t="s">
        <v>0</v>
      </c>
      <c r="G2221" t="s">
        <v>3</v>
      </c>
      <c r="H2221" t="s">
        <v>0</v>
      </c>
      <c r="I2221" t="s">
        <v>1</v>
      </c>
      <c r="J2221">
        <v>2300</v>
      </c>
    </row>
    <row r="2222" spans="1:10" x14ac:dyDescent="0.25">
      <c r="A2222" t="str">
        <f t="shared" si="34"/>
        <v>LeidenMerenwijkdistrictTotaalHuurCorporatieTotaal</v>
      </c>
      <c r="B2222">
        <v>2015</v>
      </c>
      <c r="C2222" t="s">
        <v>21</v>
      </c>
      <c r="D2222" t="s">
        <v>23</v>
      </c>
      <c r="E2222" t="s">
        <v>175</v>
      </c>
      <c r="F2222" t="s">
        <v>0</v>
      </c>
      <c r="G2222" t="s">
        <v>3</v>
      </c>
      <c r="H2222" t="s">
        <v>4</v>
      </c>
      <c r="I2222" t="s">
        <v>0</v>
      </c>
      <c r="J2222">
        <v>1600</v>
      </c>
    </row>
    <row r="2223" spans="1:10" x14ac:dyDescent="0.25">
      <c r="A2223" t="str">
        <f t="shared" si="34"/>
        <v>LeidenMerenwijkdistrictTotaalHuurCorporatieOnder liberalisatiegrens</v>
      </c>
      <c r="B2223">
        <v>2015</v>
      </c>
      <c r="C2223" t="s">
        <v>21</v>
      </c>
      <c r="D2223" t="s">
        <v>23</v>
      </c>
      <c r="E2223" t="s">
        <v>175</v>
      </c>
      <c r="F2223" t="s">
        <v>0</v>
      </c>
      <c r="G2223" t="s">
        <v>3</v>
      </c>
      <c r="H2223" t="s">
        <v>4</v>
      </c>
      <c r="I2223" t="s">
        <v>5</v>
      </c>
      <c r="J2223">
        <v>1500</v>
      </c>
    </row>
    <row r="2224" spans="1:10" x14ac:dyDescent="0.25">
      <c r="A2224" t="str">
        <f t="shared" si="34"/>
        <v>LeidenMerenwijkdistrictTotaalHuurCorporatieOverig</v>
      </c>
      <c r="B2224">
        <v>2015</v>
      </c>
      <c r="C2224" t="s">
        <v>21</v>
      </c>
      <c r="D2224" t="s">
        <v>23</v>
      </c>
      <c r="E2224" t="s">
        <v>175</v>
      </c>
      <c r="F2224" t="s">
        <v>0</v>
      </c>
      <c r="G2224" t="s">
        <v>3</v>
      </c>
      <c r="H2224" t="s">
        <v>4</v>
      </c>
      <c r="I2224" t="s">
        <v>6</v>
      </c>
      <c r="J2224">
        <v>100</v>
      </c>
    </row>
    <row r="2225" spans="1:10" x14ac:dyDescent="0.25">
      <c r="A2225" t="str">
        <f t="shared" si="34"/>
        <v>LeidenMerenwijkdistrictTotaalHuurOverige verhuurderN.v.t.</v>
      </c>
      <c r="B2225">
        <v>2015</v>
      </c>
      <c r="C2225" t="s">
        <v>21</v>
      </c>
      <c r="D2225" t="s">
        <v>23</v>
      </c>
      <c r="E2225" t="s">
        <v>175</v>
      </c>
      <c r="F2225" t="s">
        <v>0</v>
      </c>
      <c r="G2225" t="s">
        <v>3</v>
      </c>
      <c r="H2225" t="s">
        <v>7</v>
      </c>
      <c r="I2225" t="s">
        <v>1</v>
      </c>
      <c r="J2225">
        <v>700</v>
      </c>
    </row>
    <row r="2226" spans="1:10" x14ac:dyDescent="0.25">
      <c r="A2226" t="str">
        <f t="shared" si="34"/>
        <v>LeidenMerenwijkdistrictInkomensafh.huurbeleid tot 34229 euroTotaalN.v.t.N.v.t.</v>
      </c>
      <c r="B2226">
        <v>2015</v>
      </c>
      <c r="C2226" t="s">
        <v>21</v>
      </c>
      <c r="D2226" t="s">
        <v>23</v>
      </c>
      <c r="E2226" t="s">
        <v>175</v>
      </c>
      <c r="F2226" t="s">
        <v>8</v>
      </c>
      <c r="G2226" t="s">
        <v>0</v>
      </c>
      <c r="H2226" t="s">
        <v>1</v>
      </c>
      <c r="I2226" t="s">
        <v>1</v>
      </c>
      <c r="J2226">
        <v>2200</v>
      </c>
    </row>
    <row r="2227" spans="1:10" x14ac:dyDescent="0.25">
      <c r="A2227" t="str">
        <f t="shared" si="34"/>
        <v>LeidenMerenwijkdistrictInkomensafh.huurbeleid tot 34229 euroEigenaarN.v.t.N.v.t.</v>
      </c>
      <c r="B2227">
        <v>2015</v>
      </c>
      <c r="C2227" t="s">
        <v>21</v>
      </c>
      <c r="D2227" t="s">
        <v>23</v>
      </c>
      <c r="E2227" t="s">
        <v>175</v>
      </c>
      <c r="F2227" t="s">
        <v>8</v>
      </c>
      <c r="G2227" t="s">
        <v>2</v>
      </c>
      <c r="H2227" t="s">
        <v>1</v>
      </c>
      <c r="I2227" t="s">
        <v>1</v>
      </c>
      <c r="J2227">
        <v>700</v>
      </c>
    </row>
    <row r="2228" spans="1:10" x14ac:dyDescent="0.25">
      <c r="A2228" t="str">
        <f t="shared" si="34"/>
        <v>LeidenMerenwijkdistrictInkomensafh.huurbeleid tot 34229 euroHuurTotaalN.v.t.</v>
      </c>
      <c r="B2228">
        <v>2015</v>
      </c>
      <c r="C2228" t="s">
        <v>21</v>
      </c>
      <c r="D2228" t="s">
        <v>23</v>
      </c>
      <c r="E2228" t="s">
        <v>175</v>
      </c>
      <c r="F2228" t="s">
        <v>8</v>
      </c>
      <c r="G2228" t="s">
        <v>3</v>
      </c>
      <c r="H2228" t="s">
        <v>0</v>
      </c>
      <c r="I2228" t="s">
        <v>1</v>
      </c>
      <c r="J2228">
        <v>1500</v>
      </c>
    </row>
    <row r="2229" spans="1:10" x14ac:dyDescent="0.25">
      <c r="A2229" t="str">
        <f t="shared" si="34"/>
        <v>LeidenMerenwijkdistrictInkomensafh.huurbeleid tot 34229 euroHuurCorporatieTotaal</v>
      </c>
      <c r="B2229">
        <v>2015</v>
      </c>
      <c r="C2229" t="s">
        <v>21</v>
      </c>
      <c r="D2229" t="s">
        <v>23</v>
      </c>
      <c r="E2229" t="s">
        <v>175</v>
      </c>
      <c r="F2229" t="s">
        <v>8</v>
      </c>
      <c r="G2229" t="s">
        <v>3</v>
      </c>
      <c r="H2229" t="s">
        <v>4</v>
      </c>
      <c r="I2229" t="s">
        <v>0</v>
      </c>
      <c r="J2229">
        <v>1100</v>
      </c>
    </row>
    <row r="2230" spans="1:10" x14ac:dyDescent="0.25">
      <c r="A2230" t="str">
        <f t="shared" si="34"/>
        <v>LeidenMerenwijkdistrictInkomensafh.huurbeleid tot 34229 euroHuurCorporatieOnder liberalisatiegrens</v>
      </c>
      <c r="B2230">
        <v>2015</v>
      </c>
      <c r="C2230" t="s">
        <v>21</v>
      </c>
      <c r="D2230" t="s">
        <v>23</v>
      </c>
      <c r="E2230" t="s">
        <v>175</v>
      </c>
      <c r="F2230" t="s">
        <v>8</v>
      </c>
      <c r="G2230" t="s">
        <v>3</v>
      </c>
      <c r="H2230" t="s">
        <v>4</v>
      </c>
      <c r="I2230" t="s">
        <v>5</v>
      </c>
      <c r="J2230">
        <v>1100</v>
      </c>
    </row>
    <row r="2231" spans="1:10" x14ac:dyDescent="0.25">
      <c r="A2231" t="str">
        <f t="shared" si="34"/>
        <v>LeidenMerenwijkdistrictInkomensafh.huurbeleid tot 34229 euroHuurCorporatieOverig</v>
      </c>
      <c r="B2231">
        <v>2015</v>
      </c>
      <c r="C2231" t="s">
        <v>21</v>
      </c>
      <c r="D2231" t="s">
        <v>23</v>
      </c>
      <c r="E2231" t="s">
        <v>175</v>
      </c>
      <c r="F2231" t="s">
        <v>8</v>
      </c>
      <c r="G2231" t="s">
        <v>3</v>
      </c>
      <c r="H2231" t="s">
        <v>4</v>
      </c>
      <c r="I2231" t="s">
        <v>6</v>
      </c>
      <c r="J2231">
        <v>0</v>
      </c>
    </row>
    <row r="2232" spans="1:10" x14ac:dyDescent="0.25">
      <c r="A2232" t="str">
        <f t="shared" si="34"/>
        <v>LeidenMerenwijkdistrictInkomensafh.huurbeleid tot 34229 euroHuurOverige verhuurderN.v.t.</v>
      </c>
      <c r="B2232">
        <v>2015</v>
      </c>
      <c r="C2232" t="s">
        <v>21</v>
      </c>
      <c r="D2232" t="s">
        <v>23</v>
      </c>
      <c r="E2232" t="s">
        <v>175</v>
      </c>
      <c r="F2232" t="s">
        <v>8</v>
      </c>
      <c r="G2232" t="s">
        <v>3</v>
      </c>
      <c r="H2232" t="s">
        <v>7</v>
      </c>
      <c r="I2232" t="s">
        <v>1</v>
      </c>
      <c r="J2232">
        <v>300</v>
      </c>
    </row>
    <row r="2233" spans="1:10" x14ac:dyDescent="0.25">
      <c r="A2233" t="str">
        <f t="shared" si="34"/>
        <v>LeidenMerenwijkdistrictInkomensafh.huurbeleid 34229 t/m 43786 euroTotaalN.v.t.N.v.t.</v>
      </c>
      <c r="B2233">
        <v>2015</v>
      </c>
      <c r="C2233" t="s">
        <v>21</v>
      </c>
      <c r="D2233" t="s">
        <v>23</v>
      </c>
      <c r="E2233" t="s">
        <v>175</v>
      </c>
      <c r="F2233" t="s">
        <v>9</v>
      </c>
      <c r="G2233" t="s">
        <v>0</v>
      </c>
      <c r="H2233" t="s">
        <v>1</v>
      </c>
      <c r="I2233" t="s">
        <v>1</v>
      </c>
      <c r="J2233">
        <v>700</v>
      </c>
    </row>
    <row r="2234" spans="1:10" x14ac:dyDescent="0.25">
      <c r="A2234" t="str">
        <f t="shared" si="34"/>
        <v>LeidenMerenwijkdistrictInkomensafh.huurbeleid 34229 t/m 43786 euroEigenaarN.v.t.N.v.t.</v>
      </c>
      <c r="B2234">
        <v>2015</v>
      </c>
      <c r="C2234" t="s">
        <v>21</v>
      </c>
      <c r="D2234" t="s">
        <v>23</v>
      </c>
      <c r="E2234" t="s">
        <v>175</v>
      </c>
      <c r="F2234" t="s">
        <v>9</v>
      </c>
      <c r="G2234" t="s">
        <v>2</v>
      </c>
      <c r="H2234" t="s">
        <v>1</v>
      </c>
      <c r="I2234" t="s">
        <v>1</v>
      </c>
      <c r="J2234">
        <v>400</v>
      </c>
    </row>
    <row r="2235" spans="1:10" x14ac:dyDescent="0.25">
      <c r="A2235" t="str">
        <f t="shared" si="34"/>
        <v>LeidenMerenwijkdistrictInkomensafh.huurbeleid 34229 t/m 43786 euroHuurTotaalN.v.t.</v>
      </c>
      <c r="B2235">
        <v>2015</v>
      </c>
      <c r="C2235" t="s">
        <v>21</v>
      </c>
      <c r="D2235" t="s">
        <v>23</v>
      </c>
      <c r="E2235" t="s">
        <v>175</v>
      </c>
      <c r="F2235" t="s">
        <v>9</v>
      </c>
      <c r="G2235" t="s">
        <v>3</v>
      </c>
      <c r="H2235" t="s">
        <v>0</v>
      </c>
      <c r="I2235" t="s">
        <v>1</v>
      </c>
      <c r="J2235">
        <v>300</v>
      </c>
    </row>
    <row r="2236" spans="1:10" x14ac:dyDescent="0.25">
      <c r="A2236" t="str">
        <f t="shared" si="34"/>
        <v>LeidenMerenwijkdistrictInkomensafh.huurbeleid 34229 t/m 43786 euroHuurCorporatieTotaal</v>
      </c>
      <c r="B2236">
        <v>2015</v>
      </c>
      <c r="C2236" t="s">
        <v>21</v>
      </c>
      <c r="D2236" t="s">
        <v>23</v>
      </c>
      <c r="E2236" t="s">
        <v>175</v>
      </c>
      <c r="F2236" t="s">
        <v>9</v>
      </c>
      <c r="G2236" t="s">
        <v>3</v>
      </c>
      <c r="H2236" t="s">
        <v>4</v>
      </c>
      <c r="I2236" t="s">
        <v>0</v>
      </c>
      <c r="J2236">
        <v>200</v>
      </c>
    </row>
    <row r="2237" spans="1:10" x14ac:dyDescent="0.25">
      <c r="A2237" t="str">
        <f t="shared" si="34"/>
        <v>LeidenMerenwijkdistrictInkomensafh.huurbeleid 34229 t/m 43786 euroHuurCorporatieOnder liberalisatiegrens</v>
      </c>
      <c r="B2237">
        <v>2015</v>
      </c>
      <c r="C2237" t="s">
        <v>21</v>
      </c>
      <c r="D2237" t="s">
        <v>23</v>
      </c>
      <c r="E2237" t="s">
        <v>175</v>
      </c>
      <c r="F2237" t="s">
        <v>9</v>
      </c>
      <c r="G2237" t="s">
        <v>3</v>
      </c>
      <c r="H2237" t="s">
        <v>4</v>
      </c>
      <c r="I2237" t="s">
        <v>5</v>
      </c>
      <c r="J2237">
        <v>200</v>
      </c>
    </row>
    <row r="2238" spans="1:10" x14ac:dyDescent="0.25">
      <c r="A2238" t="str">
        <f t="shared" si="34"/>
        <v>LeidenMerenwijkdistrictInkomensafh.huurbeleid 34229 t/m 43786 euroHuurCorporatieOverig</v>
      </c>
      <c r="B2238">
        <v>2015</v>
      </c>
      <c r="C2238" t="s">
        <v>21</v>
      </c>
      <c r="D2238" t="s">
        <v>23</v>
      </c>
      <c r="E2238" t="s">
        <v>175</v>
      </c>
      <c r="F2238" t="s">
        <v>9</v>
      </c>
      <c r="G2238" t="s">
        <v>3</v>
      </c>
      <c r="H2238" t="s">
        <v>4</v>
      </c>
      <c r="I2238" t="s">
        <v>6</v>
      </c>
      <c r="J2238">
        <v>0</v>
      </c>
    </row>
    <row r="2239" spans="1:10" x14ac:dyDescent="0.25">
      <c r="A2239" t="str">
        <f t="shared" si="34"/>
        <v>LeidenMerenwijkdistrictInkomensafh.huurbeleid 34229 t/m 43786 euroHuurOverige verhuurderN.v.t.</v>
      </c>
      <c r="B2239">
        <v>2015</v>
      </c>
      <c r="C2239" t="s">
        <v>21</v>
      </c>
      <c r="D2239" t="s">
        <v>23</v>
      </c>
      <c r="E2239" t="s">
        <v>175</v>
      </c>
      <c r="F2239" t="s">
        <v>9</v>
      </c>
      <c r="G2239" t="s">
        <v>3</v>
      </c>
      <c r="H2239" t="s">
        <v>7</v>
      </c>
      <c r="I2239" t="s">
        <v>1</v>
      </c>
      <c r="J2239">
        <v>100</v>
      </c>
    </row>
    <row r="2240" spans="1:10" x14ac:dyDescent="0.25">
      <c r="A2240" t="str">
        <f t="shared" si="34"/>
        <v>LeidenMerenwijkdistrictInkomensafh.huurbeleid meer dan 43786 euroTotaalN.v.t.N.v.t.</v>
      </c>
      <c r="B2240">
        <v>2015</v>
      </c>
      <c r="C2240" t="s">
        <v>21</v>
      </c>
      <c r="D2240" t="s">
        <v>23</v>
      </c>
      <c r="E2240" t="s">
        <v>175</v>
      </c>
      <c r="F2240" t="s">
        <v>10</v>
      </c>
      <c r="G2240" t="s">
        <v>0</v>
      </c>
      <c r="H2240" t="s">
        <v>1</v>
      </c>
      <c r="I2240" t="s">
        <v>1</v>
      </c>
      <c r="J2240">
        <v>3100</v>
      </c>
    </row>
    <row r="2241" spans="1:10" x14ac:dyDescent="0.25">
      <c r="A2241" t="str">
        <f t="shared" si="34"/>
        <v>LeidenMerenwijkdistrictInkomensafh.huurbeleid meer dan 43786 euroEigenaarN.v.t.N.v.t.</v>
      </c>
      <c r="B2241">
        <v>2015</v>
      </c>
      <c r="C2241" t="s">
        <v>21</v>
      </c>
      <c r="D2241" t="s">
        <v>23</v>
      </c>
      <c r="E2241" t="s">
        <v>175</v>
      </c>
      <c r="F2241" t="s">
        <v>10</v>
      </c>
      <c r="G2241" t="s">
        <v>2</v>
      </c>
      <c r="H2241" t="s">
        <v>1</v>
      </c>
      <c r="I2241" t="s">
        <v>1</v>
      </c>
      <c r="J2241">
        <v>2600</v>
      </c>
    </row>
    <row r="2242" spans="1:10" x14ac:dyDescent="0.25">
      <c r="A2242" t="str">
        <f t="shared" si="34"/>
        <v>LeidenMerenwijkdistrictInkomensafh.huurbeleid meer dan 43786 euroHuurTotaalN.v.t.</v>
      </c>
      <c r="B2242">
        <v>2015</v>
      </c>
      <c r="C2242" t="s">
        <v>21</v>
      </c>
      <c r="D2242" t="s">
        <v>23</v>
      </c>
      <c r="E2242" t="s">
        <v>175</v>
      </c>
      <c r="F2242" t="s">
        <v>10</v>
      </c>
      <c r="G2242" t="s">
        <v>3</v>
      </c>
      <c r="H2242" t="s">
        <v>0</v>
      </c>
      <c r="I2242" t="s">
        <v>1</v>
      </c>
      <c r="J2242">
        <v>500</v>
      </c>
    </row>
    <row r="2243" spans="1:10" x14ac:dyDescent="0.25">
      <c r="A2243" t="str">
        <f t="shared" ref="A2243:A2306" si="35">CONCATENATE(D2243,E2243,F2243,G2243,H2243,I2243)</f>
        <v>LeidenMerenwijkdistrictInkomensafh.huurbeleid meer dan 43786 euroHuurCorporatieTotaal</v>
      </c>
      <c r="B2243">
        <v>2015</v>
      </c>
      <c r="C2243" t="s">
        <v>21</v>
      </c>
      <c r="D2243" t="s">
        <v>23</v>
      </c>
      <c r="E2243" t="s">
        <v>175</v>
      </c>
      <c r="F2243" t="s">
        <v>10</v>
      </c>
      <c r="G2243" t="s">
        <v>3</v>
      </c>
      <c r="H2243" t="s">
        <v>4</v>
      </c>
      <c r="I2243" t="s">
        <v>0</v>
      </c>
      <c r="J2243">
        <v>300</v>
      </c>
    </row>
    <row r="2244" spans="1:10" x14ac:dyDescent="0.25">
      <c r="A2244" t="str">
        <f t="shared" si="35"/>
        <v>LeidenMerenwijkdistrictInkomensafh.huurbeleid meer dan 43786 euroHuurCorporatieOnder liberalisatiegrens</v>
      </c>
      <c r="B2244">
        <v>2015</v>
      </c>
      <c r="C2244" t="s">
        <v>21</v>
      </c>
      <c r="D2244" t="s">
        <v>23</v>
      </c>
      <c r="E2244" t="s">
        <v>175</v>
      </c>
      <c r="F2244" t="s">
        <v>10</v>
      </c>
      <c r="G2244" t="s">
        <v>3</v>
      </c>
      <c r="H2244" t="s">
        <v>4</v>
      </c>
      <c r="I2244" t="s">
        <v>5</v>
      </c>
      <c r="J2244">
        <v>200</v>
      </c>
    </row>
    <row r="2245" spans="1:10" x14ac:dyDescent="0.25">
      <c r="A2245" t="str">
        <f t="shared" si="35"/>
        <v>LeidenMerenwijkdistrictInkomensafh.huurbeleid meer dan 43786 euroHuurCorporatieOverig</v>
      </c>
      <c r="B2245">
        <v>2015</v>
      </c>
      <c r="C2245" t="s">
        <v>21</v>
      </c>
      <c r="D2245" t="s">
        <v>23</v>
      </c>
      <c r="E2245" t="s">
        <v>175</v>
      </c>
      <c r="F2245" t="s">
        <v>10</v>
      </c>
      <c r="G2245" t="s">
        <v>3</v>
      </c>
      <c r="H2245" t="s">
        <v>4</v>
      </c>
      <c r="I2245" t="s">
        <v>6</v>
      </c>
      <c r="J2245">
        <v>0</v>
      </c>
    </row>
    <row r="2246" spans="1:10" x14ac:dyDescent="0.25">
      <c r="A2246" t="str">
        <f t="shared" si="35"/>
        <v>LeidenMerenwijkdistrictInkomensafh.huurbeleid meer dan 43786 euroHuurOverige verhuurderN.v.t.</v>
      </c>
      <c r="B2246">
        <v>2015</v>
      </c>
      <c r="C2246" t="s">
        <v>21</v>
      </c>
      <c r="D2246" t="s">
        <v>23</v>
      </c>
      <c r="E2246" t="s">
        <v>175</v>
      </c>
      <c r="F2246" t="s">
        <v>10</v>
      </c>
      <c r="G2246" t="s">
        <v>3</v>
      </c>
      <c r="H2246" t="s">
        <v>7</v>
      </c>
      <c r="I2246" t="s">
        <v>1</v>
      </c>
      <c r="J2246">
        <v>300</v>
      </c>
    </row>
    <row r="2247" spans="1:10" x14ac:dyDescent="0.25">
      <c r="A2247" t="str">
        <f t="shared" si="35"/>
        <v>LeidenStevenshofdistrictTotaalTotaalN.v.t.N.v.t.</v>
      </c>
      <c r="B2247">
        <v>2015</v>
      </c>
      <c r="C2247" t="s">
        <v>21</v>
      </c>
      <c r="D2247" t="s">
        <v>23</v>
      </c>
      <c r="E2247" t="s">
        <v>176</v>
      </c>
      <c r="F2247" t="s">
        <v>0</v>
      </c>
      <c r="G2247" t="s">
        <v>0</v>
      </c>
      <c r="H2247" t="s">
        <v>1</v>
      </c>
      <c r="I2247" t="s">
        <v>1</v>
      </c>
      <c r="J2247">
        <v>4700</v>
      </c>
    </row>
    <row r="2248" spans="1:10" x14ac:dyDescent="0.25">
      <c r="A2248" t="str">
        <f t="shared" si="35"/>
        <v>LeidenStevenshofdistrictTotaalEigenaarN.v.t.N.v.t.</v>
      </c>
      <c r="B2248">
        <v>2015</v>
      </c>
      <c r="C2248" t="s">
        <v>21</v>
      </c>
      <c r="D2248" t="s">
        <v>23</v>
      </c>
      <c r="E2248" t="s">
        <v>176</v>
      </c>
      <c r="F2248" t="s">
        <v>0</v>
      </c>
      <c r="G2248" t="s">
        <v>2</v>
      </c>
      <c r="H2248" t="s">
        <v>1</v>
      </c>
      <c r="I2248" t="s">
        <v>1</v>
      </c>
      <c r="J2248">
        <v>2700</v>
      </c>
    </row>
    <row r="2249" spans="1:10" x14ac:dyDescent="0.25">
      <c r="A2249" t="str">
        <f t="shared" si="35"/>
        <v>LeidenStevenshofdistrictTotaalHuurTotaalN.v.t.</v>
      </c>
      <c r="B2249">
        <v>2015</v>
      </c>
      <c r="C2249" t="s">
        <v>21</v>
      </c>
      <c r="D2249" t="s">
        <v>23</v>
      </c>
      <c r="E2249" t="s">
        <v>176</v>
      </c>
      <c r="F2249" t="s">
        <v>0</v>
      </c>
      <c r="G2249" t="s">
        <v>3</v>
      </c>
      <c r="H2249" t="s">
        <v>0</v>
      </c>
      <c r="I2249" t="s">
        <v>1</v>
      </c>
      <c r="J2249">
        <v>2000</v>
      </c>
    </row>
    <row r="2250" spans="1:10" x14ac:dyDescent="0.25">
      <c r="A2250" t="str">
        <f t="shared" si="35"/>
        <v>LeidenStevenshofdistrictTotaalHuurCorporatieTotaal</v>
      </c>
      <c r="B2250">
        <v>2015</v>
      </c>
      <c r="C2250" t="s">
        <v>21</v>
      </c>
      <c r="D2250" t="s">
        <v>23</v>
      </c>
      <c r="E2250" t="s">
        <v>176</v>
      </c>
      <c r="F2250" t="s">
        <v>0</v>
      </c>
      <c r="G2250" t="s">
        <v>3</v>
      </c>
      <c r="H2250" t="s">
        <v>4</v>
      </c>
      <c r="I2250" t="s">
        <v>0</v>
      </c>
      <c r="J2250">
        <v>1600</v>
      </c>
    </row>
    <row r="2251" spans="1:10" x14ac:dyDescent="0.25">
      <c r="A2251" t="str">
        <f t="shared" si="35"/>
        <v>LeidenStevenshofdistrictTotaalHuurCorporatieOnder liberalisatiegrens</v>
      </c>
      <c r="B2251">
        <v>2015</v>
      </c>
      <c r="C2251" t="s">
        <v>21</v>
      </c>
      <c r="D2251" t="s">
        <v>23</v>
      </c>
      <c r="E2251" t="s">
        <v>176</v>
      </c>
      <c r="F2251" t="s">
        <v>0</v>
      </c>
      <c r="G2251" t="s">
        <v>3</v>
      </c>
      <c r="H2251" t="s">
        <v>4</v>
      </c>
      <c r="I2251" t="s">
        <v>5</v>
      </c>
      <c r="J2251">
        <v>1600</v>
      </c>
    </row>
    <row r="2252" spans="1:10" x14ac:dyDescent="0.25">
      <c r="A2252" t="str">
        <f t="shared" si="35"/>
        <v>LeidenStevenshofdistrictTotaalHuurCorporatieOverig</v>
      </c>
      <c r="B2252">
        <v>2015</v>
      </c>
      <c r="C2252" t="s">
        <v>21</v>
      </c>
      <c r="D2252" t="s">
        <v>23</v>
      </c>
      <c r="E2252" t="s">
        <v>176</v>
      </c>
      <c r="F2252" t="s">
        <v>0</v>
      </c>
      <c r="G2252" t="s">
        <v>3</v>
      </c>
      <c r="H2252" t="s">
        <v>4</v>
      </c>
      <c r="I2252" t="s">
        <v>6</v>
      </c>
      <c r="J2252">
        <v>100</v>
      </c>
    </row>
    <row r="2253" spans="1:10" x14ac:dyDescent="0.25">
      <c r="A2253" t="str">
        <f t="shared" si="35"/>
        <v>LeidenStevenshofdistrictTotaalHuurOverige verhuurderN.v.t.</v>
      </c>
      <c r="B2253">
        <v>2015</v>
      </c>
      <c r="C2253" t="s">
        <v>21</v>
      </c>
      <c r="D2253" t="s">
        <v>23</v>
      </c>
      <c r="E2253" t="s">
        <v>176</v>
      </c>
      <c r="F2253" t="s">
        <v>0</v>
      </c>
      <c r="G2253" t="s">
        <v>3</v>
      </c>
      <c r="H2253" t="s">
        <v>7</v>
      </c>
      <c r="I2253" t="s">
        <v>1</v>
      </c>
      <c r="J2253">
        <v>400</v>
      </c>
    </row>
    <row r="2254" spans="1:10" x14ac:dyDescent="0.25">
      <c r="A2254" t="str">
        <f t="shared" si="35"/>
        <v>LeidenStevenshofdistrictInkomensafh.huurbeleid tot 34229 euroTotaalN.v.t.N.v.t.</v>
      </c>
      <c r="B2254">
        <v>2015</v>
      </c>
      <c r="C2254" t="s">
        <v>21</v>
      </c>
      <c r="D2254" t="s">
        <v>23</v>
      </c>
      <c r="E2254" t="s">
        <v>176</v>
      </c>
      <c r="F2254" t="s">
        <v>8</v>
      </c>
      <c r="G2254" t="s">
        <v>0</v>
      </c>
      <c r="H2254" t="s">
        <v>1</v>
      </c>
      <c r="I2254" t="s">
        <v>1</v>
      </c>
      <c r="J2254">
        <v>1700</v>
      </c>
    </row>
    <row r="2255" spans="1:10" x14ac:dyDescent="0.25">
      <c r="A2255" t="str">
        <f t="shared" si="35"/>
        <v>LeidenStevenshofdistrictInkomensafh.huurbeleid tot 34229 euroEigenaarN.v.t.N.v.t.</v>
      </c>
      <c r="B2255">
        <v>2015</v>
      </c>
      <c r="C2255" t="s">
        <v>21</v>
      </c>
      <c r="D2255" t="s">
        <v>23</v>
      </c>
      <c r="E2255" t="s">
        <v>176</v>
      </c>
      <c r="F2255" t="s">
        <v>8</v>
      </c>
      <c r="G2255" t="s">
        <v>2</v>
      </c>
      <c r="H2255" t="s">
        <v>1</v>
      </c>
      <c r="I2255" t="s">
        <v>1</v>
      </c>
      <c r="J2255">
        <v>400</v>
      </c>
    </row>
    <row r="2256" spans="1:10" x14ac:dyDescent="0.25">
      <c r="A2256" t="str">
        <f t="shared" si="35"/>
        <v>LeidenStevenshofdistrictInkomensafh.huurbeleid tot 34229 euroHuurTotaalN.v.t.</v>
      </c>
      <c r="B2256">
        <v>2015</v>
      </c>
      <c r="C2256" t="s">
        <v>21</v>
      </c>
      <c r="D2256" t="s">
        <v>23</v>
      </c>
      <c r="E2256" t="s">
        <v>176</v>
      </c>
      <c r="F2256" t="s">
        <v>8</v>
      </c>
      <c r="G2256" t="s">
        <v>3</v>
      </c>
      <c r="H2256" t="s">
        <v>0</v>
      </c>
      <c r="I2256" t="s">
        <v>1</v>
      </c>
      <c r="J2256">
        <v>1200</v>
      </c>
    </row>
    <row r="2257" spans="1:10" x14ac:dyDescent="0.25">
      <c r="A2257" t="str">
        <f t="shared" si="35"/>
        <v>LeidenStevenshofdistrictInkomensafh.huurbeleid tot 34229 euroHuurCorporatieTotaal</v>
      </c>
      <c r="B2257">
        <v>2015</v>
      </c>
      <c r="C2257" t="s">
        <v>21</v>
      </c>
      <c r="D2257" t="s">
        <v>23</v>
      </c>
      <c r="E2257" t="s">
        <v>176</v>
      </c>
      <c r="F2257" t="s">
        <v>8</v>
      </c>
      <c r="G2257" t="s">
        <v>3</v>
      </c>
      <c r="H2257" t="s">
        <v>4</v>
      </c>
      <c r="I2257" t="s">
        <v>0</v>
      </c>
      <c r="J2257">
        <v>1000</v>
      </c>
    </row>
    <row r="2258" spans="1:10" x14ac:dyDescent="0.25">
      <c r="A2258" t="str">
        <f t="shared" si="35"/>
        <v>LeidenStevenshofdistrictInkomensafh.huurbeleid tot 34229 euroHuurCorporatieOnder liberalisatiegrens</v>
      </c>
      <c r="B2258">
        <v>2015</v>
      </c>
      <c r="C2258" t="s">
        <v>21</v>
      </c>
      <c r="D2258" t="s">
        <v>23</v>
      </c>
      <c r="E2258" t="s">
        <v>176</v>
      </c>
      <c r="F2258" t="s">
        <v>8</v>
      </c>
      <c r="G2258" t="s">
        <v>3</v>
      </c>
      <c r="H2258" t="s">
        <v>4</v>
      </c>
      <c r="I2258" t="s">
        <v>5</v>
      </c>
      <c r="J2258">
        <v>1000</v>
      </c>
    </row>
    <row r="2259" spans="1:10" x14ac:dyDescent="0.25">
      <c r="A2259" t="str">
        <f t="shared" si="35"/>
        <v>LeidenStevenshofdistrictInkomensafh.huurbeleid tot 34229 euroHuurCorporatieOverig</v>
      </c>
      <c r="B2259">
        <v>2015</v>
      </c>
      <c r="C2259" t="s">
        <v>21</v>
      </c>
      <c r="D2259" t="s">
        <v>23</v>
      </c>
      <c r="E2259" t="s">
        <v>176</v>
      </c>
      <c r="F2259" t="s">
        <v>8</v>
      </c>
      <c r="G2259" t="s">
        <v>3</v>
      </c>
      <c r="H2259" t="s">
        <v>4</v>
      </c>
      <c r="I2259" t="s">
        <v>6</v>
      </c>
      <c r="J2259">
        <v>0</v>
      </c>
    </row>
    <row r="2260" spans="1:10" x14ac:dyDescent="0.25">
      <c r="A2260" t="str">
        <f t="shared" si="35"/>
        <v>LeidenStevenshofdistrictInkomensafh.huurbeleid tot 34229 euroHuurOverige verhuurderN.v.t.</v>
      </c>
      <c r="B2260">
        <v>2015</v>
      </c>
      <c r="C2260" t="s">
        <v>21</v>
      </c>
      <c r="D2260" t="s">
        <v>23</v>
      </c>
      <c r="E2260" t="s">
        <v>176</v>
      </c>
      <c r="F2260" t="s">
        <v>8</v>
      </c>
      <c r="G2260" t="s">
        <v>3</v>
      </c>
      <c r="H2260" t="s">
        <v>7</v>
      </c>
      <c r="I2260" t="s">
        <v>1</v>
      </c>
      <c r="J2260">
        <v>200</v>
      </c>
    </row>
    <row r="2261" spans="1:10" x14ac:dyDescent="0.25">
      <c r="A2261" t="str">
        <f t="shared" si="35"/>
        <v>LeidenStevenshofdistrictInkomensafh.huurbeleid 34229 t/m 43786 euroTotaalN.v.t.N.v.t.</v>
      </c>
      <c r="B2261">
        <v>2015</v>
      </c>
      <c r="C2261" t="s">
        <v>21</v>
      </c>
      <c r="D2261" t="s">
        <v>23</v>
      </c>
      <c r="E2261" t="s">
        <v>176</v>
      </c>
      <c r="F2261" t="s">
        <v>9</v>
      </c>
      <c r="G2261" t="s">
        <v>0</v>
      </c>
      <c r="H2261" t="s">
        <v>1</v>
      </c>
      <c r="I2261" t="s">
        <v>1</v>
      </c>
      <c r="J2261">
        <v>600</v>
      </c>
    </row>
    <row r="2262" spans="1:10" x14ac:dyDescent="0.25">
      <c r="A2262" t="str">
        <f t="shared" si="35"/>
        <v>LeidenStevenshofdistrictInkomensafh.huurbeleid 34229 t/m 43786 euroEigenaarN.v.t.N.v.t.</v>
      </c>
      <c r="B2262">
        <v>2015</v>
      </c>
      <c r="C2262" t="s">
        <v>21</v>
      </c>
      <c r="D2262" t="s">
        <v>23</v>
      </c>
      <c r="E2262" t="s">
        <v>176</v>
      </c>
      <c r="F2262" t="s">
        <v>9</v>
      </c>
      <c r="G2262" t="s">
        <v>2</v>
      </c>
      <c r="H2262" t="s">
        <v>1</v>
      </c>
      <c r="I2262" t="s">
        <v>1</v>
      </c>
      <c r="J2262">
        <v>300</v>
      </c>
    </row>
    <row r="2263" spans="1:10" x14ac:dyDescent="0.25">
      <c r="A2263" t="str">
        <f t="shared" si="35"/>
        <v>LeidenStevenshofdistrictInkomensafh.huurbeleid 34229 t/m 43786 euroHuurTotaalN.v.t.</v>
      </c>
      <c r="B2263">
        <v>2015</v>
      </c>
      <c r="C2263" t="s">
        <v>21</v>
      </c>
      <c r="D2263" t="s">
        <v>23</v>
      </c>
      <c r="E2263" t="s">
        <v>176</v>
      </c>
      <c r="F2263" t="s">
        <v>9</v>
      </c>
      <c r="G2263" t="s">
        <v>3</v>
      </c>
      <c r="H2263" t="s">
        <v>0</v>
      </c>
      <c r="I2263" t="s">
        <v>1</v>
      </c>
      <c r="J2263">
        <v>300</v>
      </c>
    </row>
    <row r="2264" spans="1:10" x14ac:dyDescent="0.25">
      <c r="A2264" t="str">
        <f t="shared" si="35"/>
        <v>LeidenStevenshofdistrictInkomensafh.huurbeleid 34229 t/m 43786 euroHuurCorporatieTotaal</v>
      </c>
      <c r="B2264">
        <v>2015</v>
      </c>
      <c r="C2264" t="s">
        <v>21</v>
      </c>
      <c r="D2264" t="s">
        <v>23</v>
      </c>
      <c r="E2264" t="s">
        <v>176</v>
      </c>
      <c r="F2264" t="s">
        <v>9</v>
      </c>
      <c r="G2264" t="s">
        <v>3</v>
      </c>
      <c r="H2264" t="s">
        <v>4</v>
      </c>
      <c r="I2264" t="s">
        <v>0</v>
      </c>
      <c r="J2264">
        <v>200</v>
      </c>
    </row>
    <row r="2265" spans="1:10" x14ac:dyDescent="0.25">
      <c r="A2265" t="str">
        <f t="shared" si="35"/>
        <v>LeidenStevenshofdistrictInkomensafh.huurbeleid 34229 t/m 43786 euroHuurCorporatieOnder liberalisatiegrens</v>
      </c>
      <c r="B2265">
        <v>2015</v>
      </c>
      <c r="C2265" t="s">
        <v>21</v>
      </c>
      <c r="D2265" t="s">
        <v>23</v>
      </c>
      <c r="E2265" t="s">
        <v>176</v>
      </c>
      <c r="F2265" t="s">
        <v>9</v>
      </c>
      <c r="G2265" t="s">
        <v>3</v>
      </c>
      <c r="H2265" t="s">
        <v>4</v>
      </c>
      <c r="I2265" t="s">
        <v>5</v>
      </c>
      <c r="J2265">
        <v>200</v>
      </c>
    </row>
    <row r="2266" spans="1:10" x14ac:dyDescent="0.25">
      <c r="A2266" t="str">
        <f t="shared" si="35"/>
        <v>LeidenStevenshofdistrictInkomensafh.huurbeleid 34229 t/m 43786 euroHuurCorporatieOverig</v>
      </c>
      <c r="B2266">
        <v>2015</v>
      </c>
      <c r="C2266" t="s">
        <v>21</v>
      </c>
      <c r="D2266" t="s">
        <v>23</v>
      </c>
      <c r="E2266" t="s">
        <v>176</v>
      </c>
      <c r="F2266" t="s">
        <v>9</v>
      </c>
      <c r="G2266" t="s">
        <v>3</v>
      </c>
      <c r="H2266" t="s">
        <v>4</v>
      </c>
      <c r="I2266" t="s">
        <v>6</v>
      </c>
      <c r="J2266">
        <v>0</v>
      </c>
    </row>
    <row r="2267" spans="1:10" x14ac:dyDescent="0.25">
      <c r="A2267" t="str">
        <f t="shared" si="35"/>
        <v>LeidenStevenshofdistrictInkomensafh.huurbeleid 34229 t/m 43786 euroHuurOverige verhuurderN.v.t.</v>
      </c>
      <c r="B2267">
        <v>2015</v>
      </c>
      <c r="C2267" t="s">
        <v>21</v>
      </c>
      <c r="D2267" t="s">
        <v>23</v>
      </c>
      <c r="E2267" t="s">
        <v>176</v>
      </c>
      <c r="F2267" t="s">
        <v>9</v>
      </c>
      <c r="G2267" t="s">
        <v>3</v>
      </c>
      <c r="H2267" t="s">
        <v>7</v>
      </c>
      <c r="I2267" t="s">
        <v>1</v>
      </c>
      <c r="J2267">
        <v>100</v>
      </c>
    </row>
    <row r="2268" spans="1:10" x14ac:dyDescent="0.25">
      <c r="A2268" t="str">
        <f t="shared" si="35"/>
        <v>LeidenStevenshofdistrictInkomensafh.huurbeleid meer dan 43786 euroTotaalN.v.t.N.v.t.</v>
      </c>
      <c r="B2268">
        <v>2015</v>
      </c>
      <c r="C2268" t="s">
        <v>21</v>
      </c>
      <c r="D2268" t="s">
        <v>23</v>
      </c>
      <c r="E2268" t="s">
        <v>176</v>
      </c>
      <c r="F2268" t="s">
        <v>10</v>
      </c>
      <c r="G2268" t="s">
        <v>0</v>
      </c>
      <c r="H2268" t="s">
        <v>1</v>
      </c>
      <c r="I2268" t="s">
        <v>1</v>
      </c>
      <c r="J2268">
        <v>2400</v>
      </c>
    </row>
    <row r="2269" spans="1:10" x14ac:dyDescent="0.25">
      <c r="A2269" t="str">
        <f t="shared" si="35"/>
        <v>LeidenStevenshofdistrictInkomensafh.huurbeleid meer dan 43786 euroEigenaarN.v.t.N.v.t.</v>
      </c>
      <c r="B2269">
        <v>2015</v>
      </c>
      <c r="C2269" t="s">
        <v>21</v>
      </c>
      <c r="D2269" t="s">
        <v>23</v>
      </c>
      <c r="E2269" t="s">
        <v>176</v>
      </c>
      <c r="F2269" t="s">
        <v>10</v>
      </c>
      <c r="G2269" t="s">
        <v>2</v>
      </c>
      <c r="H2269" t="s">
        <v>1</v>
      </c>
      <c r="I2269" t="s">
        <v>1</v>
      </c>
      <c r="J2269">
        <v>1900</v>
      </c>
    </row>
    <row r="2270" spans="1:10" x14ac:dyDescent="0.25">
      <c r="A2270" t="str">
        <f t="shared" si="35"/>
        <v>LeidenStevenshofdistrictInkomensafh.huurbeleid meer dan 43786 euroHuurTotaalN.v.t.</v>
      </c>
      <c r="B2270">
        <v>2015</v>
      </c>
      <c r="C2270" t="s">
        <v>21</v>
      </c>
      <c r="D2270" t="s">
        <v>23</v>
      </c>
      <c r="E2270" t="s">
        <v>176</v>
      </c>
      <c r="F2270" t="s">
        <v>10</v>
      </c>
      <c r="G2270" t="s">
        <v>3</v>
      </c>
      <c r="H2270" t="s">
        <v>0</v>
      </c>
      <c r="I2270" t="s">
        <v>1</v>
      </c>
      <c r="J2270">
        <v>600</v>
      </c>
    </row>
    <row r="2271" spans="1:10" x14ac:dyDescent="0.25">
      <c r="A2271" t="str">
        <f t="shared" si="35"/>
        <v>LeidenStevenshofdistrictInkomensafh.huurbeleid meer dan 43786 euroHuurCorporatieTotaal</v>
      </c>
      <c r="B2271">
        <v>2015</v>
      </c>
      <c r="C2271" t="s">
        <v>21</v>
      </c>
      <c r="D2271" t="s">
        <v>23</v>
      </c>
      <c r="E2271" t="s">
        <v>176</v>
      </c>
      <c r="F2271" t="s">
        <v>10</v>
      </c>
      <c r="G2271" t="s">
        <v>3</v>
      </c>
      <c r="H2271" t="s">
        <v>4</v>
      </c>
      <c r="I2271" t="s">
        <v>0</v>
      </c>
      <c r="J2271">
        <v>400</v>
      </c>
    </row>
    <row r="2272" spans="1:10" x14ac:dyDescent="0.25">
      <c r="A2272" t="str">
        <f t="shared" si="35"/>
        <v>LeidenStevenshofdistrictInkomensafh.huurbeleid meer dan 43786 euroHuurCorporatieOnder liberalisatiegrens</v>
      </c>
      <c r="B2272">
        <v>2015</v>
      </c>
      <c r="C2272" t="s">
        <v>21</v>
      </c>
      <c r="D2272" t="s">
        <v>23</v>
      </c>
      <c r="E2272" t="s">
        <v>176</v>
      </c>
      <c r="F2272" t="s">
        <v>10</v>
      </c>
      <c r="G2272" t="s">
        <v>3</v>
      </c>
      <c r="H2272" t="s">
        <v>4</v>
      </c>
      <c r="I2272" t="s">
        <v>5</v>
      </c>
      <c r="J2272">
        <v>400</v>
      </c>
    </row>
    <row r="2273" spans="1:10" x14ac:dyDescent="0.25">
      <c r="A2273" t="str">
        <f t="shared" si="35"/>
        <v>LeidenStevenshofdistrictInkomensafh.huurbeleid meer dan 43786 euroHuurCorporatieOverig</v>
      </c>
      <c r="B2273">
        <v>2015</v>
      </c>
      <c r="C2273" t="s">
        <v>21</v>
      </c>
      <c r="D2273" t="s">
        <v>23</v>
      </c>
      <c r="E2273" t="s">
        <v>176</v>
      </c>
      <c r="F2273" t="s">
        <v>10</v>
      </c>
      <c r="G2273" t="s">
        <v>3</v>
      </c>
      <c r="H2273" t="s">
        <v>4</v>
      </c>
      <c r="I2273" t="s">
        <v>6</v>
      </c>
      <c r="J2273">
        <v>0</v>
      </c>
    </row>
    <row r="2274" spans="1:10" x14ac:dyDescent="0.25">
      <c r="A2274" t="str">
        <f t="shared" si="35"/>
        <v>LeidenStevenshofdistrictInkomensafh.huurbeleid meer dan 43786 euroHuurOverige verhuurderN.v.t.</v>
      </c>
      <c r="B2274">
        <v>2015</v>
      </c>
      <c r="C2274" t="s">
        <v>21</v>
      </c>
      <c r="D2274" t="s">
        <v>23</v>
      </c>
      <c r="E2274" t="s">
        <v>176</v>
      </c>
      <c r="F2274" t="s">
        <v>10</v>
      </c>
      <c r="G2274" t="s">
        <v>3</v>
      </c>
      <c r="H2274" t="s">
        <v>7</v>
      </c>
      <c r="I2274" t="s">
        <v>1</v>
      </c>
      <c r="J2274">
        <v>100</v>
      </c>
    </row>
    <row r="2275" spans="1:10" x14ac:dyDescent="0.25">
      <c r="A2275" t="str">
        <f t="shared" si="35"/>
        <v>LeidenWijk onbekendTotaalTotaalN.v.t.N.v.t.</v>
      </c>
      <c r="B2275">
        <v>2015</v>
      </c>
      <c r="C2275" t="s">
        <v>21</v>
      </c>
      <c r="D2275" t="s">
        <v>23</v>
      </c>
      <c r="E2275" t="s">
        <v>123</v>
      </c>
      <c r="F2275" t="s">
        <v>0</v>
      </c>
      <c r="G2275" t="s">
        <v>0</v>
      </c>
      <c r="H2275" t="s">
        <v>1</v>
      </c>
      <c r="I2275" t="s">
        <v>1</v>
      </c>
      <c r="J2275">
        <v>0</v>
      </c>
    </row>
    <row r="2276" spans="1:10" x14ac:dyDescent="0.25">
      <c r="A2276" t="str">
        <f t="shared" si="35"/>
        <v>LeidenWijk onbekendTotaalHuurTotaalN.v.t.</v>
      </c>
      <c r="B2276">
        <v>2015</v>
      </c>
      <c r="C2276" t="s">
        <v>21</v>
      </c>
      <c r="D2276" t="s">
        <v>23</v>
      </c>
      <c r="E2276" t="s">
        <v>123</v>
      </c>
      <c r="F2276" t="s">
        <v>0</v>
      </c>
      <c r="G2276" t="s">
        <v>3</v>
      </c>
      <c r="H2276" t="s">
        <v>0</v>
      </c>
      <c r="I2276" t="s">
        <v>1</v>
      </c>
      <c r="J2276">
        <v>0</v>
      </c>
    </row>
    <row r="2277" spans="1:10" x14ac:dyDescent="0.25">
      <c r="A2277" t="str">
        <f t="shared" si="35"/>
        <v>LeidenWijk onbekendTotaalHuurOverige verhuurderN.v.t.</v>
      </c>
      <c r="B2277">
        <v>2015</v>
      </c>
      <c r="C2277" t="s">
        <v>21</v>
      </c>
      <c r="D2277" t="s">
        <v>23</v>
      </c>
      <c r="E2277" t="s">
        <v>123</v>
      </c>
      <c r="F2277" t="s">
        <v>0</v>
      </c>
      <c r="G2277" t="s">
        <v>3</v>
      </c>
      <c r="H2277" t="s">
        <v>7</v>
      </c>
      <c r="I2277" t="s">
        <v>1</v>
      </c>
      <c r="J2277">
        <v>0</v>
      </c>
    </row>
    <row r="2278" spans="1:10" x14ac:dyDescent="0.25">
      <c r="A2278" t="str">
        <f t="shared" si="35"/>
        <v>LeidenWijk onbekendInkomensafh.huurbeleid tot 34229 euroTotaalN.v.t.N.v.t.</v>
      </c>
      <c r="B2278">
        <v>2015</v>
      </c>
      <c r="C2278" t="s">
        <v>21</v>
      </c>
      <c r="D2278" t="s">
        <v>23</v>
      </c>
      <c r="E2278" t="s">
        <v>123</v>
      </c>
      <c r="F2278" t="s">
        <v>8</v>
      </c>
      <c r="G2278" t="s">
        <v>0</v>
      </c>
      <c r="H2278" t="s">
        <v>1</v>
      </c>
      <c r="I2278" t="s">
        <v>1</v>
      </c>
      <c r="J2278">
        <v>0</v>
      </c>
    </row>
    <row r="2279" spans="1:10" x14ac:dyDescent="0.25">
      <c r="A2279" t="str">
        <f t="shared" si="35"/>
        <v>LeidenWijk onbekendInkomensafh.huurbeleid tot 34229 euroHuurTotaalN.v.t.</v>
      </c>
      <c r="B2279">
        <v>2015</v>
      </c>
      <c r="C2279" t="s">
        <v>21</v>
      </c>
      <c r="D2279" t="s">
        <v>23</v>
      </c>
      <c r="E2279" t="s">
        <v>123</v>
      </c>
      <c r="F2279" t="s">
        <v>8</v>
      </c>
      <c r="G2279" t="s">
        <v>3</v>
      </c>
      <c r="H2279" t="s">
        <v>0</v>
      </c>
      <c r="I2279" t="s">
        <v>1</v>
      </c>
      <c r="J2279">
        <v>0</v>
      </c>
    </row>
    <row r="2280" spans="1:10" x14ac:dyDescent="0.25">
      <c r="A2280" t="str">
        <f t="shared" si="35"/>
        <v>LeidenWijk onbekendInkomensafh.huurbeleid tot 34229 euroHuurOverige verhuurderN.v.t.</v>
      </c>
      <c r="B2280">
        <v>2015</v>
      </c>
      <c r="C2280" t="s">
        <v>21</v>
      </c>
      <c r="D2280" t="s">
        <v>23</v>
      </c>
      <c r="E2280" t="s">
        <v>123</v>
      </c>
      <c r="F2280" t="s">
        <v>8</v>
      </c>
      <c r="G2280" t="s">
        <v>3</v>
      </c>
      <c r="H2280" t="s">
        <v>7</v>
      </c>
      <c r="I2280" t="s">
        <v>1</v>
      </c>
      <c r="J2280">
        <v>0</v>
      </c>
    </row>
    <row r="2281" spans="1:10" x14ac:dyDescent="0.25">
      <c r="A2281" t="str">
        <f t="shared" si="35"/>
        <v>LeiderdorpTotaalTotaalTotaalN.v.t.N.v.t.</v>
      </c>
      <c r="B2281">
        <v>2015</v>
      </c>
      <c r="C2281" t="s">
        <v>21</v>
      </c>
      <c r="D2281" t="s">
        <v>24</v>
      </c>
      <c r="E2281" t="s">
        <v>0</v>
      </c>
      <c r="F2281" t="s">
        <v>0</v>
      </c>
      <c r="G2281" t="s">
        <v>0</v>
      </c>
      <c r="H2281" t="s">
        <v>1</v>
      </c>
      <c r="I2281" t="s">
        <v>1</v>
      </c>
      <c r="J2281">
        <v>11800</v>
      </c>
    </row>
    <row r="2282" spans="1:10" x14ac:dyDescent="0.25">
      <c r="A2282" t="str">
        <f t="shared" si="35"/>
        <v>LeiderdorpTotaalTotaalEigenaarN.v.t.N.v.t.</v>
      </c>
      <c r="B2282">
        <v>2015</v>
      </c>
      <c r="C2282" t="s">
        <v>21</v>
      </c>
      <c r="D2282" t="s">
        <v>24</v>
      </c>
      <c r="E2282" t="s">
        <v>0</v>
      </c>
      <c r="F2282" t="s">
        <v>0</v>
      </c>
      <c r="G2282" t="s">
        <v>2</v>
      </c>
      <c r="H2282" t="s">
        <v>1</v>
      </c>
      <c r="I2282" t="s">
        <v>1</v>
      </c>
      <c r="J2282">
        <v>7500</v>
      </c>
    </row>
    <row r="2283" spans="1:10" x14ac:dyDescent="0.25">
      <c r="A2283" t="str">
        <f t="shared" si="35"/>
        <v>LeiderdorpTotaalTotaalHuurTotaalN.v.t.</v>
      </c>
      <c r="B2283">
        <v>2015</v>
      </c>
      <c r="C2283" t="s">
        <v>21</v>
      </c>
      <c r="D2283" t="s">
        <v>24</v>
      </c>
      <c r="E2283" t="s">
        <v>0</v>
      </c>
      <c r="F2283" t="s">
        <v>0</v>
      </c>
      <c r="G2283" t="s">
        <v>3</v>
      </c>
      <c r="H2283" t="s">
        <v>0</v>
      </c>
      <c r="I2283" t="s">
        <v>1</v>
      </c>
      <c r="J2283">
        <v>4300</v>
      </c>
    </row>
    <row r="2284" spans="1:10" x14ac:dyDescent="0.25">
      <c r="A2284" t="str">
        <f t="shared" si="35"/>
        <v>LeiderdorpTotaalTotaalHuurCorporatieTotaal</v>
      </c>
      <c r="B2284">
        <v>2015</v>
      </c>
      <c r="C2284" t="s">
        <v>21</v>
      </c>
      <c r="D2284" t="s">
        <v>24</v>
      </c>
      <c r="E2284" t="s">
        <v>0</v>
      </c>
      <c r="F2284" t="s">
        <v>0</v>
      </c>
      <c r="G2284" t="s">
        <v>3</v>
      </c>
      <c r="H2284" t="s">
        <v>4</v>
      </c>
      <c r="I2284" t="s">
        <v>0</v>
      </c>
      <c r="J2284">
        <v>2800</v>
      </c>
    </row>
    <row r="2285" spans="1:10" x14ac:dyDescent="0.25">
      <c r="A2285" t="str">
        <f t="shared" si="35"/>
        <v>LeiderdorpTotaalTotaalHuurCorporatieOnder liberalisatiegrens</v>
      </c>
      <c r="B2285">
        <v>2015</v>
      </c>
      <c r="C2285" t="s">
        <v>21</v>
      </c>
      <c r="D2285" t="s">
        <v>24</v>
      </c>
      <c r="E2285" t="s">
        <v>0</v>
      </c>
      <c r="F2285" t="s">
        <v>0</v>
      </c>
      <c r="G2285" t="s">
        <v>3</v>
      </c>
      <c r="H2285" t="s">
        <v>4</v>
      </c>
      <c r="I2285" t="s">
        <v>5</v>
      </c>
      <c r="J2285">
        <v>2600</v>
      </c>
    </row>
    <row r="2286" spans="1:10" x14ac:dyDescent="0.25">
      <c r="A2286" t="str">
        <f t="shared" si="35"/>
        <v>LeiderdorpTotaalTotaalHuurCorporatieOverig</v>
      </c>
      <c r="B2286">
        <v>2015</v>
      </c>
      <c r="C2286" t="s">
        <v>21</v>
      </c>
      <c r="D2286" t="s">
        <v>24</v>
      </c>
      <c r="E2286" t="s">
        <v>0</v>
      </c>
      <c r="F2286" t="s">
        <v>0</v>
      </c>
      <c r="G2286" t="s">
        <v>3</v>
      </c>
      <c r="H2286" t="s">
        <v>4</v>
      </c>
      <c r="I2286" t="s">
        <v>6</v>
      </c>
      <c r="J2286">
        <v>200</v>
      </c>
    </row>
    <row r="2287" spans="1:10" x14ac:dyDescent="0.25">
      <c r="A2287" t="str">
        <f t="shared" si="35"/>
        <v>LeiderdorpTotaalTotaalHuurOverige verhuurderN.v.t.</v>
      </c>
      <c r="B2287">
        <v>2015</v>
      </c>
      <c r="C2287" t="s">
        <v>21</v>
      </c>
      <c r="D2287" t="s">
        <v>24</v>
      </c>
      <c r="E2287" t="s">
        <v>0</v>
      </c>
      <c r="F2287" t="s">
        <v>0</v>
      </c>
      <c r="G2287" t="s">
        <v>3</v>
      </c>
      <c r="H2287" t="s">
        <v>7</v>
      </c>
      <c r="I2287" t="s">
        <v>1</v>
      </c>
      <c r="J2287">
        <v>1500</v>
      </c>
    </row>
    <row r="2288" spans="1:10" x14ac:dyDescent="0.25">
      <c r="A2288" t="str">
        <f t="shared" si="35"/>
        <v>LeiderdorpTotaalInkomensafh.huurbeleid tot 34229 euroTotaalN.v.t.N.v.t.</v>
      </c>
      <c r="B2288">
        <v>2015</v>
      </c>
      <c r="C2288" t="s">
        <v>21</v>
      </c>
      <c r="D2288" t="s">
        <v>24</v>
      </c>
      <c r="E2288" t="s">
        <v>0</v>
      </c>
      <c r="F2288" t="s">
        <v>8</v>
      </c>
      <c r="G2288" t="s">
        <v>0</v>
      </c>
      <c r="H2288" t="s">
        <v>1</v>
      </c>
      <c r="I2288" t="s">
        <v>1</v>
      </c>
      <c r="J2288">
        <v>4100</v>
      </c>
    </row>
    <row r="2289" spans="1:10" x14ac:dyDescent="0.25">
      <c r="A2289" t="str">
        <f t="shared" si="35"/>
        <v>LeiderdorpTotaalInkomensafh.huurbeleid tot 34229 euroEigenaarN.v.t.N.v.t.</v>
      </c>
      <c r="B2289">
        <v>2015</v>
      </c>
      <c r="C2289" t="s">
        <v>21</v>
      </c>
      <c r="D2289" t="s">
        <v>24</v>
      </c>
      <c r="E2289" t="s">
        <v>0</v>
      </c>
      <c r="F2289" t="s">
        <v>8</v>
      </c>
      <c r="G2289" t="s">
        <v>2</v>
      </c>
      <c r="H2289" t="s">
        <v>1</v>
      </c>
      <c r="I2289" t="s">
        <v>1</v>
      </c>
      <c r="J2289">
        <v>1400</v>
      </c>
    </row>
    <row r="2290" spans="1:10" x14ac:dyDescent="0.25">
      <c r="A2290" t="str">
        <f t="shared" si="35"/>
        <v>LeiderdorpTotaalInkomensafh.huurbeleid tot 34229 euroHuurTotaalN.v.t.</v>
      </c>
      <c r="B2290">
        <v>2015</v>
      </c>
      <c r="C2290" t="s">
        <v>21</v>
      </c>
      <c r="D2290" t="s">
        <v>24</v>
      </c>
      <c r="E2290" t="s">
        <v>0</v>
      </c>
      <c r="F2290" t="s">
        <v>8</v>
      </c>
      <c r="G2290" t="s">
        <v>3</v>
      </c>
      <c r="H2290" t="s">
        <v>0</v>
      </c>
      <c r="I2290" t="s">
        <v>1</v>
      </c>
      <c r="J2290">
        <v>2700</v>
      </c>
    </row>
    <row r="2291" spans="1:10" x14ac:dyDescent="0.25">
      <c r="A2291" t="str">
        <f t="shared" si="35"/>
        <v>LeiderdorpTotaalInkomensafh.huurbeleid tot 34229 euroHuurCorporatieTotaal</v>
      </c>
      <c r="B2291">
        <v>2015</v>
      </c>
      <c r="C2291" t="s">
        <v>21</v>
      </c>
      <c r="D2291" t="s">
        <v>24</v>
      </c>
      <c r="E2291" t="s">
        <v>0</v>
      </c>
      <c r="F2291" t="s">
        <v>8</v>
      </c>
      <c r="G2291" t="s">
        <v>3</v>
      </c>
      <c r="H2291" t="s">
        <v>4</v>
      </c>
      <c r="I2291" t="s">
        <v>0</v>
      </c>
      <c r="J2291">
        <v>1900</v>
      </c>
    </row>
    <row r="2292" spans="1:10" x14ac:dyDescent="0.25">
      <c r="A2292" t="str">
        <f t="shared" si="35"/>
        <v>LeiderdorpTotaalInkomensafh.huurbeleid tot 34229 euroHuurCorporatieOnder liberalisatiegrens</v>
      </c>
      <c r="B2292">
        <v>2015</v>
      </c>
      <c r="C2292" t="s">
        <v>21</v>
      </c>
      <c r="D2292" t="s">
        <v>24</v>
      </c>
      <c r="E2292" t="s">
        <v>0</v>
      </c>
      <c r="F2292" t="s">
        <v>8</v>
      </c>
      <c r="G2292" t="s">
        <v>3</v>
      </c>
      <c r="H2292" t="s">
        <v>4</v>
      </c>
      <c r="I2292" t="s">
        <v>5</v>
      </c>
      <c r="J2292">
        <v>1800</v>
      </c>
    </row>
    <row r="2293" spans="1:10" x14ac:dyDescent="0.25">
      <c r="A2293" t="str">
        <f t="shared" si="35"/>
        <v>LeiderdorpTotaalInkomensafh.huurbeleid tot 34229 euroHuurCorporatieOverig</v>
      </c>
      <c r="B2293">
        <v>2015</v>
      </c>
      <c r="C2293" t="s">
        <v>21</v>
      </c>
      <c r="D2293" t="s">
        <v>24</v>
      </c>
      <c r="E2293" t="s">
        <v>0</v>
      </c>
      <c r="F2293" t="s">
        <v>8</v>
      </c>
      <c r="G2293" t="s">
        <v>3</v>
      </c>
      <c r="H2293" t="s">
        <v>4</v>
      </c>
      <c r="I2293" t="s">
        <v>6</v>
      </c>
      <c r="J2293">
        <v>100</v>
      </c>
    </row>
    <row r="2294" spans="1:10" x14ac:dyDescent="0.25">
      <c r="A2294" t="str">
        <f t="shared" si="35"/>
        <v>LeiderdorpTotaalInkomensafh.huurbeleid tot 34229 euroHuurOverige verhuurderN.v.t.</v>
      </c>
      <c r="B2294">
        <v>2015</v>
      </c>
      <c r="C2294" t="s">
        <v>21</v>
      </c>
      <c r="D2294" t="s">
        <v>24</v>
      </c>
      <c r="E2294" t="s">
        <v>0</v>
      </c>
      <c r="F2294" t="s">
        <v>8</v>
      </c>
      <c r="G2294" t="s">
        <v>3</v>
      </c>
      <c r="H2294" t="s">
        <v>7</v>
      </c>
      <c r="I2294" t="s">
        <v>1</v>
      </c>
      <c r="J2294">
        <v>800</v>
      </c>
    </row>
    <row r="2295" spans="1:10" x14ac:dyDescent="0.25">
      <c r="A2295" t="str">
        <f t="shared" si="35"/>
        <v>LeiderdorpTotaalInkomensafh.huurbeleid 34229 t/m 43786 euroTotaalN.v.t.N.v.t.</v>
      </c>
      <c r="B2295">
        <v>2015</v>
      </c>
      <c r="C2295" t="s">
        <v>21</v>
      </c>
      <c r="D2295" t="s">
        <v>24</v>
      </c>
      <c r="E2295" t="s">
        <v>0</v>
      </c>
      <c r="F2295" t="s">
        <v>9</v>
      </c>
      <c r="G2295" t="s">
        <v>0</v>
      </c>
      <c r="H2295" t="s">
        <v>1</v>
      </c>
      <c r="I2295" t="s">
        <v>1</v>
      </c>
      <c r="J2295">
        <v>1500</v>
      </c>
    </row>
    <row r="2296" spans="1:10" x14ac:dyDescent="0.25">
      <c r="A2296" t="str">
        <f t="shared" si="35"/>
        <v>LeiderdorpTotaalInkomensafh.huurbeleid 34229 t/m 43786 euroEigenaarN.v.t.N.v.t.</v>
      </c>
      <c r="B2296">
        <v>2015</v>
      </c>
      <c r="C2296" t="s">
        <v>21</v>
      </c>
      <c r="D2296" t="s">
        <v>24</v>
      </c>
      <c r="E2296" t="s">
        <v>0</v>
      </c>
      <c r="F2296" t="s">
        <v>9</v>
      </c>
      <c r="G2296" t="s">
        <v>2</v>
      </c>
      <c r="H2296" t="s">
        <v>1</v>
      </c>
      <c r="I2296" t="s">
        <v>1</v>
      </c>
      <c r="J2296">
        <v>900</v>
      </c>
    </row>
    <row r="2297" spans="1:10" x14ac:dyDescent="0.25">
      <c r="A2297" t="str">
        <f t="shared" si="35"/>
        <v>LeiderdorpTotaalInkomensafh.huurbeleid 34229 t/m 43786 euroHuurTotaalN.v.t.</v>
      </c>
      <c r="B2297">
        <v>2015</v>
      </c>
      <c r="C2297" t="s">
        <v>21</v>
      </c>
      <c r="D2297" t="s">
        <v>24</v>
      </c>
      <c r="E2297" t="s">
        <v>0</v>
      </c>
      <c r="F2297" t="s">
        <v>9</v>
      </c>
      <c r="G2297" t="s">
        <v>3</v>
      </c>
      <c r="H2297" t="s">
        <v>0</v>
      </c>
      <c r="I2297" t="s">
        <v>1</v>
      </c>
      <c r="J2297">
        <v>600</v>
      </c>
    </row>
    <row r="2298" spans="1:10" x14ac:dyDescent="0.25">
      <c r="A2298" t="str">
        <f t="shared" si="35"/>
        <v>LeiderdorpTotaalInkomensafh.huurbeleid 34229 t/m 43786 euroHuurCorporatieTotaal</v>
      </c>
      <c r="B2298">
        <v>2015</v>
      </c>
      <c r="C2298" t="s">
        <v>21</v>
      </c>
      <c r="D2298" t="s">
        <v>24</v>
      </c>
      <c r="E2298" t="s">
        <v>0</v>
      </c>
      <c r="F2298" t="s">
        <v>9</v>
      </c>
      <c r="G2298" t="s">
        <v>3</v>
      </c>
      <c r="H2298" t="s">
        <v>4</v>
      </c>
      <c r="I2298" t="s">
        <v>0</v>
      </c>
      <c r="J2298">
        <v>400</v>
      </c>
    </row>
    <row r="2299" spans="1:10" x14ac:dyDescent="0.25">
      <c r="A2299" t="str">
        <f t="shared" si="35"/>
        <v>LeiderdorpTotaalInkomensafh.huurbeleid 34229 t/m 43786 euroHuurCorporatieOnder liberalisatiegrens</v>
      </c>
      <c r="B2299">
        <v>2015</v>
      </c>
      <c r="C2299" t="s">
        <v>21</v>
      </c>
      <c r="D2299" t="s">
        <v>24</v>
      </c>
      <c r="E2299" t="s">
        <v>0</v>
      </c>
      <c r="F2299" t="s">
        <v>9</v>
      </c>
      <c r="G2299" t="s">
        <v>3</v>
      </c>
      <c r="H2299" t="s">
        <v>4</v>
      </c>
      <c r="I2299" t="s">
        <v>5</v>
      </c>
      <c r="J2299">
        <v>300</v>
      </c>
    </row>
    <row r="2300" spans="1:10" x14ac:dyDescent="0.25">
      <c r="A2300" t="str">
        <f t="shared" si="35"/>
        <v>LeiderdorpTotaalInkomensafh.huurbeleid 34229 t/m 43786 euroHuurCorporatieOverig</v>
      </c>
      <c r="B2300">
        <v>2015</v>
      </c>
      <c r="C2300" t="s">
        <v>21</v>
      </c>
      <c r="D2300" t="s">
        <v>24</v>
      </c>
      <c r="E2300" t="s">
        <v>0</v>
      </c>
      <c r="F2300" t="s">
        <v>9</v>
      </c>
      <c r="G2300" t="s">
        <v>3</v>
      </c>
      <c r="H2300" t="s">
        <v>4</v>
      </c>
      <c r="I2300" t="s">
        <v>6</v>
      </c>
      <c r="J2300">
        <v>0</v>
      </c>
    </row>
    <row r="2301" spans="1:10" x14ac:dyDescent="0.25">
      <c r="A2301" t="str">
        <f t="shared" si="35"/>
        <v>LeiderdorpTotaalInkomensafh.huurbeleid 34229 t/m 43786 euroHuurOverige verhuurderN.v.t.</v>
      </c>
      <c r="B2301">
        <v>2015</v>
      </c>
      <c r="C2301" t="s">
        <v>21</v>
      </c>
      <c r="D2301" t="s">
        <v>24</v>
      </c>
      <c r="E2301" t="s">
        <v>0</v>
      </c>
      <c r="F2301" t="s">
        <v>9</v>
      </c>
      <c r="G2301" t="s">
        <v>3</v>
      </c>
      <c r="H2301" t="s">
        <v>7</v>
      </c>
      <c r="I2301" t="s">
        <v>1</v>
      </c>
      <c r="J2301">
        <v>200</v>
      </c>
    </row>
    <row r="2302" spans="1:10" x14ac:dyDescent="0.25">
      <c r="A2302" t="str">
        <f t="shared" si="35"/>
        <v>LeiderdorpTotaalInkomensafh.huurbeleid meer dan 43786 euroTotaalN.v.t.N.v.t.</v>
      </c>
      <c r="B2302">
        <v>2015</v>
      </c>
      <c r="C2302" t="s">
        <v>21</v>
      </c>
      <c r="D2302" t="s">
        <v>24</v>
      </c>
      <c r="E2302" t="s">
        <v>0</v>
      </c>
      <c r="F2302" t="s">
        <v>10</v>
      </c>
      <c r="G2302" t="s">
        <v>0</v>
      </c>
      <c r="H2302" t="s">
        <v>1</v>
      </c>
      <c r="I2302" t="s">
        <v>1</v>
      </c>
      <c r="J2302">
        <v>6100</v>
      </c>
    </row>
    <row r="2303" spans="1:10" x14ac:dyDescent="0.25">
      <c r="A2303" t="str">
        <f t="shared" si="35"/>
        <v>LeiderdorpTotaalInkomensafh.huurbeleid meer dan 43786 euroEigenaarN.v.t.N.v.t.</v>
      </c>
      <c r="B2303">
        <v>2015</v>
      </c>
      <c r="C2303" t="s">
        <v>21</v>
      </c>
      <c r="D2303" t="s">
        <v>24</v>
      </c>
      <c r="E2303" t="s">
        <v>0</v>
      </c>
      <c r="F2303" t="s">
        <v>10</v>
      </c>
      <c r="G2303" t="s">
        <v>2</v>
      </c>
      <c r="H2303" t="s">
        <v>1</v>
      </c>
      <c r="I2303" t="s">
        <v>1</v>
      </c>
      <c r="J2303">
        <v>5100</v>
      </c>
    </row>
    <row r="2304" spans="1:10" x14ac:dyDescent="0.25">
      <c r="A2304" t="str">
        <f t="shared" si="35"/>
        <v>LeiderdorpTotaalInkomensafh.huurbeleid meer dan 43786 euroHuurTotaalN.v.t.</v>
      </c>
      <c r="B2304">
        <v>2015</v>
      </c>
      <c r="C2304" t="s">
        <v>21</v>
      </c>
      <c r="D2304" t="s">
        <v>24</v>
      </c>
      <c r="E2304" t="s">
        <v>0</v>
      </c>
      <c r="F2304" t="s">
        <v>10</v>
      </c>
      <c r="G2304" t="s">
        <v>3</v>
      </c>
      <c r="H2304" t="s">
        <v>0</v>
      </c>
      <c r="I2304" t="s">
        <v>1</v>
      </c>
      <c r="J2304">
        <v>1000</v>
      </c>
    </row>
    <row r="2305" spans="1:10" x14ac:dyDescent="0.25">
      <c r="A2305" t="str">
        <f t="shared" si="35"/>
        <v>LeiderdorpTotaalInkomensafh.huurbeleid meer dan 43786 euroHuurCorporatieTotaal</v>
      </c>
      <c r="B2305">
        <v>2015</v>
      </c>
      <c r="C2305" t="s">
        <v>21</v>
      </c>
      <c r="D2305" t="s">
        <v>24</v>
      </c>
      <c r="E2305" t="s">
        <v>0</v>
      </c>
      <c r="F2305" t="s">
        <v>10</v>
      </c>
      <c r="G2305" t="s">
        <v>3</v>
      </c>
      <c r="H2305" t="s">
        <v>4</v>
      </c>
      <c r="I2305" t="s">
        <v>0</v>
      </c>
      <c r="J2305">
        <v>600</v>
      </c>
    </row>
    <row r="2306" spans="1:10" x14ac:dyDescent="0.25">
      <c r="A2306" t="str">
        <f t="shared" si="35"/>
        <v>LeiderdorpTotaalInkomensafh.huurbeleid meer dan 43786 euroHuurCorporatieOnder liberalisatiegrens</v>
      </c>
      <c r="B2306">
        <v>2015</v>
      </c>
      <c r="C2306" t="s">
        <v>21</v>
      </c>
      <c r="D2306" t="s">
        <v>24</v>
      </c>
      <c r="E2306" t="s">
        <v>0</v>
      </c>
      <c r="F2306" t="s">
        <v>10</v>
      </c>
      <c r="G2306" t="s">
        <v>3</v>
      </c>
      <c r="H2306" t="s">
        <v>4</v>
      </c>
      <c r="I2306" t="s">
        <v>5</v>
      </c>
      <c r="J2306">
        <v>500</v>
      </c>
    </row>
    <row r="2307" spans="1:10" x14ac:dyDescent="0.25">
      <c r="A2307" t="str">
        <f t="shared" ref="A2307:A2370" si="36">CONCATENATE(D2307,E2307,F2307,G2307,H2307,I2307)</f>
        <v>LeiderdorpTotaalInkomensafh.huurbeleid meer dan 43786 euroHuurCorporatieOverig</v>
      </c>
      <c r="B2307">
        <v>2015</v>
      </c>
      <c r="C2307" t="s">
        <v>21</v>
      </c>
      <c r="D2307" t="s">
        <v>24</v>
      </c>
      <c r="E2307" t="s">
        <v>0</v>
      </c>
      <c r="F2307" t="s">
        <v>10</v>
      </c>
      <c r="G2307" t="s">
        <v>3</v>
      </c>
      <c r="H2307" t="s">
        <v>4</v>
      </c>
      <c r="I2307" t="s">
        <v>6</v>
      </c>
      <c r="J2307">
        <v>100</v>
      </c>
    </row>
    <row r="2308" spans="1:10" x14ac:dyDescent="0.25">
      <c r="A2308" t="str">
        <f t="shared" si="36"/>
        <v>LeiderdorpTotaalInkomensafh.huurbeleid meer dan 43786 euroHuurOverige verhuurderN.v.t.</v>
      </c>
      <c r="B2308">
        <v>2015</v>
      </c>
      <c r="C2308" t="s">
        <v>21</v>
      </c>
      <c r="D2308" t="s">
        <v>24</v>
      </c>
      <c r="E2308" t="s">
        <v>0</v>
      </c>
      <c r="F2308" t="s">
        <v>10</v>
      </c>
      <c r="G2308" t="s">
        <v>3</v>
      </c>
      <c r="H2308" t="s">
        <v>7</v>
      </c>
      <c r="I2308" t="s">
        <v>1</v>
      </c>
      <c r="J2308">
        <v>400</v>
      </c>
    </row>
    <row r="2309" spans="1:10" x14ac:dyDescent="0.25">
      <c r="A2309" t="str">
        <f t="shared" si="36"/>
        <v>LeiderdorpWijk 00TotaalTotaalN.v.t.N.v.t.</v>
      </c>
      <c r="B2309">
        <v>2015</v>
      </c>
      <c r="C2309" t="s">
        <v>21</v>
      </c>
      <c r="D2309" t="s">
        <v>24</v>
      </c>
      <c r="E2309" t="s">
        <v>119</v>
      </c>
      <c r="F2309" t="s">
        <v>0</v>
      </c>
      <c r="G2309" t="s">
        <v>0</v>
      </c>
      <c r="H2309" t="s">
        <v>1</v>
      </c>
      <c r="I2309" t="s">
        <v>1</v>
      </c>
      <c r="J2309">
        <v>7000</v>
      </c>
    </row>
    <row r="2310" spans="1:10" x14ac:dyDescent="0.25">
      <c r="A2310" t="str">
        <f t="shared" si="36"/>
        <v>LeiderdorpWijk 00TotaalEigenaarN.v.t.N.v.t.</v>
      </c>
      <c r="B2310">
        <v>2015</v>
      </c>
      <c r="C2310" t="s">
        <v>21</v>
      </c>
      <c r="D2310" t="s">
        <v>24</v>
      </c>
      <c r="E2310" t="s">
        <v>119</v>
      </c>
      <c r="F2310" t="s">
        <v>0</v>
      </c>
      <c r="G2310" t="s">
        <v>2</v>
      </c>
      <c r="H2310" t="s">
        <v>1</v>
      </c>
      <c r="I2310" t="s">
        <v>1</v>
      </c>
      <c r="J2310">
        <v>4000</v>
      </c>
    </row>
    <row r="2311" spans="1:10" x14ac:dyDescent="0.25">
      <c r="A2311" t="str">
        <f t="shared" si="36"/>
        <v>LeiderdorpWijk 00TotaalHuurTotaalN.v.t.</v>
      </c>
      <c r="B2311">
        <v>2015</v>
      </c>
      <c r="C2311" t="s">
        <v>21</v>
      </c>
      <c r="D2311" t="s">
        <v>24</v>
      </c>
      <c r="E2311" t="s">
        <v>119</v>
      </c>
      <c r="F2311" t="s">
        <v>0</v>
      </c>
      <c r="G2311" t="s">
        <v>3</v>
      </c>
      <c r="H2311" t="s">
        <v>0</v>
      </c>
      <c r="I2311" t="s">
        <v>1</v>
      </c>
      <c r="J2311">
        <v>3000</v>
      </c>
    </row>
    <row r="2312" spans="1:10" x14ac:dyDescent="0.25">
      <c r="A2312" t="str">
        <f t="shared" si="36"/>
        <v>LeiderdorpWijk 00TotaalHuurCorporatieTotaal</v>
      </c>
      <c r="B2312">
        <v>2015</v>
      </c>
      <c r="C2312" t="s">
        <v>21</v>
      </c>
      <c r="D2312" t="s">
        <v>24</v>
      </c>
      <c r="E2312" t="s">
        <v>119</v>
      </c>
      <c r="F2312" t="s">
        <v>0</v>
      </c>
      <c r="G2312" t="s">
        <v>3</v>
      </c>
      <c r="H2312" t="s">
        <v>4</v>
      </c>
      <c r="I2312" t="s">
        <v>0</v>
      </c>
      <c r="J2312">
        <v>1800</v>
      </c>
    </row>
    <row r="2313" spans="1:10" x14ac:dyDescent="0.25">
      <c r="A2313" t="str">
        <f t="shared" si="36"/>
        <v>LeiderdorpWijk 00TotaalHuurCorporatieOnder liberalisatiegrens</v>
      </c>
      <c r="B2313">
        <v>2015</v>
      </c>
      <c r="C2313" t="s">
        <v>21</v>
      </c>
      <c r="D2313" t="s">
        <v>24</v>
      </c>
      <c r="E2313" t="s">
        <v>119</v>
      </c>
      <c r="F2313" t="s">
        <v>0</v>
      </c>
      <c r="G2313" t="s">
        <v>3</v>
      </c>
      <c r="H2313" t="s">
        <v>4</v>
      </c>
      <c r="I2313" t="s">
        <v>5</v>
      </c>
      <c r="J2313">
        <v>1700</v>
      </c>
    </row>
    <row r="2314" spans="1:10" x14ac:dyDescent="0.25">
      <c r="A2314" t="str">
        <f t="shared" si="36"/>
        <v>LeiderdorpWijk 00TotaalHuurCorporatieOverig</v>
      </c>
      <c r="B2314">
        <v>2015</v>
      </c>
      <c r="C2314" t="s">
        <v>21</v>
      </c>
      <c r="D2314" t="s">
        <v>24</v>
      </c>
      <c r="E2314" t="s">
        <v>119</v>
      </c>
      <c r="F2314" t="s">
        <v>0</v>
      </c>
      <c r="G2314" t="s">
        <v>3</v>
      </c>
      <c r="H2314" t="s">
        <v>4</v>
      </c>
      <c r="I2314" t="s">
        <v>6</v>
      </c>
      <c r="J2314">
        <v>100</v>
      </c>
    </row>
    <row r="2315" spans="1:10" x14ac:dyDescent="0.25">
      <c r="A2315" t="str">
        <f t="shared" si="36"/>
        <v>LeiderdorpWijk 00TotaalHuurOverige verhuurderN.v.t.</v>
      </c>
      <c r="B2315">
        <v>2015</v>
      </c>
      <c r="C2315" t="s">
        <v>21</v>
      </c>
      <c r="D2315" t="s">
        <v>24</v>
      </c>
      <c r="E2315" t="s">
        <v>119</v>
      </c>
      <c r="F2315" t="s">
        <v>0</v>
      </c>
      <c r="G2315" t="s">
        <v>3</v>
      </c>
      <c r="H2315" t="s">
        <v>7</v>
      </c>
      <c r="I2315" t="s">
        <v>1</v>
      </c>
      <c r="J2315">
        <v>1200</v>
      </c>
    </row>
    <row r="2316" spans="1:10" x14ac:dyDescent="0.25">
      <c r="A2316" t="str">
        <f t="shared" si="36"/>
        <v>LeiderdorpWijk 00Inkomensafh.huurbeleid tot 34229 euroTotaalN.v.t.N.v.t.</v>
      </c>
      <c r="B2316">
        <v>2015</v>
      </c>
      <c r="C2316" t="s">
        <v>21</v>
      </c>
      <c r="D2316" t="s">
        <v>24</v>
      </c>
      <c r="E2316" t="s">
        <v>119</v>
      </c>
      <c r="F2316" t="s">
        <v>8</v>
      </c>
      <c r="G2316" t="s">
        <v>0</v>
      </c>
      <c r="H2316" t="s">
        <v>1</v>
      </c>
      <c r="I2316" t="s">
        <v>1</v>
      </c>
      <c r="J2316">
        <v>2700</v>
      </c>
    </row>
    <row r="2317" spans="1:10" x14ac:dyDescent="0.25">
      <c r="A2317" t="str">
        <f t="shared" si="36"/>
        <v>LeiderdorpWijk 00Inkomensafh.huurbeleid tot 34229 euroEigenaarN.v.t.N.v.t.</v>
      </c>
      <c r="B2317">
        <v>2015</v>
      </c>
      <c r="C2317" t="s">
        <v>21</v>
      </c>
      <c r="D2317" t="s">
        <v>24</v>
      </c>
      <c r="E2317" t="s">
        <v>119</v>
      </c>
      <c r="F2317" t="s">
        <v>8</v>
      </c>
      <c r="G2317" t="s">
        <v>2</v>
      </c>
      <c r="H2317" t="s">
        <v>1</v>
      </c>
      <c r="I2317" t="s">
        <v>1</v>
      </c>
      <c r="J2317">
        <v>800</v>
      </c>
    </row>
    <row r="2318" spans="1:10" x14ac:dyDescent="0.25">
      <c r="A2318" t="str">
        <f t="shared" si="36"/>
        <v>LeiderdorpWijk 00Inkomensafh.huurbeleid tot 34229 euroHuurTotaalN.v.t.</v>
      </c>
      <c r="B2318">
        <v>2015</v>
      </c>
      <c r="C2318" t="s">
        <v>21</v>
      </c>
      <c r="D2318" t="s">
        <v>24</v>
      </c>
      <c r="E2318" t="s">
        <v>119</v>
      </c>
      <c r="F2318" t="s">
        <v>8</v>
      </c>
      <c r="G2318" t="s">
        <v>3</v>
      </c>
      <c r="H2318" t="s">
        <v>0</v>
      </c>
      <c r="I2318" t="s">
        <v>1</v>
      </c>
      <c r="J2318">
        <v>1800</v>
      </c>
    </row>
    <row r="2319" spans="1:10" x14ac:dyDescent="0.25">
      <c r="A2319" t="str">
        <f t="shared" si="36"/>
        <v>LeiderdorpWijk 00Inkomensafh.huurbeleid tot 34229 euroHuurCorporatieTotaal</v>
      </c>
      <c r="B2319">
        <v>2015</v>
      </c>
      <c r="C2319" t="s">
        <v>21</v>
      </c>
      <c r="D2319" t="s">
        <v>24</v>
      </c>
      <c r="E2319" t="s">
        <v>119</v>
      </c>
      <c r="F2319" t="s">
        <v>8</v>
      </c>
      <c r="G2319" t="s">
        <v>3</v>
      </c>
      <c r="H2319" t="s">
        <v>4</v>
      </c>
      <c r="I2319" t="s">
        <v>0</v>
      </c>
      <c r="J2319">
        <v>1200</v>
      </c>
    </row>
    <row r="2320" spans="1:10" x14ac:dyDescent="0.25">
      <c r="A2320" t="str">
        <f t="shared" si="36"/>
        <v>LeiderdorpWijk 00Inkomensafh.huurbeleid tot 34229 euroHuurCorporatieOnder liberalisatiegrens</v>
      </c>
      <c r="B2320">
        <v>2015</v>
      </c>
      <c r="C2320" t="s">
        <v>21</v>
      </c>
      <c r="D2320" t="s">
        <v>24</v>
      </c>
      <c r="E2320" t="s">
        <v>119</v>
      </c>
      <c r="F2320" t="s">
        <v>8</v>
      </c>
      <c r="G2320" t="s">
        <v>3</v>
      </c>
      <c r="H2320" t="s">
        <v>4</v>
      </c>
      <c r="I2320" t="s">
        <v>5</v>
      </c>
      <c r="J2320">
        <v>1200</v>
      </c>
    </row>
    <row r="2321" spans="1:10" x14ac:dyDescent="0.25">
      <c r="A2321" t="str">
        <f t="shared" si="36"/>
        <v>LeiderdorpWijk 00Inkomensafh.huurbeleid tot 34229 euroHuurCorporatieOverig</v>
      </c>
      <c r="B2321">
        <v>2015</v>
      </c>
      <c r="C2321" t="s">
        <v>21</v>
      </c>
      <c r="D2321" t="s">
        <v>24</v>
      </c>
      <c r="E2321" t="s">
        <v>119</v>
      </c>
      <c r="F2321" t="s">
        <v>8</v>
      </c>
      <c r="G2321" t="s">
        <v>3</v>
      </c>
      <c r="H2321" t="s">
        <v>4</v>
      </c>
      <c r="I2321" t="s">
        <v>6</v>
      </c>
      <c r="J2321">
        <v>0</v>
      </c>
    </row>
    <row r="2322" spans="1:10" x14ac:dyDescent="0.25">
      <c r="A2322" t="str">
        <f t="shared" si="36"/>
        <v>LeiderdorpWijk 00Inkomensafh.huurbeleid tot 34229 euroHuurOverige verhuurderN.v.t.</v>
      </c>
      <c r="B2322">
        <v>2015</v>
      </c>
      <c r="C2322" t="s">
        <v>21</v>
      </c>
      <c r="D2322" t="s">
        <v>24</v>
      </c>
      <c r="E2322" t="s">
        <v>119</v>
      </c>
      <c r="F2322" t="s">
        <v>8</v>
      </c>
      <c r="G2322" t="s">
        <v>3</v>
      </c>
      <c r="H2322" t="s">
        <v>7</v>
      </c>
      <c r="I2322" t="s">
        <v>1</v>
      </c>
      <c r="J2322">
        <v>600</v>
      </c>
    </row>
    <row r="2323" spans="1:10" x14ac:dyDescent="0.25">
      <c r="A2323" t="str">
        <f t="shared" si="36"/>
        <v>LeiderdorpWijk 00Inkomensafh.huurbeleid 34229 t/m 43786 euroTotaalN.v.t.N.v.t.</v>
      </c>
      <c r="B2323">
        <v>2015</v>
      </c>
      <c r="C2323" t="s">
        <v>21</v>
      </c>
      <c r="D2323" t="s">
        <v>24</v>
      </c>
      <c r="E2323" t="s">
        <v>119</v>
      </c>
      <c r="F2323" t="s">
        <v>9</v>
      </c>
      <c r="G2323" t="s">
        <v>0</v>
      </c>
      <c r="H2323" t="s">
        <v>1</v>
      </c>
      <c r="I2323" t="s">
        <v>1</v>
      </c>
      <c r="J2323">
        <v>900</v>
      </c>
    </row>
    <row r="2324" spans="1:10" x14ac:dyDescent="0.25">
      <c r="A2324" t="str">
        <f t="shared" si="36"/>
        <v>LeiderdorpWijk 00Inkomensafh.huurbeleid 34229 t/m 43786 euroEigenaarN.v.t.N.v.t.</v>
      </c>
      <c r="B2324">
        <v>2015</v>
      </c>
      <c r="C2324" t="s">
        <v>21</v>
      </c>
      <c r="D2324" t="s">
        <v>24</v>
      </c>
      <c r="E2324" t="s">
        <v>119</v>
      </c>
      <c r="F2324" t="s">
        <v>9</v>
      </c>
      <c r="G2324" t="s">
        <v>2</v>
      </c>
      <c r="H2324" t="s">
        <v>1</v>
      </c>
      <c r="I2324" t="s">
        <v>1</v>
      </c>
      <c r="J2324">
        <v>500</v>
      </c>
    </row>
    <row r="2325" spans="1:10" x14ac:dyDescent="0.25">
      <c r="A2325" t="str">
        <f t="shared" si="36"/>
        <v>LeiderdorpWijk 00Inkomensafh.huurbeleid 34229 t/m 43786 euroHuurTotaalN.v.t.</v>
      </c>
      <c r="B2325">
        <v>2015</v>
      </c>
      <c r="C2325" t="s">
        <v>21</v>
      </c>
      <c r="D2325" t="s">
        <v>24</v>
      </c>
      <c r="E2325" t="s">
        <v>119</v>
      </c>
      <c r="F2325" t="s">
        <v>9</v>
      </c>
      <c r="G2325" t="s">
        <v>3</v>
      </c>
      <c r="H2325" t="s">
        <v>0</v>
      </c>
      <c r="I2325" t="s">
        <v>1</v>
      </c>
      <c r="J2325">
        <v>400</v>
      </c>
    </row>
    <row r="2326" spans="1:10" x14ac:dyDescent="0.25">
      <c r="A2326" t="str">
        <f t="shared" si="36"/>
        <v>LeiderdorpWijk 00Inkomensafh.huurbeleid 34229 t/m 43786 euroHuurCorporatieTotaal</v>
      </c>
      <c r="B2326">
        <v>2015</v>
      </c>
      <c r="C2326" t="s">
        <v>21</v>
      </c>
      <c r="D2326" t="s">
        <v>24</v>
      </c>
      <c r="E2326" t="s">
        <v>119</v>
      </c>
      <c r="F2326" t="s">
        <v>9</v>
      </c>
      <c r="G2326" t="s">
        <v>3</v>
      </c>
      <c r="H2326" t="s">
        <v>4</v>
      </c>
      <c r="I2326" t="s">
        <v>0</v>
      </c>
      <c r="J2326">
        <v>200</v>
      </c>
    </row>
    <row r="2327" spans="1:10" x14ac:dyDescent="0.25">
      <c r="A2327" t="str">
        <f t="shared" si="36"/>
        <v>LeiderdorpWijk 00Inkomensafh.huurbeleid 34229 t/m 43786 euroHuurCorporatieOnder liberalisatiegrens</v>
      </c>
      <c r="B2327">
        <v>2015</v>
      </c>
      <c r="C2327" t="s">
        <v>21</v>
      </c>
      <c r="D2327" t="s">
        <v>24</v>
      </c>
      <c r="E2327" t="s">
        <v>119</v>
      </c>
      <c r="F2327" t="s">
        <v>9</v>
      </c>
      <c r="G2327" t="s">
        <v>3</v>
      </c>
      <c r="H2327" t="s">
        <v>4</v>
      </c>
      <c r="I2327" t="s">
        <v>5</v>
      </c>
      <c r="J2327">
        <v>200</v>
      </c>
    </row>
    <row r="2328" spans="1:10" x14ac:dyDescent="0.25">
      <c r="A2328" t="str">
        <f t="shared" si="36"/>
        <v>LeiderdorpWijk 00Inkomensafh.huurbeleid 34229 t/m 43786 euroHuurCorporatieOverig</v>
      </c>
      <c r="B2328">
        <v>2015</v>
      </c>
      <c r="C2328" t="s">
        <v>21</v>
      </c>
      <c r="D2328" t="s">
        <v>24</v>
      </c>
      <c r="E2328" t="s">
        <v>119</v>
      </c>
      <c r="F2328" t="s">
        <v>9</v>
      </c>
      <c r="G2328" t="s">
        <v>3</v>
      </c>
      <c r="H2328" t="s">
        <v>4</v>
      </c>
      <c r="I2328" t="s">
        <v>6</v>
      </c>
      <c r="J2328">
        <v>0</v>
      </c>
    </row>
    <row r="2329" spans="1:10" x14ac:dyDescent="0.25">
      <c r="A2329" t="str">
        <f t="shared" si="36"/>
        <v>LeiderdorpWijk 00Inkomensafh.huurbeleid 34229 t/m 43786 euroHuurOverige verhuurderN.v.t.</v>
      </c>
      <c r="B2329">
        <v>2015</v>
      </c>
      <c r="C2329" t="s">
        <v>21</v>
      </c>
      <c r="D2329" t="s">
        <v>24</v>
      </c>
      <c r="E2329" t="s">
        <v>119</v>
      </c>
      <c r="F2329" t="s">
        <v>9</v>
      </c>
      <c r="G2329" t="s">
        <v>3</v>
      </c>
      <c r="H2329" t="s">
        <v>7</v>
      </c>
      <c r="I2329" t="s">
        <v>1</v>
      </c>
      <c r="J2329">
        <v>200</v>
      </c>
    </row>
    <row r="2330" spans="1:10" x14ac:dyDescent="0.25">
      <c r="A2330" t="str">
        <f t="shared" si="36"/>
        <v>LeiderdorpWijk 00Inkomensafh.huurbeleid meer dan 43786 euroTotaalN.v.t.N.v.t.</v>
      </c>
      <c r="B2330">
        <v>2015</v>
      </c>
      <c r="C2330" t="s">
        <v>21</v>
      </c>
      <c r="D2330" t="s">
        <v>24</v>
      </c>
      <c r="E2330" t="s">
        <v>119</v>
      </c>
      <c r="F2330" t="s">
        <v>10</v>
      </c>
      <c r="G2330" t="s">
        <v>0</v>
      </c>
      <c r="H2330" t="s">
        <v>1</v>
      </c>
      <c r="I2330" t="s">
        <v>1</v>
      </c>
      <c r="J2330">
        <v>3400</v>
      </c>
    </row>
    <row r="2331" spans="1:10" x14ac:dyDescent="0.25">
      <c r="A2331" t="str">
        <f t="shared" si="36"/>
        <v>LeiderdorpWijk 00Inkomensafh.huurbeleid meer dan 43786 euroEigenaarN.v.t.N.v.t.</v>
      </c>
      <c r="B2331">
        <v>2015</v>
      </c>
      <c r="C2331" t="s">
        <v>21</v>
      </c>
      <c r="D2331" t="s">
        <v>24</v>
      </c>
      <c r="E2331" t="s">
        <v>119</v>
      </c>
      <c r="F2331" t="s">
        <v>10</v>
      </c>
      <c r="G2331" t="s">
        <v>2</v>
      </c>
      <c r="H2331" t="s">
        <v>1</v>
      </c>
      <c r="I2331" t="s">
        <v>1</v>
      </c>
      <c r="J2331">
        <v>2700</v>
      </c>
    </row>
    <row r="2332" spans="1:10" x14ac:dyDescent="0.25">
      <c r="A2332" t="str">
        <f t="shared" si="36"/>
        <v>LeiderdorpWijk 00Inkomensafh.huurbeleid meer dan 43786 euroHuurTotaalN.v.t.</v>
      </c>
      <c r="B2332">
        <v>2015</v>
      </c>
      <c r="C2332" t="s">
        <v>21</v>
      </c>
      <c r="D2332" t="s">
        <v>24</v>
      </c>
      <c r="E2332" t="s">
        <v>119</v>
      </c>
      <c r="F2332" t="s">
        <v>10</v>
      </c>
      <c r="G2332" t="s">
        <v>3</v>
      </c>
      <c r="H2332" t="s">
        <v>0</v>
      </c>
      <c r="I2332" t="s">
        <v>1</v>
      </c>
      <c r="J2332">
        <v>700</v>
      </c>
    </row>
    <row r="2333" spans="1:10" x14ac:dyDescent="0.25">
      <c r="A2333" t="str">
        <f t="shared" si="36"/>
        <v>LeiderdorpWijk 00Inkomensafh.huurbeleid meer dan 43786 euroHuurCorporatieTotaal</v>
      </c>
      <c r="B2333">
        <v>2015</v>
      </c>
      <c r="C2333" t="s">
        <v>21</v>
      </c>
      <c r="D2333" t="s">
        <v>24</v>
      </c>
      <c r="E2333" t="s">
        <v>119</v>
      </c>
      <c r="F2333" t="s">
        <v>10</v>
      </c>
      <c r="G2333" t="s">
        <v>3</v>
      </c>
      <c r="H2333" t="s">
        <v>4</v>
      </c>
      <c r="I2333" t="s">
        <v>0</v>
      </c>
      <c r="J2333">
        <v>300</v>
      </c>
    </row>
    <row r="2334" spans="1:10" x14ac:dyDescent="0.25">
      <c r="A2334" t="str">
        <f t="shared" si="36"/>
        <v>LeiderdorpWijk 00Inkomensafh.huurbeleid meer dan 43786 euroHuurCorporatieOnder liberalisatiegrens</v>
      </c>
      <c r="B2334">
        <v>2015</v>
      </c>
      <c r="C2334" t="s">
        <v>21</v>
      </c>
      <c r="D2334" t="s">
        <v>24</v>
      </c>
      <c r="E2334" t="s">
        <v>119</v>
      </c>
      <c r="F2334" t="s">
        <v>10</v>
      </c>
      <c r="G2334" t="s">
        <v>3</v>
      </c>
      <c r="H2334" t="s">
        <v>4</v>
      </c>
      <c r="I2334" t="s">
        <v>5</v>
      </c>
      <c r="J2334">
        <v>300</v>
      </c>
    </row>
    <row r="2335" spans="1:10" x14ac:dyDescent="0.25">
      <c r="A2335" t="str">
        <f t="shared" si="36"/>
        <v>LeiderdorpWijk 00Inkomensafh.huurbeleid meer dan 43786 euroHuurCorporatieOverig</v>
      </c>
      <c r="B2335">
        <v>2015</v>
      </c>
      <c r="C2335" t="s">
        <v>21</v>
      </c>
      <c r="D2335" t="s">
        <v>24</v>
      </c>
      <c r="E2335" t="s">
        <v>119</v>
      </c>
      <c r="F2335" t="s">
        <v>10</v>
      </c>
      <c r="G2335" t="s">
        <v>3</v>
      </c>
      <c r="H2335" t="s">
        <v>4</v>
      </c>
      <c r="I2335" t="s">
        <v>6</v>
      </c>
      <c r="J2335">
        <v>0</v>
      </c>
    </row>
    <row r="2336" spans="1:10" x14ac:dyDescent="0.25">
      <c r="A2336" t="str">
        <f t="shared" si="36"/>
        <v>LeiderdorpWijk 00Inkomensafh.huurbeleid meer dan 43786 euroHuurOverige verhuurderN.v.t.</v>
      </c>
      <c r="B2336">
        <v>2015</v>
      </c>
      <c r="C2336" t="s">
        <v>21</v>
      </c>
      <c r="D2336" t="s">
        <v>24</v>
      </c>
      <c r="E2336" t="s">
        <v>119</v>
      </c>
      <c r="F2336" t="s">
        <v>10</v>
      </c>
      <c r="G2336" t="s">
        <v>3</v>
      </c>
      <c r="H2336" t="s">
        <v>7</v>
      </c>
      <c r="I2336" t="s">
        <v>1</v>
      </c>
      <c r="J2336">
        <v>400</v>
      </c>
    </row>
    <row r="2337" spans="1:10" x14ac:dyDescent="0.25">
      <c r="A2337" t="str">
        <f t="shared" si="36"/>
        <v>LeiderdorpWijk 01TotaalTotaalN.v.t.N.v.t.</v>
      </c>
      <c r="B2337">
        <v>2015</v>
      </c>
      <c r="C2337" t="s">
        <v>21</v>
      </c>
      <c r="D2337" t="s">
        <v>24</v>
      </c>
      <c r="E2337" t="s">
        <v>177</v>
      </c>
      <c r="F2337" t="s">
        <v>0</v>
      </c>
      <c r="G2337" t="s">
        <v>0</v>
      </c>
      <c r="H2337" t="s">
        <v>1</v>
      </c>
      <c r="I2337" t="s">
        <v>1</v>
      </c>
      <c r="J2337">
        <v>1500</v>
      </c>
    </row>
    <row r="2338" spans="1:10" x14ac:dyDescent="0.25">
      <c r="A2338" t="str">
        <f t="shared" si="36"/>
        <v>LeiderdorpWijk 01TotaalEigenaarN.v.t.N.v.t.</v>
      </c>
      <c r="B2338">
        <v>2015</v>
      </c>
      <c r="C2338" t="s">
        <v>21</v>
      </c>
      <c r="D2338" t="s">
        <v>24</v>
      </c>
      <c r="E2338" t="s">
        <v>177</v>
      </c>
      <c r="F2338" t="s">
        <v>0</v>
      </c>
      <c r="G2338" t="s">
        <v>2</v>
      </c>
      <c r="H2338" t="s">
        <v>1</v>
      </c>
      <c r="I2338" t="s">
        <v>1</v>
      </c>
      <c r="J2338">
        <v>1200</v>
      </c>
    </row>
    <row r="2339" spans="1:10" x14ac:dyDescent="0.25">
      <c r="A2339" t="str">
        <f t="shared" si="36"/>
        <v>LeiderdorpWijk 01TotaalHuurTotaalN.v.t.</v>
      </c>
      <c r="B2339">
        <v>2015</v>
      </c>
      <c r="C2339" t="s">
        <v>21</v>
      </c>
      <c r="D2339" t="s">
        <v>24</v>
      </c>
      <c r="E2339" t="s">
        <v>177</v>
      </c>
      <c r="F2339" t="s">
        <v>0</v>
      </c>
      <c r="G2339" t="s">
        <v>3</v>
      </c>
      <c r="H2339" t="s">
        <v>0</v>
      </c>
      <c r="I2339" t="s">
        <v>1</v>
      </c>
      <c r="J2339">
        <v>300</v>
      </c>
    </row>
    <row r="2340" spans="1:10" x14ac:dyDescent="0.25">
      <c r="A2340" t="str">
        <f t="shared" si="36"/>
        <v>LeiderdorpWijk 01TotaalHuurCorporatieTotaal</v>
      </c>
      <c r="B2340">
        <v>2015</v>
      </c>
      <c r="C2340" t="s">
        <v>21</v>
      </c>
      <c r="D2340" t="s">
        <v>24</v>
      </c>
      <c r="E2340" t="s">
        <v>177</v>
      </c>
      <c r="F2340" t="s">
        <v>0</v>
      </c>
      <c r="G2340" t="s">
        <v>3</v>
      </c>
      <c r="H2340" t="s">
        <v>4</v>
      </c>
      <c r="I2340" t="s">
        <v>0</v>
      </c>
      <c r="J2340">
        <v>200</v>
      </c>
    </row>
    <row r="2341" spans="1:10" x14ac:dyDescent="0.25">
      <c r="A2341" t="str">
        <f t="shared" si="36"/>
        <v>LeiderdorpWijk 01TotaalHuurCorporatieOnder liberalisatiegrens</v>
      </c>
      <c r="B2341">
        <v>2015</v>
      </c>
      <c r="C2341" t="s">
        <v>21</v>
      </c>
      <c r="D2341" t="s">
        <v>24</v>
      </c>
      <c r="E2341" t="s">
        <v>177</v>
      </c>
      <c r="F2341" t="s">
        <v>0</v>
      </c>
      <c r="G2341" t="s">
        <v>3</v>
      </c>
      <c r="H2341" t="s">
        <v>4</v>
      </c>
      <c r="I2341" t="s">
        <v>5</v>
      </c>
      <c r="J2341">
        <v>200</v>
      </c>
    </row>
    <row r="2342" spans="1:10" x14ac:dyDescent="0.25">
      <c r="A2342" t="str">
        <f t="shared" si="36"/>
        <v>LeiderdorpWijk 01TotaalHuurCorporatieOverig</v>
      </c>
      <c r="B2342">
        <v>2015</v>
      </c>
      <c r="C2342" t="s">
        <v>21</v>
      </c>
      <c r="D2342" t="s">
        <v>24</v>
      </c>
      <c r="E2342" t="s">
        <v>177</v>
      </c>
      <c r="F2342" t="s">
        <v>0</v>
      </c>
      <c r="G2342" t="s">
        <v>3</v>
      </c>
      <c r="H2342" t="s">
        <v>4</v>
      </c>
      <c r="I2342" t="s">
        <v>6</v>
      </c>
      <c r="J2342">
        <v>0</v>
      </c>
    </row>
    <row r="2343" spans="1:10" x14ac:dyDescent="0.25">
      <c r="A2343" t="str">
        <f t="shared" si="36"/>
        <v>LeiderdorpWijk 01TotaalHuurOverige verhuurderN.v.t.</v>
      </c>
      <c r="B2343">
        <v>2015</v>
      </c>
      <c r="C2343" t="s">
        <v>21</v>
      </c>
      <c r="D2343" t="s">
        <v>24</v>
      </c>
      <c r="E2343" t="s">
        <v>177</v>
      </c>
      <c r="F2343" t="s">
        <v>0</v>
      </c>
      <c r="G2343" t="s">
        <v>3</v>
      </c>
      <c r="H2343" t="s">
        <v>7</v>
      </c>
      <c r="I2343" t="s">
        <v>1</v>
      </c>
      <c r="J2343">
        <v>100</v>
      </c>
    </row>
    <row r="2344" spans="1:10" x14ac:dyDescent="0.25">
      <c r="A2344" t="str">
        <f t="shared" si="36"/>
        <v>LeiderdorpWijk 01Inkomensafh.huurbeleid tot 34229 euroTotaalN.v.t.N.v.t.</v>
      </c>
      <c r="B2344">
        <v>2015</v>
      </c>
      <c r="C2344" t="s">
        <v>21</v>
      </c>
      <c r="D2344" t="s">
        <v>24</v>
      </c>
      <c r="E2344" t="s">
        <v>177</v>
      </c>
      <c r="F2344" t="s">
        <v>8</v>
      </c>
      <c r="G2344" t="s">
        <v>0</v>
      </c>
      <c r="H2344" t="s">
        <v>1</v>
      </c>
      <c r="I2344" t="s">
        <v>1</v>
      </c>
      <c r="J2344">
        <v>500</v>
      </c>
    </row>
    <row r="2345" spans="1:10" x14ac:dyDescent="0.25">
      <c r="A2345" t="str">
        <f t="shared" si="36"/>
        <v>LeiderdorpWijk 01Inkomensafh.huurbeleid tot 34229 euroEigenaarN.v.t.N.v.t.</v>
      </c>
      <c r="B2345">
        <v>2015</v>
      </c>
      <c r="C2345" t="s">
        <v>21</v>
      </c>
      <c r="D2345" t="s">
        <v>24</v>
      </c>
      <c r="E2345" t="s">
        <v>177</v>
      </c>
      <c r="F2345" t="s">
        <v>8</v>
      </c>
      <c r="G2345" t="s">
        <v>2</v>
      </c>
      <c r="H2345" t="s">
        <v>1</v>
      </c>
      <c r="I2345" t="s">
        <v>1</v>
      </c>
      <c r="J2345">
        <v>200</v>
      </c>
    </row>
    <row r="2346" spans="1:10" x14ac:dyDescent="0.25">
      <c r="A2346" t="str">
        <f t="shared" si="36"/>
        <v>LeiderdorpWijk 01Inkomensafh.huurbeleid tot 34229 euroHuurTotaalN.v.t.</v>
      </c>
      <c r="B2346">
        <v>2015</v>
      </c>
      <c r="C2346" t="s">
        <v>21</v>
      </c>
      <c r="D2346" t="s">
        <v>24</v>
      </c>
      <c r="E2346" t="s">
        <v>177</v>
      </c>
      <c r="F2346" t="s">
        <v>8</v>
      </c>
      <c r="G2346" t="s">
        <v>3</v>
      </c>
      <c r="H2346" t="s">
        <v>0</v>
      </c>
      <c r="I2346" t="s">
        <v>1</v>
      </c>
      <c r="J2346">
        <v>200</v>
      </c>
    </row>
    <row r="2347" spans="1:10" x14ac:dyDescent="0.25">
      <c r="A2347" t="str">
        <f t="shared" si="36"/>
        <v>LeiderdorpWijk 01Inkomensafh.huurbeleid tot 34229 euroHuurCorporatieTotaal</v>
      </c>
      <c r="B2347">
        <v>2015</v>
      </c>
      <c r="C2347" t="s">
        <v>21</v>
      </c>
      <c r="D2347" t="s">
        <v>24</v>
      </c>
      <c r="E2347" t="s">
        <v>177</v>
      </c>
      <c r="F2347" t="s">
        <v>8</v>
      </c>
      <c r="G2347" t="s">
        <v>3</v>
      </c>
      <c r="H2347" t="s">
        <v>4</v>
      </c>
      <c r="I2347" t="s">
        <v>0</v>
      </c>
      <c r="J2347">
        <v>100</v>
      </c>
    </row>
    <row r="2348" spans="1:10" x14ac:dyDescent="0.25">
      <c r="A2348" t="str">
        <f t="shared" si="36"/>
        <v>LeiderdorpWijk 01Inkomensafh.huurbeleid tot 34229 euroHuurCorporatieOnder liberalisatiegrens</v>
      </c>
      <c r="B2348">
        <v>2015</v>
      </c>
      <c r="C2348" t="s">
        <v>21</v>
      </c>
      <c r="D2348" t="s">
        <v>24</v>
      </c>
      <c r="E2348" t="s">
        <v>177</v>
      </c>
      <c r="F2348" t="s">
        <v>8</v>
      </c>
      <c r="G2348" t="s">
        <v>3</v>
      </c>
      <c r="H2348" t="s">
        <v>4</v>
      </c>
      <c r="I2348" t="s">
        <v>5</v>
      </c>
      <c r="J2348">
        <v>100</v>
      </c>
    </row>
    <row r="2349" spans="1:10" x14ac:dyDescent="0.25">
      <c r="A2349" t="str">
        <f t="shared" si="36"/>
        <v>LeiderdorpWijk 01Inkomensafh.huurbeleid tot 34229 euroHuurCorporatieOverig</v>
      </c>
      <c r="B2349">
        <v>2015</v>
      </c>
      <c r="C2349" t="s">
        <v>21</v>
      </c>
      <c r="D2349" t="s">
        <v>24</v>
      </c>
      <c r="E2349" t="s">
        <v>177</v>
      </c>
      <c r="F2349" t="s">
        <v>8</v>
      </c>
      <c r="G2349" t="s">
        <v>3</v>
      </c>
      <c r="H2349" t="s">
        <v>4</v>
      </c>
      <c r="I2349" t="s">
        <v>6</v>
      </c>
      <c r="J2349">
        <v>0</v>
      </c>
    </row>
    <row r="2350" spans="1:10" x14ac:dyDescent="0.25">
      <c r="A2350" t="str">
        <f t="shared" si="36"/>
        <v>LeiderdorpWijk 01Inkomensafh.huurbeleid tot 34229 euroHuurOverige verhuurderN.v.t.</v>
      </c>
      <c r="B2350">
        <v>2015</v>
      </c>
      <c r="C2350" t="s">
        <v>21</v>
      </c>
      <c r="D2350" t="s">
        <v>24</v>
      </c>
      <c r="E2350" t="s">
        <v>177</v>
      </c>
      <c r="F2350" t="s">
        <v>8</v>
      </c>
      <c r="G2350" t="s">
        <v>3</v>
      </c>
      <c r="H2350" t="s">
        <v>7</v>
      </c>
      <c r="I2350" t="s">
        <v>1</v>
      </c>
      <c r="J2350">
        <v>100</v>
      </c>
    </row>
    <row r="2351" spans="1:10" x14ac:dyDescent="0.25">
      <c r="A2351" t="str">
        <f t="shared" si="36"/>
        <v>LeiderdorpWijk 01Inkomensafh.huurbeleid 34229 t/m 43786 euroTotaalN.v.t.N.v.t.</v>
      </c>
      <c r="B2351">
        <v>2015</v>
      </c>
      <c r="C2351" t="s">
        <v>21</v>
      </c>
      <c r="D2351" t="s">
        <v>24</v>
      </c>
      <c r="E2351" t="s">
        <v>177</v>
      </c>
      <c r="F2351" t="s">
        <v>9</v>
      </c>
      <c r="G2351" t="s">
        <v>0</v>
      </c>
      <c r="H2351" t="s">
        <v>1</v>
      </c>
      <c r="I2351" t="s">
        <v>1</v>
      </c>
      <c r="J2351">
        <v>200</v>
      </c>
    </row>
    <row r="2352" spans="1:10" x14ac:dyDescent="0.25">
      <c r="A2352" t="str">
        <f t="shared" si="36"/>
        <v>LeiderdorpWijk 01Inkomensafh.huurbeleid 34229 t/m 43786 euroEigenaarN.v.t.N.v.t.</v>
      </c>
      <c r="B2352">
        <v>2015</v>
      </c>
      <c r="C2352" t="s">
        <v>21</v>
      </c>
      <c r="D2352" t="s">
        <v>24</v>
      </c>
      <c r="E2352" t="s">
        <v>177</v>
      </c>
      <c r="F2352" t="s">
        <v>9</v>
      </c>
      <c r="G2352" t="s">
        <v>2</v>
      </c>
      <c r="H2352" t="s">
        <v>1</v>
      </c>
      <c r="I2352" t="s">
        <v>1</v>
      </c>
      <c r="J2352">
        <v>100</v>
      </c>
    </row>
    <row r="2353" spans="1:10" x14ac:dyDescent="0.25">
      <c r="A2353" t="str">
        <f t="shared" si="36"/>
        <v>LeiderdorpWijk 01Inkomensafh.huurbeleid 34229 t/m 43786 euroHuurTotaalN.v.t.</v>
      </c>
      <c r="B2353">
        <v>2015</v>
      </c>
      <c r="C2353" t="s">
        <v>21</v>
      </c>
      <c r="D2353" t="s">
        <v>24</v>
      </c>
      <c r="E2353" t="s">
        <v>177</v>
      </c>
      <c r="F2353" t="s">
        <v>9</v>
      </c>
      <c r="G2353" t="s">
        <v>3</v>
      </c>
      <c r="H2353" t="s">
        <v>0</v>
      </c>
      <c r="I2353" t="s">
        <v>1</v>
      </c>
      <c r="J2353">
        <v>0</v>
      </c>
    </row>
    <row r="2354" spans="1:10" x14ac:dyDescent="0.25">
      <c r="A2354" t="str">
        <f t="shared" si="36"/>
        <v>LeiderdorpWijk 01Inkomensafh.huurbeleid 34229 t/m 43786 euroHuurCorporatieTotaal</v>
      </c>
      <c r="B2354">
        <v>2015</v>
      </c>
      <c r="C2354" t="s">
        <v>21</v>
      </c>
      <c r="D2354" t="s">
        <v>24</v>
      </c>
      <c r="E2354" t="s">
        <v>177</v>
      </c>
      <c r="F2354" t="s">
        <v>9</v>
      </c>
      <c r="G2354" t="s">
        <v>3</v>
      </c>
      <c r="H2354" t="s">
        <v>4</v>
      </c>
      <c r="I2354" t="s">
        <v>0</v>
      </c>
      <c r="J2354">
        <v>0</v>
      </c>
    </row>
    <row r="2355" spans="1:10" x14ac:dyDescent="0.25">
      <c r="A2355" t="str">
        <f t="shared" si="36"/>
        <v>LeiderdorpWijk 01Inkomensafh.huurbeleid 34229 t/m 43786 euroHuurCorporatieOnder liberalisatiegrens</v>
      </c>
      <c r="B2355">
        <v>2015</v>
      </c>
      <c r="C2355" t="s">
        <v>21</v>
      </c>
      <c r="D2355" t="s">
        <v>24</v>
      </c>
      <c r="E2355" t="s">
        <v>177</v>
      </c>
      <c r="F2355" t="s">
        <v>9</v>
      </c>
      <c r="G2355" t="s">
        <v>3</v>
      </c>
      <c r="H2355" t="s">
        <v>4</v>
      </c>
      <c r="I2355" t="s">
        <v>5</v>
      </c>
      <c r="J2355">
        <v>0</v>
      </c>
    </row>
    <row r="2356" spans="1:10" x14ac:dyDescent="0.25">
      <c r="A2356" t="str">
        <f t="shared" si="36"/>
        <v>LeiderdorpWijk 01Inkomensafh.huurbeleid 34229 t/m 43786 euroHuurOverige verhuurderN.v.t.</v>
      </c>
      <c r="B2356">
        <v>2015</v>
      </c>
      <c r="C2356" t="s">
        <v>21</v>
      </c>
      <c r="D2356" t="s">
        <v>24</v>
      </c>
      <c r="E2356" t="s">
        <v>177</v>
      </c>
      <c r="F2356" t="s">
        <v>9</v>
      </c>
      <c r="G2356" t="s">
        <v>3</v>
      </c>
      <c r="H2356" t="s">
        <v>7</v>
      </c>
      <c r="I2356" t="s">
        <v>1</v>
      </c>
      <c r="J2356">
        <v>0</v>
      </c>
    </row>
    <row r="2357" spans="1:10" x14ac:dyDescent="0.25">
      <c r="A2357" t="str">
        <f t="shared" si="36"/>
        <v>LeiderdorpWijk 01Inkomensafh.huurbeleid meer dan 43786 euroTotaalN.v.t.N.v.t.</v>
      </c>
      <c r="B2357">
        <v>2015</v>
      </c>
      <c r="C2357" t="s">
        <v>21</v>
      </c>
      <c r="D2357" t="s">
        <v>24</v>
      </c>
      <c r="E2357" t="s">
        <v>177</v>
      </c>
      <c r="F2357" t="s">
        <v>10</v>
      </c>
      <c r="G2357" t="s">
        <v>0</v>
      </c>
      <c r="H2357" t="s">
        <v>1</v>
      </c>
      <c r="I2357" t="s">
        <v>1</v>
      </c>
      <c r="J2357">
        <v>900</v>
      </c>
    </row>
    <row r="2358" spans="1:10" x14ac:dyDescent="0.25">
      <c r="A2358" t="str">
        <f t="shared" si="36"/>
        <v>LeiderdorpWijk 01Inkomensafh.huurbeleid meer dan 43786 euroEigenaarN.v.t.N.v.t.</v>
      </c>
      <c r="B2358">
        <v>2015</v>
      </c>
      <c r="C2358" t="s">
        <v>21</v>
      </c>
      <c r="D2358" t="s">
        <v>24</v>
      </c>
      <c r="E2358" t="s">
        <v>177</v>
      </c>
      <c r="F2358" t="s">
        <v>10</v>
      </c>
      <c r="G2358" t="s">
        <v>2</v>
      </c>
      <c r="H2358" t="s">
        <v>1</v>
      </c>
      <c r="I2358" t="s">
        <v>1</v>
      </c>
      <c r="J2358">
        <v>800</v>
      </c>
    </row>
    <row r="2359" spans="1:10" x14ac:dyDescent="0.25">
      <c r="A2359" t="str">
        <f t="shared" si="36"/>
        <v>LeiderdorpWijk 01Inkomensafh.huurbeleid meer dan 43786 euroHuurTotaalN.v.t.</v>
      </c>
      <c r="B2359">
        <v>2015</v>
      </c>
      <c r="C2359" t="s">
        <v>21</v>
      </c>
      <c r="D2359" t="s">
        <v>24</v>
      </c>
      <c r="E2359" t="s">
        <v>177</v>
      </c>
      <c r="F2359" t="s">
        <v>10</v>
      </c>
      <c r="G2359" t="s">
        <v>3</v>
      </c>
      <c r="H2359" t="s">
        <v>0</v>
      </c>
      <c r="I2359" t="s">
        <v>1</v>
      </c>
      <c r="J2359">
        <v>100</v>
      </c>
    </row>
    <row r="2360" spans="1:10" x14ac:dyDescent="0.25">
      <c r="A2360" t="str">
        <f t="shared" si="36"/>
        <v>LeiderdorpWijk 01Inkomensafh.huurbeleid meer dan 43786 euroHuurCorporatieTotaal</v>
      </c>
      <c r="B2360">
        <v>2015</v>
      </c>
      <c r="C2360" t="s">
        <v>21</v>
      </c>
      <c r="D2360" t="s">
        <v>24</v>
      </c>
      <c r="E2360" t="s">
        <v>177</v>
      </c>
      <c r="F2360" t="s">
        <v>10</v>
      </c>
      <c r="G2360" t="s">
        <v>3</v>
      </c>
      <c r="H2360" t="s">
        <v>4</v>
      </c>
      <c r="I2360" t="s">
        <v>0</v>
      </c>
      <c r="J2360">
        <v>0</v>
      </c>
    </row>
    <row r="2361" spans="1:10" x14ac:dyDescent="0.25">
      <c r="A2361" t="str">
        <f t="shared" si="36"/>
        <v>LeiderdorpWijk 01Inkomensafh.huurbeleid meer dan 43786 euroHuurCorporatieOnder liberalisatiegrens</v>
      </c>
      <c r="B2361">
        <v>2015</v>
      </c>
      <c r="C2361" t="s">
        <v>21</v>
      </c>
      <c r="D2361" t="s">
        <v>24</v>
      </c>
      <c r="E2361" t="s">
        <v>177</v>
      </c>
      <c r="F2361" t="s">
        <v>10</v>
      </c>
      <c r="G2361" t="s">
        <v>3</v>
      </c>
      <c r="H2361" t="s">
        <v>4</v>
      </c>
      <c r="I2361" t="s">
        <v>5</v>
      </c>
      <c r="J2361">
        <v>0</v>
      </c>
    </row>
    <row r="2362" spans="1:10" x14ac:dyDescent="0.25">
      <c r="A2362" t="str">
        <f t="shared" si="36"/>
        <v>LeiderdorpWijk 01Inkomensafh.huurbeleid meer dan 43786 euroHuurCorporatieOverig</v>
      </c>
      <c r="B2362">
        <v>2015</v>
      </c>
      <c r="C2362" t="s">
        <v>21</v>
      </c>
      <c r="D2362" t="s">
        <v>24</v>
      </c>
      <c r="E2362" t="s">
        <v>177</v>
      </c>
      <c r="F2362" t="s">
        <v>10</v>
      </c>
      <c r="G2362" t="s">
        <v>3</v>
      </c>
      <c r="H2362" t="s">
        <v>4</v>
      </c>
      <c r="I2362" t="s">
        <v>6</v>
      </c>
      <c r="J2362">
        <v>0</v>
      </c>
    </row>
    <row r="2363" spans="1:10" x14ac:dyDescent="0.25">
      <c r="A2363" t="str">
        <f t="shared" si="36"/>
        <v>LeiderdorpWijk 01Inkomensafh.huurbeleid meer dan 43786 euroHuurOverige verhuurderN.v.t.</v>
      </c>
      <c r="B2363">
        <v>2015</v>
      </c>
      <c r="C2363" t="s">
        <v>21</v>
      </c>
      <c r="D2363" t="s">
        <v>24</v>
      </c>
      <c r="E2363" t="s">
        <v>177</v>
      </c>
      <c r="F2363" t="s">
        <v>10</v>
      </c>
      <c r="G2363" t="s">
        <v>3</v>
      </c>
      <c r="H2363" t="s">
        <v>7</v>
      </c>
      <c r="I2363" t="s">
        <v>1</v>
      </c>
      <c r="J2363">
        <v>0</v>
      </c>
    </row>
    <row r="2364" spans="1:10" x14ac:dyDescent="0.25">
      <c r="A2364" t="str">
        <f t="shared" si="36"/>
        <v>LeiderdorpWijk 02TotaalTotaalN.v.t.N.v.t.</v>
      </c>
      <c r="B2364">
        <v>2015</v>
      </c>
      <c r="C2364" t="s">
        <v>21</v>
      </c>
      <c r="D2364" t="s">
        <v>24</v>
      </c>
      <c r="E2364" t="s">
        <v>178</v>
      </c>
      <c r="F2364" t="s">
        <v>0</v>
      </c>
      <c r="G2364" t="s">
        <v>0</v>
      </c>
      <c r="H2364" t="s">
        <v>1</v>
      </c>
      <c r="I2364" t="s">
        <v>1</v>
      </c>
      <c r="J2364">
        <v>3300</v>
      </c>
    </row>
    <row r="2365" spans="1:10" x14ac:dyDescent="0.25">
      <c r="A2365" t="str">
        <f t="shared" si="36"/>
        <v>LeiderdorpWijk 02TotaalEigenaarN.v.t.N.v.t.</v>
      </c>
      <c r="B2365">
        <v>2015</v>
      </c>
      <c r="C2365" t="s">
        <v>21</v>
      </c>
      <c r="D2365" t="s">
        <v>24</v>
      </c>
      <c r="E2365" t="s">
        <v>178</v>
      </c>
      <c r="F2365" t="s">
        <v>0</v>
      </c>
      <c r="G2365" t="s">
        <v>2</v>
      </c>
      <c r="H2365" t="s">
        <v>1</v>
      </c>
      <c r="I2365" t="s">
        <v>1</v>
      </c>
      <c r="J2365">
        <v>2300</v>
      </c>
    </row>
    <row r="2366" spans="1:10" x14ac:dyDescent="0.25">
      <c r="A2366" t="str">
        <f t="shared" si="36"/>
        <v>LeiderdorpWijk 02TotaalHuurTotaalN.v.t.</v>
      </c>
      <c r="B2366">
        <v>2015</v>
      </c>
      <c r="C2366" t="s">
        <v>21</v>
      </c>
      <c r="D2366" t="s">
        <v>24</v>
      </c>
      <c r="E2366" t="s">
        <v>178</v>
      </c>
      <c r="F2366" t="s">
        <v>0</v>
      </c>
      <c r="G2366" t="s">
        <v>3</v>
      </c>
      <c r="H2366" t="s">
        <v>0</v>
      </c>
      <c r="I2366" t="s">
        <v>1</v>
      </c>
      <c r="J2366">
        <v>1000</v>
      </c>
    </row>
    <row r="2367" spans="1:10" x14ac:dyDescent="0.25">
      <c r="A2367" t="str">
        <f t="shared" si="36"/>
        <v>LeiderdorpWijk 02TotaalHuurCorporatieTotaal</v>
      </c>
      <c r="B2367">
        <v>2015</v>
      </c>
      <c r="C2367" t="s">
        <v>21</v>
      </c>
      <c r="D2367" t="s">
        <v>24</v>
      </c>
      <c r="E2367" t="s">
        <v>178</v>
      </c>
      <c r="F2367" t="s">
        <v>0</v>
      </c>
      <c r="G2367" t="s">
        <v>3</v>
      </c>
      <c r="H2367" t="s">
        <v>4</v>
      </c>
      <c r="I2367" t="s">
        <v>0</v>
      </c>
      <c r="J2367">
        <v>900</v>
      </c>
    </row>
    <row r="2368" spans="1:10" x14ac:dyDescent="0.25">
      <c r="A2368" t="str">
        <f t="shared" si="36"/>
        <v>LeiderdorpWijk 02TotaalHuurCorporatieOnder liberalisatiegrens</v>
      </c>
      <c r="B2368">
        <v>2015</v>
      </c>
      <c r="C2368" t="s">
        <v>21</v>
      </c>
      <c r="D2368" t="s">
        <v>24</v>
      </c>
      <c r="E2368" t="s">
        <v>178</v>
      </c>
      <c r="F2368" t="s">
        <v>0</v>
      </c>
      <c r="G2368" t="s">
        <v>3</v>
      </c>
      <c r="H2368" t="s">
        <v>4</v>
      </c>
      <c r="I2368" t="s">
        <v>5</v>
      </c>
      <c r="J2368">
        <v>700</v>
      </c>
    </row>
    <row r="2369" spans="1:10" x14ac:dyDescent="0.25">
      <c r="A2369" t="str">
        <f t="shared" si="36"/>
        <v>LeiderdorpWijk 02TotaalHuurCorporatieOverig</v>
      </c>
      <c r="B2369">
        <v>2015</v>
      </c>
      <c r="C2369" t="s">
        <v>21</v>
      </c>
      <c r="D2369" t="s">
        <v>24</v>
      </c>
      <c r="E2369" t="s">
        <v>178</v>
      </c>
      <c r="F2369" t="s">
        <v>0</v>
      </c>
      <c r="G2369" t="s">
        <v>3</v>
      </c>
      <c r="H2369" t="s">
        <v>4</v>
      </c>
      <c r="I2369" t="s">
        <v>6</v>
      </c>
      <c r="J2369">
        <v>100</v>
      </c>
    </row>
    <row r="2370" spans="1:10" x14ac:dyDescent="0.25">
      <c r="A2370" t="str">
        <f t="shared" si="36"/>
        <v>LeiderdorpWijk 02TotaalHuurOverige verhuurderN.v.t.</v>
      </c>
      <c r="B2370">
        <v>2015</v>
      </c>
      <c r="C2370" t="s">
        <v>21</v>
      </c>
      <c r="D2370" t="s">
        <v>24</v>
      </c>
      <c r="E2370" t="s">
        <v>178</v>
      </c>
      <c r="F2370" t="s">
        <v>0</v>
      </c>
      <c r="G2370" t="s">
        <v>3</v>
      </c>
      <c r="H2370" t="s">
        <v>7</v>
      </c>
      <c r="I2370" t="s">
        <v>1</v>
      </c>
      <c r="J2370">
        <v>100</v>
      </c>
    </row>
    <row r="2371" spans="1:10" x14ac:dyDescent="0.25">
      <c r="A2371" t="str">
        <f t="shared" ref="A2371:A2434" si="37">CONCATENATE(D2371,E2371,F2371,G2371,H2371,I2371)</f>
        <v>LeiderdorpWijk 02Inkomensafh.huurbeleid tot 34229 euroTotaalN.v.t.N.v.t.</v>
      </c>
      <c r="B2371">
        <v>2015</v>
      </c>
      <c r="C2371" t="s">
        <v>21</v>
      </c>
      <c r="D2371" t="s">
        <v>24</v>
      </c>
      <c r="E2371" t="s">
        <v>178</v>
      </c>
      <c r="F2371" t="s">
        <v>8</v>
      </c>
      <c r="G2371" t="s">
        <v>0</v>
      </c>
      <c r="H2371" t="s">
        <v>1</v>
      </c>
      <c r="I2371" t="s">
        <v>1</v>
      </c>
      <c r="J2371">
        <v>1000</v>
      </c>
    </row>
    <row r="2372" spans="1:10" x14ac:dyDescent="0.25">
      <c r="A2372" t="str">
        <f t="shared" si="37"/>
        <v>LeiderdorpWijk 02Inkomensafh.huurbeleid tot 34229 euroEigenaarN.v.t.N.v.t.</v>
      </c>
      <c r="B2372">
        <v>2015</v>
      </c>
      <c r="C2372" t="s">
        <v>21</v>
      </c>
      <c r="D2372" t="s">
        <v>24</v>
      </c>
      <c r="E2372" t="s">
        <v>178</v>
      </c>
      <c r="F2372" t="s">
        <v>8</v>
      </c>
      <c r="G2372" t="s">
        <v>2</v>
      </c>
      <c r="H2372" t="s">
        <v>1</v>
      </c>
      <c r="I2372" t="s">
        <v>1</v>
      </c>
      <c r="J2372">
        <v>400</v>
      </c>
    </row>
    <row r="2373" spans="1:10" x14ac:dyDescent="0.25">
      <c r="A2373" t="str">
        <f t="shared" si="37"/>
        <v>LeiderdorpWijk 02Inkomensafh.huurbeleid tot 34229 euroHuurTotaalN.v.t.</v>
      </c>
      <c r="B2373">
        <v>2015</v>
      </c>
      <c r="C2373" t="s">
        <v>21</v>
      </c>
      <c r="D2373" t="s">
        <v>24</v>
      </c>
      <c r="E2373" t="s">
        <v>178</v>
      </c>
      <c r="F2373" t="s">
        <v>8</v>
      </c>
      <c r="G2373" t="s">
        <v>3</v>
      </c>
      <c r="H2373" t="s">
        <v>0</v>
      </c>
      <c r="I2373" t="s">
        <v>1</v>
      </c>
      <c r="J2373">
        <v>600</v>
      </c>
    </row>
    <row r="2374" spans="1:10" x14ac:dyDescent="0.25">
      <c r="A2374" t="str">
        <f t="shared" si="37"/>
        <v>LeiderdorpWijk 02Inkomensafh.huurbeleid tot 34229 euroHuurCorporatieTotaal</v>
      </c>
      <c r="B2374">
        <v>2015</v>
      </c>
      <c r="C2374" t="s">
        <v>21</v>
      </c>
      <c r="D2374" t="s">
        <v>24</v>
      </c>
      <c r="E2374" t="s">
        <v>178</v>
      </c>
      <c r="F2374" t="s">
        <v>8</v>
      </c>
      <c r="G2374" t="s">
        <v>3</v>
      </c>
      <c r="H2374" t="s">
        <v>4</v>
      </c>
      <c r="I2374" t="s">
        <v>0</v>
      </c>
      <c r="J2374">
        <v>500</v>
      </c>
    </row>
    <row r="2375" spans="1:10" x14ac:dyDescent="0.25">
      <c r="A2375" t="str">
        <f t="shared" si="37"/>
        <v>LeiderdorpWijk 02Inkomensafh.huurbeleid tot 34229 euroHuurCorporatieOnder liberalisatiegrens</v>
      </c>
      <c r="B2375">
        <v>2015</v>
      </c>
      <c r="C2375" t="s">
        <v>21</v>
      </c>
      <c r="D2375" t="s">
        <v>24</v>
      </c>
      <c r="E2375" t="s">
        <v>178</v>
      </c>
      <c r="F2375" t="s">
        <v>8</v>
      </c>
      <c r="G2375" t="s">
        <v>3</v>
      </c>
      <c r="H2375" t="s">
        <v>4</v>
      </c>
      <c r="I2375" t="s">
        <v>5</v>
      </c>
      <c r="J2375">
        <v>500</v>
      </c>
    </row>
    <row r="2376" spans="1:10" x14ac:dyDescent="0.25">
      <c r="A2376" t="str">
        <f t="shared" si="37"/>
        <v>LeiderdorpWijk 02Inkomensafh.huurbeleid tot 34229 euroHuurCorporatieOverig</v>
      </c>
      <c r="B2376">
        <v>2015</v>
      </c>
      <c r="C2376" t="s">
        <v>21</v>
      </c>
      <c r="D2376" t="s">
        <v>24</v>
      </c>
      <c r="E2376" t="s">
        <v>178</v>
      </c>
      <c r="F2376" t="s">
        <v>8</v>
      </c>
      <c r="G2376" t="s">
        <v>3</v>
      </c>
      <c r="H2376" t="s">
        <v>4</v>
      </c>
      <c r="I2376" t="s">
        <v>6</v>
      </c>
      <c r="J2376">
        <v>100</v>
      </c>
    </row>
    <row r="2377" spans="1:10" x14ac:dyDescent="0.25">
      <c r="A2377" t="str">
        <f t="shared" si="37"/>
        <v>LeiderdorpWijk 02Inkomensafh.huurbeleid tot 34229 euroHuurOverige verhuurderN.v.t.</v>
      </c>
      <c r="B2377">
        <v>2015</v>
      </c>
      <c r="C2377" t="s">
        <v>21</v>
      </c>
      <c r="D2377" t="s">
        <v>24</v>
      </c>
      <c r="E2377" t="s">
        <v>178</v>
      </c>
      <c r="F2377" t="s">
        <v>8</v>
      </c>
      <c r="G2377" t="s">
        <v>3</v>
      </c>
      <c r="H2377" t="s">
        <v>7</v>
      </c>
      <c r="I2377" t="s">
        <v>1</v>
      </c>
      <c r="J2377">
        <v>0</v>
      </c>
    </row>
    <row r="2378" spans="1:10" x14ac:dyDescent="0.25">
      <c r="A2378" t="str">
        <f t="shared" si="37"/>
        <v>LeiderdorpWijk 02Inkomensafh.huurbeleid 34229 t/m 43786 euroTotaalN.v.t.N.v.t.</v>
      </c>
      <c r="B2378">
        <v>2015</v>
      </c>
      <c r="C2378" t="s">
        <v>21</v>
      </c>
      <c r="D2378" t="s">
        <v>24</v>
      </c>
      <c r="E2378" t="s">
        <v>178</v>
      </c>
      <c r="F2378" t="s">
        <v>9</v>
      </c>
      <c r="G2378" t="s">
        <v>0</v>
      </c>
      <c r="H2378" t="s">
        <v>1</v>
      </c>
      <c r="I2378" t="s">
        <v>1</v>
      </c>
      <c r="J2378">
        <v>400</v>
      </c>
    </row>
    <row r="2379" spans="1:10" x14ac:dyDescent="0.25">
      <c r="A2379" t="str">
        <f t="shared" si="37"/>
        <v>LeiderdorpWijk 02Inkomensafh.huurbeleid 34229 t/m 43786 euroEigenaarN.v.t.N.v.t.</v>
      </c>
      <c r="B2379">
        <v>2015</v>
      </c>
      <c r="C2379" t="s">
        <v>21</v>
      </c>
      <c r="D2379" t="s">
        <v>24</v>
      </c>
      <c r="E2379" t="s">
        <v>178</v>
      </c>
      <c r="F2379" t="s">
        <v>9</v>
      </c>
      <c r="G2379" t="s">
        <v>2</v>
      </c>
      <c r="H2379" t="s">
        <v>1</v>
      </c>
      <c r="I2379" t="s">
        <v>1</v>
      </c>
      <c r="J2379">
        <v>300</v>
      </c>
    </row>
    <row r="2380" spans="1:10" x14ac:dyDescent="0.25">
      <c r="A2380" t="str">
        <f t="shared" si="37"/>
        <v>LeiderdorpWijk 02Inkomensafh.huurbeleid 34229 t/m 43786 euroHuurTotaalN.v.t.</v>
      </c>
      <c r="B2380">
        <v>2015</v>
      </c>
      <c r="C2380" t="s">
        <v>21</v>
      </c>
      <c r="D2380" t="s">
        <v>24</v>
      </c>
      <c r="E2380" t="s">
        <v>178</v>
      </c>
      <c r="F2380" t="s">
        <v>9</v>
      </c>
      <c r="G2380" t="s">
        <v>3</v>
      </c>
      <c r="H2380" t="s">
        <v>0</v>
      </c>
      <c r="I2380" t="s">
        <v>1</v>
      </c>
      <c r="J2380">
        <v>200</v>
      </c>
    </row>
    <row r="2381" spans="1:10" x14ac:dyDescent="0.25">
      <c r="A2381" t="str">
        <f t="shared" si="37"/>
        <v>LeiderdorpWijk 02Inkomensafh.huurbeleid 34229 t/m 43786 euroHuurCorporatieTotaal</v>
      </c>
      <c r="B2381">
        <v>2015</v>
      </c>
      <c r="C2381" t="s">
        <v>21</v>
      </c>
      <c r="D2381" t="s">
        <v>24</v>
      </c>
      <c r="E2381" t="s">
        <v>178</v>
      </c>
      <c r="F2381" t="s">
        <v>9</v>
      </c>
      <c r="G2381" t="s">
        <v>3</v>
      </c>
      <c r="H2381" t="s">
        <v>4</v>
      </c>
      <c r="I2381" t="s">
        <v>0</v>
      </c>
      <c r="J2381">
        <v>100</v>
      </c>
    </row>
    <row r="2382" spans="1:10" x14ac:dyDescent="0.25">
      <c r="A2382" t="str">
        <f t="shared" si="37"/>
        <v>LeiderdorpWijk 02Inkomensafh.huurbeleid 34229 t/m 43786 euroHuurCorporatieOnder liberalisatiegrens</v>
      </c>
      <c r="B2382">
        <v>2015</v>
      </c>
      <c r="C2382" t="s">
        <v>21</v>
      </c>
      <c r="D2382" t="s">
        <v>24</v>
      </c>
      <c r="E2382" t="s">
        <v>178</v>
      </c>
      <c r="F2382" t="s">
        <v>9</v>
      </c>
      <c r="G2382" t="s">
        <v>3</v>
      </c>
      <c r="H2382" t="s">
        <v>4</v>
      </c>
      <c r="I2382" t="s">
        <v>5</v>
      </c>
      <c r="J2382">
        <v>100</v>
      </c>
    </row>
    <row r="2383" spans="1:10" x14ac:dyDescent="0.25">
      <c r="A2383" t="str">
        <f t="shared" si="37"/>
        <v>LeiderdorpWijk 02Inkomensafh.huurbeleid 34229 t/m 43786 euroHuurCorporatieOverig</v>
      </c>
      <c r="B2383">
        <v>2015</v>
      </c>
      <c r="C2383" t="s">
        <v>21</v>
      </c>
      <c r="D2383" t="s">
        <v>24</v>
      </c>
      <c r="E2383" t="s">
        <v>178</v>
      </c>
      <c r="F2383" t="s">
        <v>9</v>
      </c>
      <c r="G2383" t="s">
        <v>3</v>
      </c>
      <c r="H2383" t="s">
        <v>4</v>
      </c>
      <c r="I2383" t="s">
        <v>6</v>
      </c>
      <c r="J2383">
        <v>0</v>
      </c>
    </row>
    <row r="2384" spans="1:10" x14ac:dyDescent="0.25">
      <c r="A2384" t="str">
        <f t="shared" si="37"/>
        <v>LeiderdorpWijk 02Inkomensafh.huurbeleid 34229 t/m 43786 euroHuurOverige verhuurderN.v.t.</v>
      </c>
      <c r="B2384">
        <v>2015</v>
      </c>
      <c r="C2384" t="s">
        <v>21</v>
      </c>
      <c r="D2384" t="s">
        <v>24</v>
      </c>
      <c r="E2384" t="s">
        <v>178</v>
      </c>
      <c r="F2384" t="s">
        <v>9</v>
      </c>
      <c r="G2384" t="s">
        <v>3</v>
      </c>
      <c r="H2384" t="s">
        <v>7</v>
      </c>
      <c r="I2384" t="s">
        <v>1</v>
      </c>
      <c r="J2384">
        <v>0</v>
      </c>
    </row>
    <row r="2385" spans="1:10" x14ac:dyDescent="0.25">
      <c r="A2385" t="str">
        <f t="shared" si="37"/>
        <v>LeiderdorpWijk 02Inkomensafh.huurbeleid meer dan 43786 euroTotaalN.v.t.N.v.t.</v>
      </c>
      <c r="B2385">
        <v>2015</v>
      </c>
      <c r="C2385" t="s">
        <v>21</v>
      </c>
      <c r="D2385" t="s">
        <v>24</v>
      </c>
      <c r="E2385" t="s">
        <v>178</v>
      </c>
      <c r="F2385" t="s">
        <v>10</v>
      </c>
      <c r="G2385" t="s">
        <v>0</v>
      </c>
      <c r="H2385" t="s">
        <v>1</v>
      </c>
      <c r="I2385" t="s">
        <v>1</v>
      </c>
      <c r="J2385">
        <v>1900</v>
      </c>
    </row>
    <row r="2386" spans="1:10" x14ac:dyDescent="0.25">
      <c r="A2386" t="str">
        <f t="shared" si="37"/>
        <v>LeiderdorpWijk 02Inkomensafh.huurbeleid meer dan 43786 euroEigenaarN.v.t.N.v.t.</v>
      </c>
      <c r="B2386">
        <v>2015</v>
      </c>
      <c r="C2386" t="s">
        <v>21</v>
      </c>
      <c r="D2386" t="s">
        <v>24</v>
      </c>
      <c r="E2386" t="s">
        <v>178</v>
      </c>
      <c r="F2386" t="s">
        <v>10</v>
      </c>
      <c r="G2386" t="s">
        <v>2</v>
      </c>
      <c r="H2386" t="s">
        <v>1</v>
      </c>
      <c r="I2386" t="s">
        <v>1</v>
      </c>
      <c r="J2386">
        <v>1600</v>
      </c>
    </row>
    <row r="2387" spans="1:10" x14ac:dyDescent="0.25">
      <c r="A2387" t="str">
        <f t="shared" si="37"/>
        <v>LeiderdorpWijk 02Inkomensafh.huurbeleid meer dan 43786 euroHuurTotaalN.v.t.</v>
      </c>
      <c r="B2387">
        <v>2015</v>
      </c>
      <c r="C2387" t="s">
        <v>21</v>
      </c>
      <c r="D2387" t="s">
        <v>24</v>
      </c>
      <c r="E2387" t="s">
        <v>178</v>
      </c>
      <c r="F2387" t="s">
        <v>10</v>
      </c>
      <c r="G2387" t="s">
        <v>3</v>
      </c>
      <c r="H2387" t="s">
        <v>0</v>
      </c>
      <c r="I2387" t="s">
        <v>1</v>
      </c>
      <c r="J2387">
        <v>200</v>
      </c>
    </row>
    <row r="2388" spans="1:10" x14ac:dyDescent="0.25">
      <c r="A2388" t="str">
        <f t="shared" si="37"/>
        <v>LeiderdorpWijk 02Inkomensafh.huurbeleid meer dan 43786 euroHuurCorporatieTotaal</v>
      </c>
      <c r="B2388">
        <v>2015</v>
      </c>
      <c r="C2388" t="s">
        <v>21</v>
      </c>
      <c r="D2388" t="s">
        <v>24</v>
      </c>
      <c r="E2388" t="s">
        <v>178</v>
      </c>
      <c r="F2388" t="s">
        <v>10</v>
      </c>
      <c r="G2388" t="s">
        <v>3</v>
      </c>
      <c r="H2388" t="s">
        <v>4</v>
      </c>
      <c r="I2388" t="s">
        <v>0</v>
      </c>
      <c r="J2388">
        <v>200</v>
      </c>
    </row>
    <row r="2389" spans="1:10" x14ac:dyDescent="0.25">
      <c r="A2389" t="str">
        <f t="shared" si="37"/>
        <v>LeiderdorpWijk 02Inkomensafh.huurbeleid meer dan 43786 euroHuurCorporatieOnder liberalisatiegrens</v>
      </c>
      <c r="B2389">
        <v>2015</v>
      </c>
      <c r="C2389" t="s">
        <v>21</v>
      </c>
      <c r="D2389" t="s">
        <v>24</v>
      </c>
      <c r="E2389" t="s">
        <v>178</v>
      </c>
      <c r="F2389" t="s">
        <v>10</v>
      </c>
      <c r="G2389" t="s">
        <v>3</v>
      </c>
      <c r="H2389" t="s">
        <v>4</v>
      </c>
      <c r="I2389" t="s">
        <v>5</v>
      </c>
      <c r="J2389">
        <v>200</v>
      </c>
    </row>
    <row r="2390" spans="1:10" x14ac:dyDescent="0.25">
      <c r="A2390" t="str">
        <f t="shared" si="37"/>
        <v>LeiderdorpWijk 02Inkomensafh.huurbeleid meer dan 43786 euroHuurCorporatieOverig</v>
      </c>
      <c r="B2390">
        <v>2015</v>
      </c>
      <c r="C2390" t="s">
        <v>21</v>
      </c>
      <c r="D2390" t="s">
        <v>24</v>
      </c>
      <c r="E2390" t="s">
        <v>178</v>
      </c>
      <c r="F2390" t="s">
        <v>10</v>
      </c>
      <c r="G2390" t="s">
        <v>3</v>
      </c>
      <c r="H2390" t="s">
        <v>4</v>
      </c>
      <c r="I2390" t="s">
        <v>6</v>
      </c>
      <c r="J2390">
        <v>0</v>
      </c>
    </row>
    <row r="2391" spans="1:10" x14ac:dyDescent="0.25">
      <c r="A2391" t="str">
        <f t="shared" si="37"/>
        <v>LeiderdorpWijk 02Inkomensafh.huurbeleid meer dan 43786 euroHuurOverige verhuurderN.v.t.</v>
      </c>
      <c r="B2391">
        <v>2015</v>
      </c>
      <c r="C2391" t="s">
        <v>21</v>
      </c>
      <c r="D2391" t="s">
        <v>24</v>
      </c>
      <c r="E2391" t="s">
        <v>178</v>
      </c>
      <c r="F2391" t="s">
        <v>10</v>
      </c>
      <c r="G2391" t="s">
        <v>3</v>
      </c>
      <c r="H2391" t="s">
        <v>7</v>
      </c>
      <c r="I2391" t="s">
        <v>1</v>
      </c>
      <c r="J2391">
        <v>0</v>
      </c>
    </row>
    <row r="2392" spans="1:10" x14ac:dyDescent="0.25">
      <c r="A2392" t="str">
        <f t="shared" si="37"/>
        <v>LeiderdorpWijk onbekendTotaalTotaalN.v.t.N.v.t.</v>
      </c>
      <c r="B2392">
        <v>2015</v>
      </c>
      <c r="C2392" t="s">
        <v>21</v>
      </c>
      <c r="D2392" t="s">
        <v>24</v>
      </c>
      <c r="E2392" t="s">
        <v>123</v>
      </c>
      <c r="F2392" t="s">
        <v>0</v>
      </c>
      <c r="G2392" t="s">
        <v>0</v>
      </c>
      <c r="H2392" t="s">
        <v>1</v>
      </c>
      <c r="I2392" t="s">
        <v>1</v>
      </c>
      <c r="J2392">
        <v>0</v>
      </c>
    </row>
    <row r="2393" spans="1:10" x14ac:dyDescent="0.25">
      <c r="A2393" t="str">
        <f t="shared" si="37"/>
        <v>LeiderdorpWijk onbekendTotaalHuurTotaalN.v.t.</v>
      </c>
      <c r="B2393">
        <v>2015</v>
      </c>
      <c r="C2393" t="s">
        <v>21</v>
      </c>
      <c r="D2393" t="s">
        <v>24</v>
      </c>
      <c r="E2393" t="s">
        <v>123</v>
      </c>
      <c r="F2393" t="s">
        <v>0</v>
      </c>
      <c r="G2393" t="s">
        <v>3</v>
      </c>
      <c r="H2393" t="s">
        <v>0</v>
      </c>
      <c r="I2393" t="s">
        <v>1</v>
      </c>
      <c r="J2393">
        <v>0</v>
      </c>
    </row>
    <row r="2394" spans="1:10" x14ac:dyDescent="0.25">
      <c r="A2394" t="str">
        <f t="shared" si="37"/>
        <v>LeiderdorpWijk onbekendTotaalHuurOverige verhuurderN.v.t.</v>
      </c>
      <c r="B2394">
        <v>2015</v>
      </c>
      <c r="C2394" t="s">
        <v>21</v>
      </c>
      <c r="D2394" t="s">
        <v>24</v>
      </c>
      <c r="E2394" t="s">
        <v>123</v>
      </c>
      <c r="F2394" t="s">
        <v>0</v>
      </c>
      <c r="G2394" t="s">
        <v>3</v>
      </c>
      <c r="H2394" t="s">
        <v>7</v>
      </c>
      <c r="I2394" t="s">
        <v>1</v>
      </c>
      <c r="J2394">
        <v>0</v>
      </c>
    </row>
    <row r="2395" spans="1:10" x14ac:dyDescent="0.25">
      <c r="A2395" t="str">
        <f t="shared" si="37"/>
        <v>LeiderdorpWijk onbekendInkomensafh.huurbeleid tot 34229 euroTotaalN.v.t.N.v.t.</v>
      </c>
      <c r="B2395">
        <v>2015</v>
      </c>
      <c r="C2395" t="s">
        <v>21</v>
      </c>
      <c r="D2395" t="s">
        <v>24</v>
      </c>
      <c r="E2395" t="s">
        <v>123</v>
      </c>
      <c r="F2395" t="s">
        <v>8</v>
      </c>
      <c r="G2395" t="s">
        <v>0</v>
      </c>
      <c r="H2395" t="s">
        <v>1</v>
      </c>
      <c r="I2395" t="s">
        <v>1</v>
      </c>
      <c r="J2395">
        <v>0</v>
      </c>
    </row>
    <row r="2396" spans="1:10" x14ac:dyDescent="0.25">
      <c r="A2396" t="str">
        <f t="shared" si="37"/>
        <v>LeiderdorpWijk onbekendInkomensafh.huurbeleid tot 34229 euroHuurTotaalN.v.t.</v>
      </c>
      <c r="B2396">
        <v>2015</v>
      </c>
      <c r="C2396" t="s">
        <v>21</v>
      </c>
      <c r="D2396" t="s">
        <v>24</v>
      </c>
      <c r="E2396" t="s">
        <v>123</v>
      </c>
      <c r="F2396" t="s">
        <v>8</v>
      </c>
      <c r="G2396" t="s">
        <v>3</v>
      </c>
      <c r="H2396" t="s">
        <v>0</v>
      </c>
      <c r="I2396" t="s">
        <v>1</v>
      </c>
      <c r="J2396">
        <v>0</v>
      </c>
    </row>
    <row r="2397" spans="1:10" x14ac:dyDescent="0.25">
      <c r="A2397" t="str">
        <f t="shared" si="37"/>
        <v>LeiderdorpWijk onbekendInkomensafh.huurbeleid tot 34229 euroHuurOverige verhuurderN.v.t.</v>
      </c>
      <c r="B2397">
        <v>2015</v>
      </c>
      <c r="C2397" t="s">
        <v>21</v>
      </c>
      <c r="D2397" t="s">
        <v>24</v>
      </c>
      <c r="E2397" t="s">
        <v>123</v>
      </c>
      <c r="F2397" t="s">
        <v>8</v>
      </c>
      <c r="G2397" t="s">
        <v>3</v>
      </c>
      <c r="H2397" t="s">
        <v>7</v>
      </c>
      <c r="I2397" t="s">
        <v>1</v>
      </c>
      <c r="J2397">
        <v>0</v>
      </c>
    </row>
    <row r="2398" spans="1:10" x14ac:dyDescent="0.25">
      <c r="A2398" t="str">
        <f t="shared" si="37"/>
        <v>OegstgeestTotaalTotaalTotaalN.v.t.N.v.t.</v>
      </c>
      <c r="B2398">
        <v>2015</v>
      </c>
      <c r="C2398" t="s">
        <v>21</v>
      </c>
      <c r="D2398" t="s">
        <v>25</v>
      </c>
      <c r="E2398" t="s">
        <v>0</v>
      </c>
      <c r="F2398" t="s">
        <v>0</v>
      </c>
      <c r="G2398" t="s">
        <v>0</v>
      </c>
      <c r="H2398" t="s">
        <v>1</v>
      </c>
      <c r="I2398" t="s">
        <v>1</v>
      </c>
      <c r="J2398">
        <v>9800</v>
      </c>
    </row>
    <row r="2399" spans="1:10" x14ac:dyDescent="0.25">
      <c r="A2399" t="str">
        <f t="shared" si="37"/>
        <v>OegstgeestTotaalTotaalEigenaarN.v.t.N.v.t.</v>
      </c>
      <c r="B2399">
        <v>2015</v>
      </c>
      <c r="C2399" t="s">
        <v>21</v>
      </c>
      <c r="D2399" t="s">
        <v>25</v>
      </c>
      <c r="E2399" t="s">
        <v>0</v>
      </c>
      <c r="F2399" t="s">
        <v>0</v>
      </c>
      <c r="G2399" t="s">
        <v>2</v>
      </c>
      <c r="H2399" t="s">
        <v>1</v>
      </c>
      <c r="I2399" t="s">
        <v>1</v>
      </c>
      <c r="J2399">
        <v>7200</v>
      </c>
    </row>
    <row r="2400" spans="1:10" x14ac:dyDescent="0.25">
      <c r="A2400" t="str">
        <f t="shared" si="37"/>
        <v>OegstgeestTotaalTotaalHuurTotaalN.v.t.</v>
      </c>
      <c r="B2400">
        <v>2015</v>
      </c>
      <c r="C2400" t="s">
        <v>21</v>
      </c>
      <c r="D2400" t="s">
        <v>25</v>
      </c>
      <c r="E2400" t="s">
        <v>0</v>
      </c>
      <c r="F2400" t="s">
        <v>0</v>
      </c>
      <c r="G2400" t="s">
        <v>3</v>
      </c>
      <c r="H2400" t="s">
        <v>0</v>
      </c>
      <c r="I2400" t="s">
        <v>1</v>
      </c>
      <c r="J2400">
        <v>2600</v>
      </c>
    </row>
    <row r="2401" spans="1:10" x14ac:dyDescent="0.25">
      <c r="A2401" t="str">
        <f t="shared" si="37"/>
        <v>OegstgeestTotaalTotaalHuurCorporatieTotaal</v>
      </c>
      <c r="B2401">
        <v>2015</v>
      </c>
      <c r="C2401" t="s">
        <v>21</v>
      </c>
      <c r="D2401" t="s">
        <v>25</v>
      </c>
      <c r="E2401" t="s">
        <v>0</v>
      </c>
      <c r="F2401" t="s">
        <v>0</v>
      </c>
      <c r="G2401" t="s">
        <v>3</v>
      </c>
      <c r="H2401" t="s">
        <v>4</v>
      </c>
      <c r="I2401" t="s">
        <v>0</v>
      </c>
      <c r="J2401">
        <v>1600</v>
      </c>
    </row>
    <row r="2402" spans="1:10" x14ac:dyDescent="0.25">
      <c r="A2402" t="str">
        <f t="shared" si="37"/>
        <v>OegstgeestTotaalTotaalHuurCorporatieOnder liberalisatiegrens</v>
      </c>
      <c r="B2402">
        <v>2015</v>
      </c>
      <c r="C2402" t="s">
        <v>21</v>
      </c>
      <c r="D2402" t="s">
        <v>25</v>
      </c>
      <c r="E2402" t="s">
        <v>0</v>
      </c>
      <c r="F2402" t="s">
        <v>0</v>
      </c>
      <c r="G2402" t="s">
        <v>3</v>
      </c>
      <c r="H2402" t="s">
        <v>4</v>
      </c>
      <c r="I2402" t="s">
        <v>5</v>
      </c>
      <c r="J2402">
        <v>1300</v>
      </c>
    </row>
    <row r="2403" spans="1:10" x14ac:dyDescent="0.25">
      <c r="A2403" t="str">
        <f t="shared" si="37"/>
        <v>OegstgeestTotaalTotaalHuurCorporatieOverig</v>
      </c>
      <c r="B2403">
        <v>2015</v>
      </c>
      <c r="C2403" t="s">
        <v>21</v>
      </c>
      <c r="D2403" t="s">
        <v>25</v>
      </c>
      <c r="E2403" t="s">
        <v>0</v>
      </c>
      <c r="F2403" t="s">
        <v>0</v>
      </c>
      <c r="G2403" t="s">
        <v>3</v>
      </c>
      <c r="H2403" t="s">
        <v>4</v>
      </c>
      <c r="I2403" t="s">
        <v>6</v>
      </c>
      <c r="J2403">
        <v>300</v>
      </c>
    </row>
    <row r="2404" spans="1:10" x14ac:dyDescent="0.25">
      <c r="A2404" t="str">
        <f t="shared" si="37"/>
        <v>OegstgeestTotaalTotaalHuurOverige verhuurderN.v.t.</v>
      </c>
      <c r="B2404">
        <v>2015</v>
      </c>
      <c r="C2404" t="s">
        <v>21</v>
      </c>
      <c r="D2404" t="s">
        <v>25</v>
      </c>
      <c r="E2404" t="s">
        <v>0</v>
      </c>
      <c r="F2404" t="s">
        <v>0</v>
      </c>
      <c r="G2404" t="s">
        <v>3</v>
      </c>
      <c r="H2404" t="s">
        <v>7</v>
      </c>
      <c r="I2404" t="s">
        <v>1</v>
      </c>
      <c r="J2404">
        <v>900</v>
      </c>
    </row>
    <row r="2405" spans="1:10" x14ac:dyDescent="0.25">
      <c r="A2405" t="str">
        <f t="shared" si="37"/>
        <v>OegstgeestTotaalInkomensafh.huurbeleid tot 34229 euroTotaalN.v.t.N.v.t.</v>
      </c>
      <c r="B2405">
        <v>2015</v>
      </c>
      <c r="C2405" t="s">
        <v>21</v>
      </c>
      <c r="D2405" t="s">
        <v>25</v>
      </c>
      <c r="E2405" t="s">
        <v>0</v>
      </c>
      <c r="F2405" t="s">
        <v>8</v>
      </c>
      <c r="G2405" t="s">
        <v>0</v>
      </c>
      <c r="H2405" t="s">
        <v>1</v>
      </c>
      <c r="I2405" t="s">
        <v>1</v>
      </c>
      <c r="J2405">
        <v>2900</v>
      </c>
    </row>
    <row r="2406" spans="1:10" x14ac:dyDescent="0.25">
      <c r="A2406" t="str">
        <f t="shared" si="37"/>
        <v>OegstgeestTotaalInkomensafh.huurbeleid tot 34229 euroEigenaarN.v.t.N.v.t.</v>
      </c>
      <c r="B2406">
        <v>2015</v>
      </c>
      <c r="C2406" t="s">
        <v>21</v>
      </c>
      <c r="D2406" t="s">
        <v>25</v>
      </c>
      <c r="E2406" t="s">
        <v>0</v>
      </c>
      <c r="F2406" t="s">
        <v>8</v>
      </c>
      <c r="G2406" t="s">
        <v>2</v>
      </c>
      <c r="H2406" t="s">
        <v>1</v>
      </c>
      <c r="I2406" t="s">
        <v>1</v>
      </c>
      <c r="J2406">
        <v>1300</v>
      </c>
    </row>
    <row r="2407" spans="1:10" x14ac:dyDescent="0.25">
      <c r="A2407" t="str">
        <f t="shared" si="37"/>
        <v>OegstgeestTotaalInkomensafh.huurbeleid tot 34229 euroHuurTotaalN.v.t.</v>
      </c>
      <c r="B2407">
        <v>2015</v>
      </c>
      <c r="C2407" t="s">
        <v>21</v>
      </c>
      <c r="D2407" t="s">
        <v>25</v>
      </c>
      <c r="E2407" t="s">
        <v>0</v>
      </c>
      <c r="F2407" t="s">
        <v>8</v>
      </c>
      <c r="G2407" t="s">
        <v>3</v>
      </c>
      <c r="H2407" t="s">
        <v>0</v>
      </c>
      <c r="I2407" t="s">
        <v>1</v>
      </c>
      <c r="J2407">
        <v>1600</v>
      </c>
    </row>
    <row r="2408" spans="1:10" x14ac:dyDescent="0.25">
      <c r="A2408" t="str">
        <f t="shared" si="37"/>
        <v>OegstgeestTotaalInkomensafh.huurbeleid tot 34229 euroHuurCorporatieTotaal</v>
      </c>
      <c r="B2408">
        <v>2015</v>
      </c>
      <c r="C2408" t="s">
        <v>21</v>
      </c>
      <c r="D2408" t="s">
        <v>25</v>
      </c>
      <c r="E2408" t="s">
        <v>0</v>
      </c>
      <c r="F2408" t="s">
        <v>8</v>
      </c>
      <c r="G2408" t="s">
        <v>3</v>
      </c>
      <c r="H2408" t="s">
        <v>4</v>
      </c>
      <c r="I2408" t="s">
        <v>0</v>
      </c>
      <c r="J2408">
        <v>1200</v>
      </c>
    </row>
    <row r="2409" spans="1:10" x14ac:dyDescent="0.25">
      <c r="A2409" t="str">
        <f t="shared" si="37"/>
        <v>OegstgeestTotaalInkomensafh.huurbeleid tot 34229 euroHuurCorporatieOnder liberalisatiegrens</v>
      </c>
      <c r="B2409">
        <v>2015</v>
      </c>
      <c r="C2409" t="s">
        <v>21</v>
      </c>
      <c r="D2409" t="s">
        <v>25</v>
      </c>
      <c r="E2409" t="s">
        <v>0</v>
      </c>
      <c r="F2409" t="s">
        <v>8</v>
      </c>
      <c r="G2409" t="s">
        <v>3</v>
      </c>
      <c r="H2409" t="s">
        <v>4</v>
      </c>
      <c r="I2409" t="s">
        <v>5</v>
      </c>
      <c r="J2409">
        <v>1000</v>
      </c>
    </row>
    <row r="2410" spans="1:10" x14ac:dyDescent="0.25">
      <c r="A2410" t="str">
        <f t="shared" si="37"/>
        <v>OegstgeestTotaalInkomensafh.huurbeleid tot 34229 euroHuurCorporatieOverig</v>
      </c>
      <c r="B2410">
        <v>2015</v>
      </c>
      <c r="C2410" t="s">
        <v>21</v>
      </c>
      <c r="D2410" t="s">
        <v>25</v>
      </c>
      <c r="E2410" t="s">
        <v>0</v>
      </c>
      <c r="F2410" t="s">
        <v>8</v>
      </c>
      <c r="G2410" t="s">
        <v>3</v>
      </c>
      <c r="H2410" t="s">
        <v>4</v>
      </c>
      <c r="I2410" t="s">
        <v>6</v>
      </c>
      <c r="J2410">
        <v>200</v>
      </c>
    </row>
    <row r="2411" spans="1:10" x14ac:dyDescent="0.25">
      <c r="A2411" t="str">
        <f t="shared" si="37"/>
        <v>OegstgeestTotaalInkomensafh.huurbeleid tot 34229 euroHuurOverige verhuurderN.v.t.</v>
      </c>
      <c r="B2411">
        <v>2015</v>
      </c>
      <c r="C2411" t="s">
        <v>21</v>
      </c>
      <c r="D2411" t="s">
        <v>25</v>
      </c>
      <c r="E2411" t="s">
        <v>0</v>
      </c>
      <c r="F2411" t="s">
        <v>8</v>
      </c>
      <c r="G2411" t="s">
        <v>3</v>
      </c>
      <c r="H2411" t="s">
        <v>7</v>
      </c>
      <c r="I2411" t="s">
        <v>1</v>
      </c>
      <c r="J2411">
        <v>400</v>
      </c>
    </row>
    <row r="2412" spans="1:10" x14ac:dyDescent="0.25">
      <c r="A2412" t="str">
        <f t="shared" si="37"/>
        <v>OegstgeestTotaalInkomensafh.huurbeleid 34229 t/m 43786 euroTotaalN.v.t.N.v.t.</v>
      </c>
      <c r="B2412">
        <v>2015</v>
      </c>
      <c r="C2412" t="s">
        <v>21</v>
      </c>
      <c r="D2412" t="s">
        <v>25</v>
      </c>
      <c r="E2412" t="s">
        <v>0</v>
      </c>
      <c r="F2412" t="s">
        <v>9</v>
      </c>
      <c r="G2412" t="s">
        <v>0</v>
      </c>
      <c r="H2412" t="s">
        <v>1</v>
      </c>
      <c r="I2412" t="s">
        <v>1</v>
      </c>
      <c r="J2412">
        <v>1100</v>
      </c>
    </row>
    <row r="2413" spans="1:10" x14ac:dyDescent="0.25">
      <c r="A2413" t="str">
        <f t="shared" si="37"/>
        <v>OegstgeestTotaalInkomensafh.huurbeleid 34229 t/m 43786 euroEigenaarN.v.t.N.v.t.</v>
      </c>
      <c r="B2413">
        <v>2015</v>
      </c>
      <c r="C2413" t="s">
        <v>21</v>
      </c>
      <c r="D2413" t="s">
        <v>25</v>
      </c>
      <c r="E2413" t="s">
        <v>0</v>
      </c>
      <c r="F2413" t="s">
        <v>9</v>
      </c>
      <c r="G2413" t="s">
        <v>2</v>
      </c>
      <c r="H2413" t="s">
        <v>1</v>
      </c>
      <c r="I2413" t="s">
        <v>1</v>
      </c>
      <c r="J2413">
        <v>700</v>
      </c>
    </row>
    <row r="2414" spans="1:10" x14ac:dyDescent="0.25">
      <c r="A2414" t="str">
        <f t="shared" si="37"/>
        <v>OegstgeestTotaalInkomensafh.huurbeleid 34229 t/m 43786 euroHuurTotaalN.v.t.</v>
      </c>
      <c r="B2414">
        <v>2015</v>
      </c>
      <c r="C2414" t="s">
        <v>21</v>
      </c>
      <c r="D2414" t="s">
        <v>25</v>
      </c>
      <c r="E2414" t="s">
        <v>0</v>
      </c>
      <c r="F2414" t="s">
        <v>9</v>
      </c>
      <c r="G2414" t="s">
        <v>3</v>
      </c>
      <c r="H2414" t="s">
        <v>0</v>
      </c>
      <c r="I2414" t="s">
        <v>1</v>
      </c>
      <c r="J2414">
        <v>300</v>
      </c>
    </row>
    <row r="2415" spans="1:10" x14ac:dyDescent="0.25">
      <c r="A2415" t="str">
        <f t="shared" si="37"/>
        <v>OegstgeestTotaalInkomensafh.huurbeleid 34229 t/m 43786 euroHuurCorporatieTotaal</v>
      </c>
      <c r="B2415">
        <v>2015</v>
      </c>
      <c r="C2415" t="s">
        <v>21</v>
      </c>
      <c r="D2415" t="s">
        <v>25</v>
      </c>
      <c r="E2415" t="s">
        <v>0</v>
      </c>
      <c r="F2415" t="s">
        <v>9</v>
      </c>
      <c r="G2415" t="s">
        <v>3</v>
      </c>
      <c r="H2415" t="s">
        <v>4</v>
      </c>
      <c r="I2415" t="s">
        <v>0</v>
      </c>
      <c r="J2415">
        <v>200</v>
      </c>
    </row>
    <row r="2416" spans="1:10" x14ac:dyDescent="0.25">
      <c r="A2416" t="str">
        <f t="shared" si="37"/>
        <v>OegstgeestTotaalInkomensafh.huurbeleid 34229 t/m 43786 euroHuurCorporatieOnder liberalisatiegrens</v>
      </c>
      <c r="B2416">
        <v>2015</v>
      </c>
      <c r="C2416" t="s">
        <v>21</v>
      </c>
      <c r="D2416" t="s">
        <v>25</v>
      </c>
      <c r="E2416" t="s">
        <v>0</v>
      </c>
      <c r="F2416" t="s">
        <v>9</v>
      </c>
      <c r="G2416" t="s">
        <v>3</v>
      </c>
      <c r="H2416" t="s">
        <v>4</v>
      </c>
      <c r="I2416" t="s">
        <v>5</v>
      </c>
      <c r="J2416">
        <v>200</v>
      </c>
    </row>
    <row r="2417" spans="1:10" x14ac:dyDescent="0.25">
      <c r="A2417" t="str">
        <f t="shared" si="37"/>
        <v>OegstgeestTotaalInkomensafh.huurbeleid 34229 t/m 43786 euroHuurCorporatieOverig</v>
      </c>
      <c r="B2417">
        <v>2015</v>
      </c>
      <c r="C2417" t="s">
        <v>21</v>
      </c>
      <c r="D2417" t="s">
        <v>25</v>
      </c>
      <c r="E2417" t="s">
        <v>0</v>
      </c>
      <c r="F2417" t="s">
        <v>9</v>
      </c>
      <c r="G2417" t="s">
        <v>3</v>
      </c>
      <c r="H2417" t="s">
        <v>4</v>
      </c>
      <c r="I2417" t="s">
        <v>6</v>
      </c>
      <c r="J2417">
        <v>0</v>
      </c>
    </row>
    <row r="2418" spans="1:10" x14ac:dyDescent="0.25">
      <c r="A2418" t="str">
        <f t="shared" si="37"/>
        <v>OegstgeestTotaalInkomensafh.huurbeleid 34229 t/m 43786 euroHuurOverige verhuurderN.v.t.</v>
      </c>
      <c r="B2418">
        <v>2015</v>
      </c>
      <c r="C2418" t="s">
        <v>21</v>
      </c>
      <c r="D2418" t="s">
        <v>25</v>
      </c>
      <c r="E2418" t="s">
        <v>0</v>
      </c>
      <c r="F2418" t="s">
        <v>9</v>
      </c>
      <c r="G2418" t="s">
        <v>3</v>
      </c>
      <c r="H2418" t="s">
        <v>7</v>
      </c>
      <c r="I2418" t="s">
        <v>1</v>
      </c>
      <c r="J2418">
        <v>100</v>
      </c>
    </row>
    <row r="2419" spans="1:10" x14ac:dyDescent="0.25">
      <c r="A2419" t="str">
        <f t="shared" si="37"/>
        <v>OegstgeestTotaalInkomensafh.huurbeleid meer dan 43786 euroTotaalN.v.t.N.v.t.</v>
      </c>
      <c r="B2419">
        <v>2015</v>
      </c>
      <c r="C2419" t="s">
        <v>21</v>
      </c>
      <c r="D2419" t="s">
        <v>25</v>
      </c>
      <c r="E2419" t="s">
        <v>0</v>
      </c>
      <c r="F2419" t="s">
        <v>10</v>
      </c>
      <c r="G2419" t="s">
        <v>0</v>
      </c>
      <c r="H2419" t="s">
        <v>1</v>
      </c>
      <c r="I2419" t="s">
        <v>1</v>
      </c>
      <c r="J2419">
        <v>5800</v>
      </c>
    </row>
    <row r="2420" spans="1:10" x14ac:dyDescent="0.25">
      <c r="A2420" t="str">
        <f t="shared" si="37"/>
        <v>OegstgeestTotaalInkomensafh.huurbeleid meer dan 43786 euroEigenaarN.v.t.N.v.t.</v>
      </c>
      <c r="B2420">
        <v>2015</v>
      </c>
      <c r="C2420" t="s">
        <v>21</v>
      </c>
      <c r="D2420" t="s">
        <v>25</v>
      </c>
      <c r="E2420" t="s">
        <v>0</v>
      </c>
      <c r="F2420" t="s">
        <v>10</v>
      </c>
      <c r="G2420" t="s">
        <v>2</v>
      </c>
      <c r="H2420" t="s">
        <v>1</v>
      </c>
      <c r="I2420" t="s">
        <v>1</v>
      </c>
      <c r="J2420">
        <v>5100</v>
      </c>
    </row>
    <row r="2421" spans="1:10" x14ac:dyDescent="0.25">
      <c r="A2421" t="str">
        <f t="shared" si="37"/>
        <v>OegstgeestTotaalInkomensafh.huurbeleid meer dan 43786 euroHuurTotaalN.v.t.</v>
      </c>
      <c r="B2421">
        <v>2015</v>
      </c>
      <c r="C2421" t="s">
        <v>21</v>
      </c>
      <c r="D2421" t="s">
        <v>25</v>
      </c>
      <c r="E2421" t="s">
        <v>0</v>
      </c>
      <c r="F2421" t="s">
        <v>10</v>
      </c>
      <c r="G2421" t="s">
        <v>3</v>
      </c>
      <c r="H2421" t="s">
        <v>0</v>
      </c>
      <c r="I2421" t="s">
        <v>1</v>
      </c>
      <c r="J2421">
        <v>600</v>
      </c>
    </row>
    <row r="2422" spans="1:10" x14ac:dyDescent="0.25">
      <c r="A2422" t="str">
        <f t="shared" si="37"/>
        <v>OegstgeestTotaalInkomensafh.huurbeleid meer dan 43786 euroHuurCorporatieTotaal</v>
      </c>
      <c r="B2422">
        <v>2015</v>
      </c>
      <c r="C2422" t="s">
        <v>21</v>
      </c>
      <c r="D2422" t="s">
        <v>25</v>
      </c>
      <c r="E2422" t="s">
        <v>0</v>
      </c>
      <c r="F2422" t="s">
        <v>10</v>
      </c>
      <c r="G2422" t="s">
        <v>3</v>
      </c>
      <c r="H2422" t="s">
        <v>4</v>
      </c>
      <c r="I2422" t="s">
        <v>0</v>
      </c>
      <c r="J2422">
        <v>300</v>
      </c>
    </row>
    <row r="2423" spans="1:10" x14ac:dyDescent="0.25">
      <c r="A2423" t="str">
        <f t="shared" si="37"/>
        <v>OegstgeestTotaalInkomensafh.huurbeleid meer dan 43786 euroHuurCorporatieOnder liberalisatiegrens</v>
      </c>
      <c r="B2423">
        <v>2015</v>
      </c>
      <c r="C2423" t="s">
        <v>21</v>
      </c>
      <c r="D2423" t="s">
        <v>25</v>
      </c>
      <c r="E2423" t="s">
        <v>0</v>
      </c>
      <c r="F2423" t="s">
        <v>10</v>
      </c>
      <c r="G2423" t="s">
        <v>3</v>
      </c>
      <c r="H2423" t="s">
        <v>4</v>
      </c>
      <c r="I2423" t="s">
        <v>5</v>
      </c>
      <c r="J2423">
        <v>200</v>
      </c>
    </row>
    <row r="2424" spans="1:10" x14ac:dyDescent="0.25">
      <c r="A2424" t="str">
        <f t="shared" si="37"/>
        <v>OegstgeestTotaalInkomensafh.huurbeleid meer dan 43786 euroHuurCorporatieOverig</v>
      </c>
      <c r="B2424">
        <v>2015</v>
      </c>
      <c r="C2424" t="s">
        <v>21</v>
      </c>
      <c r="D2424" t="s">
        <v>25</v>
      </c>
      <c r="E2424" t="s">
        <v>0</v>
      </c>
      <c r="F2424" t="s">
        <v>10</v>
      </c>
      <c r="G2424" t="s">
        <v>3</v>
      </c>
      <c r="H2424" t="s">
        <v>4</v>
      </c>
      <c r="I2424" t="s">
        <v>6</v>
      </c>
      <c r="J2424">
        <v>100</v>
      </c>
    </row>
    <row r="2425" spans="1:10" x14ac:dyDescent="0.25">
      <c r="A2425" t="str">
        <f t="shared" si="37"/>
        <v>OegstgeestTotaalInkomensafh.huurbeleid meer dan 43786 euroHuurOverige verhuurderN.v.t.</v>
      </c>
      <c r="B2425">
        <v>2015</v>
      </c>
      <c r="C2425" t="s">
        <v>21</v>
      </c>
      <c r="D2425" t="s">
        <v>25</v>
      </c>
      <c r="E2425" t="s">
        <v>0</v>
      </c>
      <c r="F2425" t="s">
        <v>10</v>
      </c>
      <c r="G2425" t="s">
        <v>3</v>
      </c>
      <c r="H2425" t="s">
        <v>7</v>
      </c>
      <c r="I2425" t="s">
        <v>1</v>
      </c>
      <c r="J2425">
        <v>400</v>
      </c>
    </row>
    <row r="2426" spans="1:10" x14ac:dyDescent="0.25">
      <c r="A2426" t="str">
        <f t="shared" si="37"/>
        <v>OegstgeestWijk 00 OegstgeestTotaalTotaalN.v.t.N.v.t.</v>
      </c>
      <c r="B2426">
        <v>2015</v>
      </c>
      <c r="C2426" t="s">
        <v>21</v>
      </c>
      <c r="D2426" t="s">
        <v>25</v>
      </c>
      <c r="E2426" t="s">
        <v>179</v>
      </c>
      <c r="F2426" t="s">
        <v>0</v>
      </c>
      <c r="G2426" t="s">
        <v>0</v>
      </c>
      <c r="H2426" t="s">
        <v>1</v>
      </c>
      <c r="I2426" t="s">
        <v>1</v>
      </c>
      <c r="J2426">
        <v>9800</v>
      </c>
    </row>
    <row r="2427" spans="1:10" x14ac:dyDescent="0.25">
      <c r="A2427" t="str">
        <f t="shared" si="37"/>
        <v>OegstgeestWijk 00 OegstgeestTotaalEigenaarN.v.t.N.v.t.</v>
      </c>
      <c r="B2427">
        <v>2015</v>
      </c>
      <c r="C2427" t="s">
        <v>21</v>
      </c>
      <c r="D2427" t="s">
        <v>25</v>
      </c>
      <c r="E2427" t="s">
        <v>179</v>
      </c>
      <c r="F2427" t="s">
        <v>0</v>
      </c>
      <c r="G2427" t="s">
        <v>2</v>
      </c>
      <c r="H2427" t="s">
        <v>1</v>
      </c>
      <c r="I2427" t="s">
        <v>1</v>
      </c>
      <c r="J2427">
        <v>7200</v>
      </c>
    </row>
    <row r="2428" spans="1:10" x14ac:dyDescent="0.25">
      <c r="A2428" t="str">
        <f t="shared" si="37"/>
        <v>OegstgeestWijk 00 OegstgeestTotaalHuurTotaalN.v.t.</v>
      </c>
      <c r="B2428">
        <v>2015</v>
      </c>
      <c r="C2428" t="s">
        <v>21</v>
      </c>
      <c r="D2428" t="s">
        <v>25</v>
      </c>
      <c r="E2428" t="s">
        <v>179</v>
      </c>
      <c r="F2428" t="s">
        <v>0</v>
      </c>
      <c r="G2428" t="s">
        <v>3</v>
      </c>
      <c r="H2428" t="s">
        <v>0</v>
      </c>
      <c r="I2428" t="s">
        <v>1</v>
      </c>
      <c r="J2428">
        <v>2600</v>
      </c>
    </row>
    <row r="2429" spans="1:10" x14ac:dyDescent="0.25">
      <c r="A2429" t="str">
        <f t="shared" si="37"/>
        <v>OegstgeestWijk 00 OegstgeestTotaalHuurCorporatieTotaal</v>
      </c>
      <c r="B2429">
        <v>2015</v>
      </c>
      <c r="C2429" t="s">
        <v>21</v>
      </c>
      <c r="D2429" t="s">
        <v>25</v>
      </c>
      <c r="E2429" t="s">
        <v>179</v>
      </c>
      <c r="F2429" t="s">
        <v>0</v>
      </c>
      <c r="G2429" t="s">
        <v>3</v>
      </c>
      <c r="H2429" t="s">
        <v>4</v>
      </c>
      <c r="I2429" t="s">
        <v>0</v>
      </c>
      <c r="J2429">
        <v>1600</v>
      </c>
    </row>
    <row r="2430" spans="1:10" x14ac:dyDescent="0.25">
      <c r="A2430" t="str">
        <f t="shared" si="37"/>
        <v>OegstgeestWijk 00 OegstgeestTotaalHuurCorporatieOnder liberalisatiegrens</v>
      </c>
      <c r="B2430">
        <v>2015</v>
      </c>
      <c r="C2430" t="s">
        <v>21</v>
      </c>
      <c r="D2430" t="s">
        <v>25</v>
      </c>
      <c r="E2430" t="s">
        <v>179</v>
      </c>
      <c r="F2430" t="s">
        <v>0</v>
      </c>
      <c r="G2430" t="s">
        <v>3</v>
      </c>
      <c r="H2430" t="s">
        <v>4</v>
      </c>
      <c r="I2430" t="s">
        <v>5</v>
      </c>
      <c r="J2430">
        <v>1300</v>
      </c>
    </row>
    <row r="2431" spans="1:10" x14ac:dyDescent="0.25">
      <c r="A2431" t="str">
        <f t="shared" si="37"/>
        <v>OegstgeestWijk 00 OegstgeestTotaalHuurCorporatieOverig</v>
      </c>
      <c r="B2431">
        <v>2015</v>
      </c>
      <c r="C2431" t="s">
        <v>21</v>
      </c>
      <c r="D2431" t="s">
        <v>25</v>
      </c>
      <c r="E2431" t="s">
        <v>179</v>
      </c>
      <c r="F2431" t="s">
        <v>0</v>
      </c>
      <c r="G2431" t="s">
        <v>3</v>
      </c>
      <c r="H2431" t="s">
        <v>4</v>
      </c>
      <c r="I2431" t="s">
        <v>6</v>
      </c>
      <c r="J2431">
        <v>300</v>
      </c>
    </row>
    <row r="2432" spans="1:10" x14ac:dyDescent="0.25">
      <c r="A2432" t="str">
        <f t="shared" si="37"/>
        <v>OegstgeestWijk 00 OegstgeestTotaalHuurOverige verhuurderN.v.t.</v>
      </c>
      <c r="B2432">
        <v>2015</v>
      </c>
      <c r="C2432" t="s">
        <v>21</v>
      </c>
      <c r="D2432" t="s">
        <v>25</v>
      </c>
      <c r="E2432" t="s">
        <v>179</v>
      </c>
      <c r="F2432" t="s">
        <v>0</v>
      </c>
      <c r="G2432" t="s">
        <v>3</v>
      </c>
      <c r="H2432" t="s">
        <v>7</v>
      </c>
      <c r="I2432" t="s">
        <v>1</v>
      </c>
      <c r="J2432">
        <v>900</v>
      </c>
    </row>
    <row r="2433" spans="1:10" x14ac:dyDescent="0.25">
      <c r="A2433" t="str">
        <f t="shared" si="37"/>
        <v>OegstgeestWijk 00 OegstgeestInkomensafh.huurbeleid tot 34229 euroTotaalN.v.t.N.v.t.</v>
      </c>
      <c r="B2433">
        <v>2015</v>
      </c>
      <c r="C2433" t="s">
        <v>21</v>
      </c>
      <c r="D2433" t="s">
        <v>25</v>
      </c>
      <c r="E2433" t="s">
        <v>179</v>
      </c>
      <c r="F2433" t="s">
        <v>8</v>
      </c>
      <c r="G2433" t="s">
        <v>0</v>
      </c>
      <c r="H2433" t="s">
        <v>1</v>
      </c>
      <c r="I2433" t="s">
        <v>1</v>
      </c>
      <c r="J2433">
        <v>2900</v>
      </c>
    </row>
    <row r="2434" spans="1:10" x14ac:dyDescent="0.25">
      <c r="A2434" t="str">
        <f t="shared" si="37"/>
        <v>OegstgeestWijk 00 OegstgeestInkomensafh.huurbeleid tot 34229 euroEigenaarN.v.t.N.v.t.</v>
      </c>
      <c r="B2434">
        <v>2015</v>
      </c>
      <c r="C2434" t="s">
        <v>21</v>
      </c>
      <c r="D2434" t="s">
        <v>25</v>
      </c>
      <c r="E2434" t="s">
        <v>179</v>
      </c>
      <c r="F2434" t="s">
        <v>8</v>
      </c>
      <c r="G2434" t="s">
        <v>2</v>
      </c>
      <c r="H2434" t="s">
        <v>1</v>
      </c>
      <c r="I2434" t="s">
        <v>1</v>
      </c>
      <c r="J2434">
        <v>1300</v>
      </c>
    </row>
    <row r="2435" spans="1:10" x14ac:dyDescent="0.25">
      <c r="A2435" t="str">
        <f t="shared" ref="A2435:A2498" si="38">CONCATENATE(D2435,E2435,F2435,G2435,H2435,I2435)</f>
        <v>OegstgeestWijk 00 OegstgeestInkomensafh.huurbeleid tot 34229 euroHuurTotaalN.v.t.</v>
      </c>
      <c r="B2435">
        <v>2015</v>
      </c>
      <c r="C2435" t="s">
        <v>21</v>
      </c>
      <c r="D2435" t="s">
        <v>25</v>
      </c>
      <c r="E2435" t="s">
        <v>179</v>
      </c>
      <c r="F2435" t="s">
        <v>8</v>
      </c>
      <c r="G2435" t="s">
        <v>3</v>
      </c>
      <c r="H2435" t="s">
        <v>0</v>
      </c>
      <c r="I2435" t="s">
        <v>1</v>
      </c>
      <c r="J2435">
        <v>1600</v>
      </c>
    </row>
    <row r="2436" spans="1:10" x14ac:dyDescent="0.25">
      <c r="A2436" t="str">
        <f t="shared" si="38"/>
        <v>OegstgeestWijk 00 OegstgeestInkomensafh.huurbeleid tot 34229 euroHuurCorporatieTotaal</v>
      </c>
      <c r="B2436">
        <v>2015</v>
      </c>
      <c r="C2436" t="s">
        <v>21</v>
      </c>
      <c r="D2436" t="s">
        <v>25</v>
      </c>
      <c r="E2436" t="s">
        <v>179</v>
      </c>
      <c r="F2436" t="s">
        <v>8</v>
      </c>
      <c r="G2436" t="s">
        <v>3</v>
      </c>
      <c r="H2436" t="s">
        <v>4</v>
      </c>
      <c r="I2436" t="s">
        <v>0</v>
      </c>
      <c r="J2436">
        <v>1200</v>
      </c>
    </row>
    <row r="2437" spans="1:10" x14ac:dyDescent="0.25">
      <c r="A2437" t="str">
        <f t="shared" si="38"/>
        <v>OegstgeestWijk 00 OegstgeestInkomensafh.huurbeleid tot 34229 euroHuurCorporatieOnder liberalisatiegrens</v>
      </c>
      <c r="B2437">
        <v>2015</v>
      </c>
      <c r="C2437" t="s">
        <v>21</v>
      </c>
      <c r="D2437" t="s">
        <v>25</v>
      </c>
      <c r="E2437" t="s">
        <v>179</v>
      </c>
      <c r="F2437" t="s">
        <v>8</v>
      </c>
      <c r="G2437" t="s">
        <v>3</v>
      </c>
      <c r="H2437" t="s">
        <v>4</v>
      </c>
      <c r="I2437" t="s">
        <v>5</v>
      </c>
      <c r="J2437">
        <v>1000</v>
      </c>
    </row>
    <row r="2438" spans="1:10" x14ac:dyDescent="0.25">
      <c r="A2438" t="str">
        <f t="shared" si="38"/>
        <v>OegstgeestWijk 00 OegstgeestInkomensafh.huurbeleid tot 34229 euroHuurCorporatieOverig</v>
      </c>
      <c r="B2438">
        <v>2015</v>
      </c>
      <c r="C2438" t="s">
        <v>21</v>
      </c>
      <c r="D2438" t="s">
        <v>25</v>
      </c>
      <c r="E2438" t="s">
        <v>179</v>
      </c>
      <c r="F2438" t="s">
        <v>8</v>
      </c>
      <c r="G2438" t="s">
        <v>3</v>
      </c>
      <c r="H2438" t="s">
        <v>4</v>
      </c>
      <c r="I2438" t="s">
        <v>6</v>
      </c>
      <c r="J2438">
        <v>200</v>
      </c>
    </row>
    <row r="2439" spans="1:10" x14ac:dyDescent="0.25">
      <c r="A2439" t="str">
        <f t="shared" si="38"/>
        <v>OegstgeestWijk 00 OegstgeestInkomensafh.huurbeleid tot 34229 euroHuurOverige verhuurderN.v.t.</v>
      </c>
      <c r="B2439">
        <v>2015</v>
      </c>
      <c r="C2439" t="s">
        <v>21</v>
      </c>
      <c r="D2439" t="s">
        <v>25</v>
      </c>
      <c r="E2439" t="s">
        <v>179</v>
      </c>
      <c r="F2439" t="s">
        <v>8</v>
      </c>
      <c r="G2439" t="s">
        <v>3</v>
      </c>
      <c r="H2439" t="s">
        <v>7</v>
      </c>
      <c r="I2439" t="s">
        <v>1</v>
      </c>
      <c r="J2439">
        <v>400</v>
      </c>
    </row>
    <row r="2440" spans="1:10" x14ac:dyDescent="0.25">
      <c r="A2440" t="str">
        <f t="shared" si="38"/>
        <v>OegstgeestWijk 00 OegstgeestInkomensafh.huurbeleid 34229 t/m 43786 euroTotaalN.v.t.N.v.t.</v>
      </c>
      <c r="B2440">
        <v>2015</v>
      </c>
      <c r="C2440" t="s">
        <v>21</v>
      </c>
      <c r="D2440" t="s">
        <v>25</v>
      </c>
      <c r="E2440" t="s">
        <v>179</v>
      </c>
      <c r="F2440" t="s">
        <v>9</v>
      </c>
      <c r="G2440" t="s">
        <v>0</v>
      </c>
      <c r="H2440" t="s">
        <v>1</v>
      </c>
      <c r="I2440" t="s">
        <v>1</v>
      </c>
      <c r="J2440">
        <v>1100</v>
      </c>
    </row>
    <row r="2441" spans="1:10" x14ac:dyDescent="0.25">
      <c r="A2441" t="str">
        <f t="shared" si="38"/>
        <v>OegstgeestWijk 00 OegstgeestInkomensafh.huurbeleid 34229 t/m 43786 euroEigenaarN.v.t.N.v.t.</v>
      </c>
      <c r="B2441">
        <v>2015</v>
      </c>
      <c r="C2441" t="s">
        <v>21</v>
      </c>
      <c r="D2441" t="s">
        <v>25</v>
      </c>
      <c r="E2441" t="s">
        <v>179</v>
      </c>
      <c r="F2441" t="s">
        <v>9</v>
      </c>
      <c r="G2441" t="s">
        <v>2</v>
      </c>
      <c r="H2441" t="s">
        <v>1</v>
      </c>
      <c r="I2441" t="s">
        <v>1</v>
      </c>
      <c r="J2441">
        <v>700</v>
      </c>
    </row>
    <row r="2442" spans="1:10" x14ac:dyDescent="0.25">
      <c r="A2442" t="str">
        <f t="shared" si="38"/>
        <v>OegstgeestWijk 00 OegstgeestInkomensafh.huurbeleid 34229 t/m 43786 euroHuurTotaalN.v.t.</v>
      </c>
      <c r="B2442">
        <v>2015</v>
      </c>
      <c r="C2442" t="s">
        <v>21</v>
      </c>
      <c r="D2442" t="s">
        <v>25</v>
      </c>
      <c r="E2442" t="s">
        <v>179</v>
      </c>
      <c r="F2442" t="s">
        <v>9</v>
      </c>
      <c r="G2442" t="s">
        <v>3</v>
      </c>
      <c r="H2442" t="s">
        <v>0</v>
      </c>
      <c r="I2442" t="s">
        <v>1</v>
      </c>
      <c r="J2442">
        <v>300</v>
      </c>
    </row>
    <row r="2443" spans="1:10" x14ac:dyDescent="0.25">
      <c r="A2443" t="str">
        <f t="shared" si="38"/>
        <v>OegstgeestWijk 00 OegstgeestInkomensafh.huurbeleid 34229 t/m 43786 euroHuurCorporatieTotaal</v>
      </c>
      <c r="B2443">
        <v>2015</v>
      </c>
      <c r="C2443" t="s">
        <v>21</v>
      </c>
      <c r="D2443" t="s">
        <v>25</v>
      </c>
      <c r="E2443" t="s">
        <v>179</v>
      </c>
      <c r="F2443" t="s">
        <v>9</v>
      </c>
      <c r="G2443" t="s">
        <v>3</v>
      </c>
      <c r="H2443" t="s">
        <v>4</v>
      </c>
      <c r="I2443" t="s">
        <v>0</v>
      </c>
      <c r="J2443">
        <v>200</v>
      </c>
    </row>
    <row r="2444" spans="1:10" x14ac:dyDescent="0.25">
      <c r="A2444" t="str">
        <f t="shared" si="38"/>
        <v>OegstgeestWijk 00 OegstgeestInkomensafh.huurbeleid 34229 t/m 43786 euroHuurCorporatieOnder liberalisatiegrens</v>
      </c>
      <c r="B2444">
        <v>2015</v>
      </c>
      <c r="C2444" t="s">
        <v>21</v>
      </c>
      <c r="D2444" t="s">
        <v>25</v>
      </c>
      <c r="E2444" t="s">
        <v>179</v>
      </c>
      <c r="F2444" t="s">
        <v>9</v>
      </c>
      <c r="G2444" t="s">
        <v>3</v>
      </c>
      <c r="H2444" t="s">
        <v>4</v>
      </c>
      <c r="I2444" t="s">
        <v>5</v>
      </c>
      <c r="J2444">
        <v>200</v>
      </c>
    </row>
    <row r="2445" spans="1:10" x14ac:dyDescent="0.25">
      <c r="A2445" t="str">
        <f t="shared" si="38"/>
        <v>OegstgeestWijk 00 OegstgeestInkomensafh.huurbeleid 34229 t/m 43786 euroHuurCorporatieOverig</v>
      </c>
      <c r="B2445">
        <v>2015</v>
      </c>
      <c r="C2445" t="s">
        <v>21</v>
      </c>
      <c r="D2445" t="s">
        <v>25</v>
      </c>
      <c r="E2445" t="s">
        <v>179</v>
      </c>
      <c r="F2445" t="s">
        <v>9</v>
      </c>
      <c r="G2445" t="s">
        <v>3</v>
      </c>
      <c r="H2445" t="s">
        <v>4</v>
      </c>
      <c r="I2445" t="s">
        <v>6</v>
      </c>
      <c r="J2445">
        <v>0</v>
      </c>
    </row>
    <row r="2446" spans="1:10" x14ac:dyDescent="0.25">
      <c r="A2446" t="str">
        <f t="shared" si="38"/>
        <v>OegstgeestWijk 00 OegstgeestInkomensafh.huurbeleid 34229 t/m 43786 euroHuurOverige verhuurderN.v.t.</v>
      </c>
      <c r="B2446">
        <v>2015</v>
      </c>
      <c r="C2446" t="s">
        <v>21</v>
      </c>
      <c r="D2446" t="s">
        <v>25</v>
      </c>
      <c r="E2446" t="s">
        <v>179</v>
      </c>
      <c r="F2446" t="s">
        <v>9</v>
      </c>
      <c r="G2446" t="s">
        <v>3</v>
      </c>
      <c r="H2446" t="s">
        <v>7</v>
      </c>
      <c r="I2446" t="s">
        <v>1</v>
      </c>
      <c r="J2446">
        <v>100</v>
      </c>
    </row>
    <row r="2447" spans="1:10" x14ac:dyDescent="0.25">
      <c r="A2447" t="str">
        <f t="shared" si="38"/>
        <v>OegstgeestWijk 00 OegstgeestInkomensafh.huurbeleid meer dan 43786 euroTotaalN.v.t.N.v.t.</v>
      </c>
      <c r="B2447">
        <v>2015</v>
      </c>
      <c r="C2447" t="s">
        <v>21</v>
      </c>
      <c r="D2447" t="s">
        <v>25</v>
      </c>
      <c r="E2447" t="s">
        <v>179</v>
      </c>
      <c r="F2447" t="s">
        <v>10</v>
      </c>
      <c r="G2447" t="s">
        <v>0</v>
      </c>
      <c r="H2447" t="s">
        <v>1</v>
      </c>
      <c r="I2447" t="s">
        <v>1</v>
      </c>
      <c r="J2447">
        <v>5800</v>
      </c>
    </row>
    <row r="2448" spans="1:10" x14ac:dyDescent="0.25">
      <c r="A2448" t="str">
        <f t="shared" si="38"/>
        <v>OegstgeestWijk 00 OegstgeestInkomensafh.huurbeleid meer dan 43786 euroEigenaarN.v.t.N.v.t.</v>
      </c>
      <c r="B2448">
        <v>2015</v>
      </c>
      <c r="C2448" t="s">
        <v>21</v>
      </c>
      <c r="D2448" t="s">
        <v>25</v>
      </c>
      <c r="E2448" t="s">
        <v>179</v>
      </c>
      <c r="F2448" t="s">
        <v>10</v>
      </c>
      <c r="G2448" t="s">
        <v>2</v>
      </c>
      <c r="H2448" t="s">
        <v>1</v>
      </c>
      <c r="I2448" t="s">
        <v>1</v>
      </c>
      <c r="J2448">
        <v>5100</v>
      </c>
    </row>
    <row r="2449" spans="1:10" x14ac:dyDescent="0.25">
      <c r="A2449" t="str">
        <f t="shared" si="38"/>
        <v>OegstgeestWijk 00 OegstgeestInkomensafh.huurbeleid meer dan 43786 euroHuurTotaalN.v.t.</v>
      </c>
      <c r="B2449">
        <v>2015</v>
      </c>
      <c r="C2449" t="s">
        <v>21</v>
      </c>
      <c r="D2449" t="s">
        <v>25</v>
      </c>
      <c r="E2449" t="s">
        <v>179</v>
      </c>
      <c r="F2449" t="s">
        <v>10</v>
      </c>
      <c r="G2449" t="s">
        <v>3</v>
      </c>
      <c r="H2449" t="s">
        <v>0</v>
      </c>
      <c r="I2449" t="s">
        <v>1</v>
      </c>
      <c r="J2449">
        <v>600</v>
      </c>
    </row>
    <row r="2450" spans="1:10" x14ac:dyDescent="0.25">
      <c r="A2450" t="str">
        <f t="shared" si="38"/>
        <v>OegstgeestWijk 00 OegstgeestInkomensafh.huurbeleid meer dan 43786 euroHuurCorporatieTotaal</v>
      </c>
      <c r="B2450">
        <v>2015</v>
      </c>
      <c r="C2450" t="s">
        <v>21</v>
      </c>
      <c r="D2450" t="s">
        <v>25</v>
      </c>
      <c r="E2450" t="s">
        <v>179</v>
      </c>
      <c r="F2450" t="s">
        <v>10</v>
      </c>
      <c r="G2450" t="s">
        <v>3</v>
      </c>
      <c r="H2450" t="s">
        <v>4</v>
      </c>
      <c r="I2450" t="s">
        <v>0</v>
      </c>
      <c r="J2450">
        <v>300</v>
      </c>
    </row>
    <row r="2451" spans="1:10" x14ac:dyDescent="0.25">
      <c r="A2451" t="str">
        <f t="shared" si="38"/>
        <v>OegstgeestWijk 00 OegstgeestInkomensafh.huurbeleid meer dan 43786 euroHuurCorporatieOnder liberalisatiegrens</v>
      </c>
      <c r="B2451">
        <v>2015</v>
      </c>
      <c r="C2451" t="s">
        <v>21</v>
      </c>
      <c r="D2451" t="s">
        <v>25</v>
      </c>
      <c r="E2451" t="s">
        <v>179</v>
      </c>
      <c r="F2451" t="s">
        <v>10</v>
      </c>
      <c r="G2451" t="s">
        <v>3</v>
      </c>
      <c r="H2451" t="s">
        <v>4</v>
      </c>
      <c r="I2451" t="s">
        <v>5</v>
      </c>
      <c r="J2451">
        <v>200</v>
      </c>
    </row>
    <row r="2452" spans="1:10" x14ac:dyDescent="0.25">
      <c r="A2452" t="str">
        <f t="shared" si="38"/>
        <v>OegstgeestWijk 00 OegstgeestInkomensafh.huurbeleid meer dan 43786 euroHuurCorporatieOverig</v>
      </c>
      <c r="B2452">
        <v>2015</v>
      </c>
      <c r="C2452" t="s">
        <v>21</v>
      </c>
      <c r="D2452" t="s">
        <v>25</v>
      </c>
      <c r="E2452" t="s">
        <v>179</v>
      </c>
      <c r="F2452" t="s">
        <v>10</v>
      </c>
      <c r="G2452" t="s">
        <v>3</v>
      </c>
      <c r="H2452" t="s">
        <v>4</v>
      </c>
      <c r="I2452" t="s">
        <v>6</v>
      </c>
      <c r="J2452">
        <v>100</v>
      </c>
    </row>
    <row r="2453" spans="1:10" x14ac:dyDescent="0.25">
      <c r="A2453" t="str">
        <f t="shared" si="38"/>
        <v>OegstgeestWijk 00 OegstgeestInkomensafh.huurbeleid meer dan 43786 euroHuurOverige verhuurderN.v.t.</v>
      </c>
      <c r="B2453">
        <v>2015</v>
      </c>
      <c r="C2453" t="s">
        <v>21</v>
      </c>
      <c r="D2453" t="s">
        <v>25</v>
      </c>
      <c r="E2453" t="s">
        <v>179</v>
      </c>
      <c r="F2453" t="s">
        <v>10</v>
      </c>
      <c r="G2453" t="s">
        <v>3</v>
      </c>
      <c r="H2453" t="s">
        <v>7</v>
      </c>
      <c r="I2453" t="s">
        <v>1</v>
      </c>
      <c r="J2453">
        <v>400</v>
      </c>
    </row>
    <row r="2454" spans="1:10" x14ac:dyDescent="0.25">
      <c r="A2454" t="str">
        <f t="shared" si="38"/>
        <v>VoorschotenTotaalTotaalTotaalN.v.t.N.v.t.</v>
      </c>
      <c r="B2454">
        <v>2015</v>
      </c>
      <c r="C2454" t="s">
        <v>21</v>
      </c>
      <c r="D2454" t="s">
        <v>26</v>
      </c>
      <c r="E2454" t="s">
        <v>0</v>
      </c>
      <c r="F2454" t="s">
        <v>0</v>
      </c>
      <c r="G2454" t="s">
        <v>0</v>
      </c>
      <c r="H2454" t="s">
        <v>1</v>
      </c>
      <c r="I2454" t="s">
        <v>1</v>
      </c>
      <c r="J2454">
        <v>10800</v>
      </c>
    </row>
    <row r="2455" spans="1:10" x14ac:dyDescent="0.25">
      <c r="A2455" t="str">
        <f t="shared" si="38"/>
        <v>VoorschotenTotaalTotaalEigenaarN.v.t.N.v.t.</v>
      </c>
      <c r="B2455">
        <v>2015</v>
      </c>
      <c r="C2455" t="s">
        <v>21</v>
      </c>
      <c r="D2455" t="s">
        <v>26</v>
      </c>
      <c r="E2455" t="s">
        <v>0</v>
      </c>
      <c r="F2455" t="s">
        <v>0</v>
      </c>
      <c r="G2455" t="s">
        <v>2</v>
      </c>
      <c r="H2455" t="s">
        <v>1</v>
      </c>
      <c r="I2455" t="s">
        <v>1</v>
      </c>
      <c r="J2455">
        <v>7000</v>
      </c>
    </row>
    <row r="2456" spans="1:10" x14ac:dyDescent="0.25">
      <c r="A2456" t="str">
        <f t="shared" si="38"/>
        <v>VoorschotenTotaalTotaalHuurTotaalN.v.t.</v>
      </c>
      <c r="B2456">
        <v>2015</v>
      </c>
      <c r="C2456" t="s">
        <v>21</v>
      </c>
      <c r="D2456" t="s">
        <v>26</v>
      </c>
      <c r="E2456" t="s">
        <v>0</v>
      </c>
      <c r="F2456" t="s">
        <v>0</v>
      </c>
      <c r="G2456" t="s">
        <v>3</v>
      </c>
      <c r="H2456" t="s">
        <v>0</v>
      </c>
      <c r="I2456" t="s">
        <v>1</v>
      </c>
      <c r="J2456">
        <v>3700</v>
      </c>
    </row>
    <row r="2457" spans="1:10" x14ac:dyDescent="0.25">
      <c r="A2457" t="str">
        <f t="shared" si="38"/>
        <v>VoorschotenTotaalTotaalHuurCorporatieTotaal</v>
      </c>
      <c r="B2457">
        <v>2015</v>
      </c>
      <c r="C2457" t="s">
        <v>21</v>
      </c>
      <c r="D2457" t="s">
        <v>26</v>
      </c>
      <c r="E2457" t="s">
        <v>0</v>
      </c>
      <c r="F2457" t="s">
        <v>0</v>
      </c>
      <c r="G2457" t="s">
        <v>3</v>
      </c>
      <c r="H2457" t="s">
        <v>4</v>
      </c>
      <c r="I2457" t="s">
        <v>0</v>
      </c>
      <c r="J2457">
        <v>2400</v>
      </c>
    </row>
    <row r="2458" spans="1:10" x14ac:dyDescent="0.25">
      <c r="A2458" t="str">
        <f t="shared" si="38"/>
        <v>VoorschotenTotaalTotaalHuurCorporatieOnder liberalisatiegrens</v>
      </c>
      <c r="B2458">
        <v>2015</v>
      </c>
      <c r="C2458" t="s">
        <v>21</v>
      </c>
      <c r="D2458" t="s">
        <v>26</v>
      </c>
      <c r="E2458" t="s">
        <v>0</v>
      </c>
      <c r="F2458" t="s">
        <v>0</v>
      </c>
      <c r="G2458" t="s">
        <v>3</v>
      </c>
      <c r="H2458" t="s">
        <v>4</v>
      </c>
      <c r="I2458" t="s">
        <v>5</v>
      </c>
      <c r="J2458">
        <v>2000</v>
      </c>
    </row>
    <row r="2459" spans="1:10" x14ac:dyDescent="0.25">
      <c r="A2459" t="str">
        <f t="shared" si="38"/>
        <v>VoorschotenTotaalTotaalHuurCorporatieOverig</v>
      </c>
      <c r="B2459">
        <v>2015</v>
      </c>
      <c r="C2459" t="s">
        <v>21</v>
      </c>
      <c r="D2459" t="s">
        <v>26</v>
      </c>
      <c r="E2459" t="s">
        <v>0</v>
      </c>
      <c r="F2459" t="s">
        <v>0</v>
      </c>
      <c r="G2459" t="s">
        <v>3</v>
      </c>
      <c r="H2459" t="s">
        <v>4</v>
      </c>
      <c r="I2459" t="s">
        <v>6</v>
      </c>
      <c r="J2459">
        <v>400</v>
      </c>
    </row>
    <row r="2460" spans="1:10" x14ac:dyDescent="0.25">
      <c r="A2460" t="str">
        <f t="shared" si="38"/>
        <v>VoorschotenTotaalTotaalHuurOverige verhuurderN.v.t.</v>
      </c>
      <c r="B2460">
        <v>2015</v>
      </c>
      <c r="C2460" t="s">
        <v>21</v>
      </c>
      <c r="D2460" t="s">
        <v>26</v>
      </c>
      <c r="E2460" t="s">
        <v>0</v>
      </c>
      <c r="F2460" t="s">
        <v>0</v>
      </c>
      <c r="G2460" t="s">
        <v>3</v>
      </c>
      <c r="H2460" t="s">
        <v>7</v>
      </c>
      <c r="I2460" t="s">
        <v>1</v>
      </c>
      <c r="J2460">
        <v>1400</v>
      </c>
    </row>
    <row r="2461" spans="1:10" x14ac:dyDescent="0.25">
      <c r="A2461" t="str">
        <f t="shared" si="38"/>
        <v>VoorschotenTotaalInkomensafh.huurbeleid tot 34229 euroTotaalN.v.t.N.v.t.</v>
      </c>
      <c r="B2461">
        <v>2015</v>
      </c>
      <c r="C2461" t="s">
        <v>21</v>
      </c>
      <c r="D2461" t="s">
        <v>26</v>
      </c>
      <c r="E2461" t="s">
        <v>0</v>
      </c>
      <c r="F2461" t="s">
        <v>8</v>
      </c>
      <c r="G2461" t="s">
        <v>0</v>
      </c>
      <c r="H2461" t="s">
        <v>1</v>
      </c>
      <c r="I2461" t="s">
        <v>1</v>
      </c>
      <c r="J2461">
        <v>3600</v>
      </c>
    </row>
    <row r="2462" spans="1:10" x14ac:dyDescent="0.25">
      <c r="A2462" t="str">
        <f t="shared" si="38"/>
        <v>VoorschotenTotaalInkomensafh.huurbeleid tot 34229 euroEigenaarN.v.t.N.v.t.</v>
      </c>
      <c r="B2462">
        <v>2015</v>
      </c>
      <c r="C2462" t="s">
        <v>21</v>
      </c>
      <c r="D2462" t="s">
        <v>26</v>
      </c>
      <c r="E2462" t="s">
        <v>0</v>
      </c>
      <c r="F2462" t="s">
        <v>8</v>
      </c>
      <c r="G2462" t="s">
        <v>2</v>
      </c>
      <c r="H2462" t="s">
        <v>1</v>
      </c>
      <c r="I2462" t="s">
        <v>1</v>
      </c>
      <c r="J2462">
        <v>1300</v>
      </c>
    </row>
    <row r="2463" spans="1:10" x14ac:dyDescent="0.25">
      <c r="A2463" t="str">
        <f t="shared" si="38"/>
        <v>VoorschotenTotaalInkomensafh.huurbeleid tot 34229 euroHuurTotaalN.v.t.</v>
      </c>
      <c r="B2463">
        <v>2015</v>
      </c>
      <c r="C2463" t="s">
        <v>21</v>
      </c>
      <c r="D2463" t="s">
        <v>26</v>
      </c>
      <c r="E2463" t="s">
        <v>0</v>
      </c>
      <c r="F2463" t="s">
        <v>8</v>
      </c>
      <c r="G2463" t="s">
        <v>3</v>
      </c>
      <c r="H2463" t="s">
        <v>0</v>
      </c>
      <c r="I2463" t="s">
        <v>1</v>
      </c>
      <c r="J2463">
        <v>2300</v>
      </c>
    </row>
    <row r="2464" spans="1:10" x14ac:dyDescent="0.25">
      <c r="A2464" t="str">
        <f t="shared" si="38"/>
        <v>VoorschotenTotaalInkomensafh.huurbeleid tot 34229 euroHuurCorporatieTotaal</v>
      </c>
      <c r="B2464">
        <v>2015</v>
      </c>
      <c r="C2464" t="s">
        <v>21</v>
      </c>
      <c r="D2464" t="s">
        <v>26</v>
      </c>
      <c r="E2464" t="s">
        <v>0</v>
      </c>
      <c r="F2464" t="s">
        <v>8</v>
      </c>
      <c r="G2464" t="s">
        <v>3</v>
      </c>
      <c r="H2464" t="s">
        <v>4</v>
      </c>
      <c r="I2464" t="s">
        <v>0</v>
      </c>
      <c r="J2464">
        <v>1600</v>
      </c>
    </row>
    <row r="2465" spans="1:10" x14ac:dyDescent="0.25">
      <c r="A2465" t="str">
        <f t="shared" si="38"/>
        <v>VoorschotenTotaalInkomensafh.huurbeleid tot 34229 euroHuurCorporatieOnder liberalisatiegrens</v>
      </c>
      <c r="B2465">
        <v>2015</v>
      </c>
      <c r="C2465" t="s">
        <v>21</v>
      </c>
      <c r="D2465" t="s">
        <v>26</v>
      </c>
      <c r="E2465" t="s">
        <v>0</v>
      </c>
      <c r="F2465" t="s">
        <v>8</v>
      </c>
      <c r="G2465" t="s">
        <v>3</v>
      </c>
      <c r="H2465" t="s">
        <v>4</v>
      </c>
      <c r="I2465" t="s">
        <v>5</v>
      </c>
      <c r="J2465">
        <v>1500</v>
      </c>
    </row>
    <row r="2466" spans="1:10" x14ac:dyDescent="0.25">
      <c r="A2466" t="str">
        <f t="shared" si="38"/>
        <v>VoorschotenTotaalInkomensafh.huurbeleid tot 34229 euroHuurCorporatieOverig</v>
      </c>
      <c r="B2466">
        <v>2015</v>
      </c>
      <c r="C2466" t="s">
        <v>21</v>
      </c>
      <c r="D2466" t="s">
        <v>26</v>
      </c>
      <c r="E2466" t="s">
        <v>0</v>
      </c>
      <c r="F2466" t="s">
        <v>8</v>
      </c>
      <c r="G2466" t="s">
        <v>3</v>
      </c>
      <c r="H2466" t="s">
        <v>4</v>
      </c>
      <c r="I2466" t="s">
        <v>6</v>
      </c>
      <c r="J2466">
        <v>200</v>
      </c>
    </row>
    <row r="2467" spans="1:10" x14ac:dyDescent="0.25">
      <c r="A2467" t="str">
        <f t="shared" si="38"/>
        <v>VoorschotenTotaalInkomensafh.huurbeleid tot 34229 euroHuurOverige verhuurderN.v.t.</v>
      </c>
      <c r="B2467">
        <v>2015</v>
      </c>
      <c r="C2467" t="s">
        <v>21</v>
      </c>
      <c r="D2467" t="s">
        <v>26</v>
      </c>
      <c r="E2467" t="s">
        <v>0</v>
      </c>
      <c r="F2467" t="s">
        <v>8</v>
      </c>
      <c r="G2467" t="s">
        <v>3</v>
      </c>
      <c r="H2467" t="s">
        <v>7</v>
      </c>
      <c r="I2467" t="s">
        <v>1</v>
      </c>
      <c r="J2467">
        <v>600</v>
      </c>
    </row>
    <row r="2468" spans="1:10" x14ac:dyDescent="0.25">
      <c r="A2468" t="str">
        <f t="shared" si="38"/>
        <v>VoorschotenTotaalInkomensafh.huurbeleid 34229 t/m 43786 euroTotaalN.v.t.N.v.t.</v>
      </c>
      <c r="B2468">
        <v>2015</v>
      </c>
      <c r="C2468" t="s">
        <v>21</v>
      </c>
      <c r="D2468" t="s">
        <v>26</v>
      </c>
      <c r="E2468" t="s">
        <v>0</v>
      </c>
      <c r="F2468" t="s">
        <v>9</v>
      </c>
      <c r="G2468" t="s">
        <v>0</v>
      </c>
      <c r="H2468" t="s">
        <v>1</v>
      </c>
      <c r="I2468" t="s">
        <v>1</v>
      </c>
      <c r="J2468">
        <v>1200</v>
      </c>
    </row>
    <row r="2469" spans="1:10" x14ac:dyDescent="0.25">
      <c r="A2469" t="str">
        <f t="shared" si="38"/>
        <v>VoorschotenTotaalInkomensafh.huurbeleid 34229 t/m 43786 euroEigenaarN.v.t.N.v.t.</v>
      </c>
      <c r="B2469">
        <v>2015</v>
      </c>
      <c r="C2469" t="s">
        <v>21</v>
      </c>
      <c r="D2469" t="s">
        <v>26</v>
      </c>
      <c r="E2469" t="s">
        <v>0</v>
      </c>
      <c r="F2469" t="s">
        <v>9</v>
      </c>
      <c r="G2469" t="s">
        <v>2</v>
      </c>
      <c r="H2469" t="s">
        <v>1</v>
      </c>
      <c r="I2469" t="s">
        <v>1</v>
      </c>
      <c r="J2469">
        <v>700</v>
      </c>
    </row>
    <row r="2470" spans="1:10" x14ac:dyDescent="0.25">
      <c r="A2470" t="str">
        <f t="shared" si="38"/>
        <v>VoorschotenTotaalInkomensafh.huurbeleid 34229 t/m 43786 euroHuurTotaalN.v.t.</v>
      </c>
      <c r="B2470">
        <v>2015</v>
      </c>
      <c r="C2470" t="s">
        <v>21</v>
      </c>
      <c r="D2470" t="s">
        <v>26</v>
      </c>
      <c r="E2470" t="s">
        <v>0</v>
      </c>
      <c r="F2470" t="s">
        <v>9</v>
      </c>
      <c r="G2470" t="s">
        <v>3</v>
      </c>
      <c r="H2470" t="s">
        <v>0</v>
      </c>
      <c r="I2470" t="s">
        <v>1</v>
      </c>
      <c r="J2470">
        <v>500</v>
      </c>
    </row>
    <row r="2471" spans="1:10" x14ac:dyDescent="0.25">
      <c r="A2471" t="str">
        <f t="shared" si="38"/>
        <v>VoorschotenTotaalInkomensafh.huurbeleid 34229 t/m 43786 euroHuurCorporatieTotaal</v>
      </c>
      <c r="B2471">
        <v>2015</v>
      </c>
      <c r="C2471" t="s">
        <v>21</v>
      </c>
      <c r="D2471" t="s">
        <v>26</v>
      </c>
      <c r="E2471" t="s">
        <v>0</v>
      </c>
      <c r="F2471" t="s">
        <v>9</v>
      </c>
      <c r="G2471" t="s">
        <v>3</v>
      </c>
      <c r="H2471" t="s">
        <v>4</v>
      </c>
      <c r="I2471" t="s">
        <v>0</v>
      </c>
      <c r="J2471">
        <v>300</v>
      </c>
    </row>
    <row r="2472" spans="1:10" x14ac:dyDescent="0.25">
      <c r="A2472" t="str">
        <f t="shared" si="38"/>
        <v>VoorschotenTotaalInkomensafh.huurbeleid 34229 t/m 43786 euroHuurCorporatieOnder liberalisatiegrens</v>
      </c>
      <c r="B2472">
        <v>2015</v>
      </c>
      <c r="C2472" t="s">
        <v>21</v>
      </c>
      <c r="D2472" t="s">
        <v>26</v>
      </c>
      <c r="E2472" t="s">
        <v>0</v>
      </c>
      <c r="F2472" t="s">
        <v>9</v>
      </c>
      <c r="G2472" t="s">
        <v>3</v>
      </c>
      <c r="H2472" t="s">
        <v>4</v>
      </c>
      <c r="I2472" t="s">
        <v>5</v>
      </c>
      <c r="J2472">
        <v>200</v>
      </c>
    </row>
    <row r="2473" spans="1:10" x14ac:dyDescent="0.25">
      <c r="A2473" t="str">
        <f t="shared" si="38"/>
        <v>VoorschotenTotaalInkomensafh.huurbeleid 34229 t/m 43786 euroHuurCorporatieOverig</v>
      </c>
      <c r="B2473">
        <v>2015</v>
      </c>
      <c r="C2473" t="s">
        <v>21</v>
      </c>
      <c r="D2473" t="s">
        <v>26</v>
      </c>
      <c r="E2473" t="s">
        <v>0</v>
      </c>
      <c r="F2473" t="s">
        <v>9</v>
      </c>
      <c r="G2473" t="s">
        <v>3</v>
      </c>
      <c r="H2473" t="s">
        <v>4</v>
      </c>
      <c r="I2473" t="s">
        <v>6</v>
      </c>
      <c r="J2473">
        <v>100</v>
      </c>
    </row>
    <row r="2474" spans="1:10" x14ac:dyDescent="0.25">
      <c r="A2474" t="str">
        <f t="shared" si="38"/>
        <v>VoorschotenTotaalInkomensafh.huurbeleid 34229 t/m 43786 euroHuurOverige verhuurderN.v.t.</v>
      </c>
      <c r="B2474">
        <v>2015</v>
      </c>
      <c r="C2474" t="s">
        <v>21</v>
      </c>
      <c r="D2474" t="s">
        <v>26</v>
      </c>
      <c r="E2474" t="s">
        <v>0</v>
      </c>
      <c r="F2474" t="s">
        <v>9</v>
      </c>
      <c r="G2474" t="s">
        <v>3</v>
      </c>
      <c r="H2474" t="s">
        <v>7</v>
      </c>
      <c r="I2474" t="s">
        <v>1</v>
      </c>
      <c r="J2474">
        <v>200</v>
      </c>
    </row>
    <row r="2475" spans="1:10" x14ac:dyDescent="0.25">
      <c r="A2475" t="str">
        <f t="shared" si="38"/>
        <v>VoorschotenTotaalInkomensafh.huurbeleid meer dan 43786 euroTotaalN.v.t.N.v.t.</v>
      </c>
      <c r="B2475">
        <v>2015</v>
      </c>
      <c r="C2475" t="s">
        <v>21</v>
      </c>
      <c r="D2475" t="s">
        <v>26</v>
      </c>
      <c r="E2475" t="s">
        <v>0</v>
      </c>
      <c r="F2475" t="s">
        <v>10</v>
      </c>
      <c r="G2475" t="s">
        <v>0</v>
      </c>
      <c r="H2475" t="s">
        <v>1</v>
      </c>
      <c r="I2475" t="s">
        <v>1</v>
      </c>
      <c r="J2475">
        <v>6000</v>
      </c>
    </row>
    <row r="2476" spans="1:10" x14ac:dyDescent="0.25">
      <c r="A2476" t="str">
        <f t="shared" si="38"/>
        <v>VoorschotenTotaalInkomensafh.huurbeleid meer dan 43786 euroEigenaarN.v.t.N.v.t.</v>
      </c>
      <c r="B2476">
        <v>2015</v>
      </c>
      <c r="C2476" t="s">
        <v>21</v>
      </c>
      <c r="D2476" t="s">
        <v>26</v>
      </c>
      <c r="E2476" t="s">
        <v>0</v>
      </c>
      <c r="F2476" t="s">
        <v>10</v>
      </c>
      <c r="G2476" t="s">
        <v>2</v>
      </c>
      <c r="H2476" t="s">
        <v>1</v>
      </c>
      <c r="I2476" t="s">
        <v>1</v>
      </c>
      <c r="J2476">
        <v>5100</v>
      </c>
    </row>
    <row r="2477" spans="1:10" x14ac:dyDescent="0.25">
      <c r="A2477" t="str">
        <f t="shared" si="38"/>
        <v>VoorschotenTotaalInkomensafh.huurbeleid meer dan 43786 euroHuurTotaalN.v.t.</v>
      </c>
      <c r="B2477">
        <v>2015</v>
      </c>
      <c r="C2477" t="s">
        <v>21</v>
      </c>
      <c r="D2477" t="s">
        <v>26</v>
      </c>
      <c r="E2477" t="s">
        <v>0</v>
      </c>
      <c r="F2477" t="s">
        <v>10</v>
      </c>
      <c r="G2477" t="s">
        <v>3</v>
      </c>
      <c r="H2477" t="s">
        <v>0</v>
      </c>
      <c r="I2477" t="s">
        <v>1</v>
      </c>
      <c r="J2477">
        <v>1000</v>
      </c>
    </row>
    <row r="2478" spans="1:10" x14ac:dyDescent="0.25">
      <c r="A2478" t="str">
        <f t="shared" si="38"/>
        <v>VoorschotenTotaalInkomensafh.huurbeleid meer dan 43786 euroHuurCorporatieTotaal</v>
      </c>
      <c r="B2478">
        <v>2015</v>
      </c>
      <c r="C2478" t="s">
        <v>21</v>
      </c>
      <c r="D2478" t="s">
        <v>26</v>
      </c>
      <c r="E2478" t="s">
        <v>0</v>
      </c>
      <c r="F2478" t="s">
        <v>10</v>
      </c>
      <c r="G2478" t="s">
        <v>3</v>
      </c>
      <c r="H2478" t="s">
        <v>4</v>
      </c>
      <c r="I2478" t="s">
        <v>0</v>
      </c>
      <c r="J2478">
        <v>500</v>
      </c>
    </row>
    <row r="2479" spans="1:10" x14ac:dyDescent="0.25">
      <c r="A2479" t="str">
        <f t="shared" si="38"/>
        <v>VoorschotenTotaalInkomensafh.huurbeleid meer dan 43786 euroHuurCorporatieOnder liberalisatiegrens</v>
      </c>
      <c r="B2479">
        <v>2015</v>
      </c>
      <c r="C2479" t="s">
        <v>21</v>
      </c>
      <c r="D2479" t="s">
        <v>26</v>
      </c>
      <c r="E2479" t="s">
        <v>0</v>
      </c>
      <c r="F2479" t="s">
        <v>10</v>
      </c>
      <c r="G2479" t="s">
        <v>3</v>
      </c>
      <c r="H2479" t="s">
        <v>4</v>
      </c>
      <c r="I2479" t="s">
        <v>5</v>
      </c>
      <c r="J2479">
        <v>300</v>
      </c>
    </row>
    <row r="2480" spans="1:10" x14ac:dyDescent="0.25">
      <c r="A2480" t="str">
        <f t="shared" si="38"/>
        <v>VoorschotenTotaalInkomensafh.huurbeleid meer dan 43786 euroHuurCorporatieOverig</v>
      </c>
      <c r="B2480">
        <v>2015</v>
      </c>
      <c r="C2480" t="s">
        <v>21</v>
      </c>
      <c r="D2480" t="s">
        <v>26</v>
      </c>
      <c r="E2480" t="s">
        <v>0</v>
      </c>
      <c r="F2480" t="s">
        <v>10</v>
      </c>
      <c r="G2480" t="s">
        <v>3</v>
      </c>
      <c r="H2480" t="s">
        <v>4</v>
      </c>
      <c r="I2480" t="s">
        <v>6</v>
      </c>
      <c r="J2480">
        <v>100</v>
      </c>
    </row>
    <row r="2481" spans="1:10" x14ac:dyDescent="0.25">
      <c r="A2481" t="str">
        <f t="shared" si="38"/>
        <v>VoorschotenTotaalInkomensafh.huurbeleid meer dan 43786 euroHuurOverige verhuurderN.v.t.</v>
      </c>
      <c r="B2481">
        <v>2015</v>
      </c>
      <c r="C2481" t="s">
        <v>21</v>
      </c>
      <c r="D2481" t="s">
        <v>26</v>
      </c>
      <c r="E2481" t="s">
        <v>0</v>
      </c>
      <c r="F2481" t="s">
        <v>10</v>
      </c>
      <c r="G2481" t="s">
        <v>3</v>
      </c>
      <c r="H2481" t="s">
        <v>7</v>
      </c>
      <c r="I2481" t="s">
        <v>1</v>
      </c>
      <c r="J2481">
        <v>500</v>
      </c>
    </row>
    <row r="2482" spans="1:10" x14ac:dyDescent="0.25">
      <c r="A2482" t="str">
        <f t="shared" si="38"/>
        <v>VoorschotenWijk 00TotaalTotaalN.v.t.N.v.t.</v>
      </c>
      <c r="B2482">
        <v>2015</v>
      </c>
      <c r="C2482" t="s">
        <v>21</v>
      </c>
      <c r="D2482" t="s">
        <v>26</v>
      </c>
      <c r="E2482" t="s">
        <v>119</v>
      </c>
      <c r="F2482" t="s">
        <v>0</v>
      </c>
      <c r="G2482" t="s">
        <v>0</v>
      </c>
      <c r="H2482" t="s">
        <v>1</v>
      </c>
      <c r="I2482" t="s">
        <v>1</v>
      </c>
      <c r="J2482">
        <v>10800</v>
      </c>
    </row>
    <row r="2483" spans="1:10" x14ac:dyDescent="0.25">
      <c r="A2483" t="str">
        <f t="shared" si="38"/>
        <v>VoorschotenWijk 00TotaalEigenaarN.v.t.N.v.t.</v>
      </c>
      <c r="B2483">
        <v>2015</v>
      </c>
      <c r="C2483" t="s">
        <v>21</v>
      </c>
      <c r="D2483" t="s">
        <v>26</v>
      </c>
      <c r="E2483" t="s">
        <v>119</v>
      </c>
      <c r="F2483" t="s">
        <v>0</v>
      </c>
      <c r="G2483" t="s">
        <v>2</v>
      </c>
      <c r="H2483" t="s">
        <v>1</v>
      </c>
      <c r="I2483" t="s">
        <v>1</v>
      </c>
      <c r="J2483">
        <v>7000</v>
      </c>
    </row>
    <row r="2484" spans="1:10" x14ac:dyDescent="0.25">
      <c r="A2484" t="str">
        <f t="shared" si="38"/>
        <v>VoorschotenWijk 00TotaalHuurTotaalN.v.t.</v>
      </c>
      <c r="B2484">
        <v>2015</v>
      </c>
      <c r="C2484" t="s">
        <v>21</v>
      </c>
      <c r="D2484" t="s">
        <v>26</v>
      </c>
      <c r="E2484" t="s">
        <v>119</v>
      </c>
      <c r="F2484" t="s">
        <v>0</v>
      </c>
      <c r="G2484" t="s">
        <v>3</v>
      </c>
      <c r="H2484" t="s">
        <v>0</v>
      </c>
      <c r="I2484" t="s">
        <v>1</v>
      </c>
      <c r="J2484">
        <v>3700</v>
      </c>
    </row>
    <row r="2485" spans="1:10" x14ac:dyDescent="0.25">
      <c r="A2485" t="str">
        <f t="shared" si="38"/>
        <v>VoorschotenWijk 00TotaalHuurCorporatieTotaal</v>
      </c>
      <c r="B2485">
        <v>2015</v>
      </c>
      <c r="C2485" t="s">
        <v>21</v>
      </c>
      <c r="D2485" t="s">
        <v>26</v>
      </c>
      <c r="E2485" t="s">
        <v>119</v>
      </c>
      <c r="F2485" t="s">
        <v>0</v>
      </c>
      <c r="G2485" t="s">
        <v>3</v>
      </c>
      <c r="H2485" t="s">
        <v>4</v>
      </c>
      <c r="I2485" t="s">
        <v>0</v>
      </c>
      <c r="J2485">
        <v>2400</v>
      </c>
    </row>
    <row r="2486" spans="1:10" x14ac:dyDescent="0.25">
      <c r="A2486" t="str">
        <f t="shared" si="38"/>
        <v>VoorschotenWijk 00TotaalHuurCorporatieOnder liberalisatiegrens</v>
      </c>
      <c r="B2486">
        <v>2015</v>
      </c>
      <c r="C2486" t="s">
        <v>21</v>
      </c>
      <c r="D2486" t="s">
        <v>26</v>
      </c>
      <c r="E2486" t="s">
        <v>119</v>
      </c>
      <c r="F2486" t="s">
        <v>0</v>
      </c>
      <c r="G2486" t="s">
        <v>3</v>
      </c>
      <c r="H2486" t="s">
        <v>4</v>
      </c>
      <c r="I2486" t="s">
        <v>5</v>
      </c>
      <c r="J2486">
        <v>2000</v>
      </c>
    </row>
    <row r="2487" spans="1:10" x14ac:dyDescent="0.25">
      <c r="A2487" t="str">
        <f t="shared" si="38"/>
        <v>VoorschotenWijk 00TotaalHuurCorporatieOverig</v>
      </c>
      <c r="B2487">
        <v>2015</v>
      </c>
      <c r="C2487" t="s">
        <v>21</v>
      </c>
      <c r="D2487" t="s">
        <v>26</v>
      </c>
      <c r="E2487" t="s">
        <v>119</v>
      </c>
      <c r="F2487" t="s">
        <v>0</v>
      </c>
      <c r="G2487" t="s">
        <v>3</v>
      </c>
      <c r="H2487" t="s">
        <v>4</v>
      </c>
      <c r="I2487" t="s">
        <v>6</v>
      </c>
      <c r="J2487">
        <v>400</v>
      </c>
    </row>
    <row r="2488" spans="1:10" x14ac:dyDescent="0.25">
      <c r="A2488" t="str">
        <f t="shared" si="38"/>
        <v>VoorschotenWijk 00TotaalHuurOverige verhuurderN.v.t.</v>
      </c>
      <c r="B2488">
        <v>2015</v>
      </c>
      <c r="C2488" t="s">
        <v>21</v>
      </c>
      <c r="D2488" t="s">
        <v>26</v>
      </c>
      <c r="E2488" t="s">
        <v>119</v>
      </c>
      <c r="F2488" t="s">
        <v>0</v>
      </c>
      <c r="G2488" t="s">
        <v>3</v>
      </c>
      <c r="H2488" t="s">
        <v>7</v>
      </c>
      <c r="I2488" t="s">
        <v>1</v>
      </c>
      <c r="J2488">
        <v>1400</v>
      </c>
    </row>
    <row r="2489" spans="1:10" x14ac:dyDescent="0.25">
      <c r="A2489" t="str">
        <f t="shared" si="38"/>
        <v>VoorschotenWijk 00Inkomensafh.huurbeleid tot 34229 euroTotaalN.v.t.N.v.t.</v>
      </c>
      <c r="B2489">
        <v>2015</v>
      </c>
      <c r="C2489" t="s">
        <v>21</v>
      </c>
      <c r="D2489" t="s">
        <v>26</v>
      </c>
      <c r="E2489" t="s">
        <v>119</v>
      </c>
      <c r="F2489" t="s">
        <v>8</v>
      </c>
      <c r="G2489" t="s">
        <v>0</v>
      </c>
      <c r="H2489" t="s">
        <v>1</v>
      </c>
      <c r="I2489" t="s">
        <v>1</v>
      </c>
      <c r="J2489">
        <v>3600</v>
      </c>
    </row>
    <row r="2490" spans="1:10" x14ac:dyDescent="0.25">
      <c r="A2490" t="str">
        <f t="shared" si="38"/>
        <v>VoorschotenWijk 00Inkomensafh.huurbeleid tot 34229 euroEigenaarN.v.t.N.v.t.</v>
      </c>
      <c r="B2490">
        <v>2015</v>
      </c>
      <c r="C2490" t="s">
        <v>21</v>
      </c>
      <c r="D2490" t="s">
        <v>26</v>
      </c>
      <c r="E2490" t="s">
        <v>119</v>
      </c>
      <c r="F2490" t="s">
        <v>8</v>
      </c>
      <c r="G2490" t="s">
        <v>2</v>
      </c>
      <c r="H2490" t="s">
        <v>1</v>
      </c>
      <c r="I2490" t="s">
        <v>1</v>
      </c>
      <c r="J2490">
        <v>1300</v>
      </c>
    </row>
    <row r="2491" spans="1:10" x14ac:dyDescent="0.25">
      <c r="A2491" t="str">
        <f t="shared" si="38"/>
        <v>VoorschotenWijk 00Inkomensafh.huurbeleid tot 34229 euroHuurTotaalN.v.t.</v>
      </c>
      <c r="B2491">
        <v>2015</v>
      </c>
      <c r="C2491" t="s">
        <v>21</v>
      </c>
      <c r="D2491" t="s">
        <v>26</v>
      </c>
      <c r="E2491" t="s">
        <v>119</v>
      </c>
      <c r="F2491" t="s">
        <v>8</v>
      </c>
      <c r="G2491" t="s">
        <v>3</v>
      </c>
      <c r="H2491" t="s">
        <v>0</v>
      </c>
      <c r="I2491" t="s">
        <v>1</v>
      </c>
      <c r="J2491">
        <v>2300</v>
      </c>
    </row>
    <row r="2492" spans="1:10" x14ac:dyDescent="0.25">
      <c r="A2492" t="str">
        <f t="shared" si="38"/>
        <v>VoorschotenWijk 00Inkomensafh.huurbeleid tot 34229 euroHuurCorporatieTotaal</v>
      </c>
      <c r="B2492">
        <v>2015</v>
      </c>
      <c r="C2492" t="s">
        <v>21</v>
      </c>
      <c r="D2492" t="s">
        <v>26</v>
      </c>
      <c r="E2492" t="s">
        <v>119</v>
      </c>
      <c r="F2492" t="s">
        <v>8</v>
      </c>
      <c r="G2492" t="s">
        <v>3</v>
      </c>
      <c r="H2492" t="s">
        <v>4</v>
      </c>
      <c r="I2492" t="s">
        <v>0</v>
      </c>
      <c r="J2492">
        <v>1600</v>
      </c>
    </row>
    <row r="2493" spans="1:10" x14ac:dyDescent="0.25">
      <c r="A2493" t="str">
        <f t="shared" si="38"/>
        <v>VoorschotenWijk 00Inkomensafh.huurbeleid tot 34229 euroHuurCorporatieOnder liberalisatiegrens</v>
      </c>
      <c r="B2493">
        <v>2015</v>
      </c>
      <c r="C2493" t="s">
        <v>21</v>
      </c>
      <c r="D2493" t="s">
        <v>26</v>
      </c>
      <c r="E2493" t="s">
        <v>119</v>
      </c>
      <c r="F2493" t="s">
        <v>8</v>
      </c>
      <c r="G2493" t="s">
        <v>3</v>
      </c>
      <c r="H2493" t="s">
        <v>4</v>
      </c>
      <c r="I2493" t="s">
        <v>5</v>
      </c>
      <c r="J2493">
        <v>1500</v>
      </c>
    </row>
    <row r="2494" spans="1:10" x14ac:dyDescent="0.25">
      <c r="A2494" t="str">
        <f t="shared" si="38"/>
        <v>VoorschotenWijk 00Inkomensafh.huurbeleid tot 34229 euroHuurCorporatieOverig</v>
      </c>
      <c r="B2494">
        <v>2015</v>
      </c>
      <c r="C2494" t="s">
        <v>21</v>
      </c>
      <c r="D2494" t="s">
        <v>26</v>
      </c>
      <c r="E2494" t="s">
        <v>119</v>
      </c>
      <c r="F2494" t="s">
        <v>8</v>
      </c>
      <c r="G2494" t="s">
        <v>3</v>
      </c>
      <c r="H2494" t="s">
        <v>4</v>
      </c>
      <c r="I2494" t="s">
        <v>6</v>
      </c>
      <c r="J2494">
        <v>200</v>
      </c>
    </row>
    <row r="2495" spans="1:10" x14ac:dyDescent="0.25">
      <c r="A2495" t="str">
        <f t="shared" si="38"/>
        <v>VoorschotenWijk 00Inkomensafh.huurbeleid tot 34229 euroHuurOverige verhuurderN.v.t.</v>
      </c>
      <c r="B2495">
        <v>2015</v>
      </c>
      <c r="C2495" t="s">
        <v>21</v>
      </c>
      <c r="D2495" t="s">
        <v>26</v>
      </c>
      <c r="E2495" t="s">
        <v>119</v>
      </c>
      <c r="F2495" t="s">
        <v>8</v>
      </c>
      <c r="G2495" t="s">
        <v>3</v>
      </c>
      <c r="H2495" t="s">
        <v>7</v>
      </c>
      <c r="I2495" t="s">
        <v>1</v>
      </c>
      <c r="J2495">
        <v>600</v>
      </c>
    </row>
    <row r="2496" spans="1:10" x14ac:dyDescent="0.25">
      <c r="A2496" t="str">
        <f t="shared" si="38"/>
        <v>VoorschotenWijk 00Inkomensafh.huurbeleid 34229 t/m 43786 euroTotaalN.v.t.N.v.t.</v>
      </c>
      <c r="B2496">
        <v>2015</v>
      </c>
      <c r="C2496" t="s">
        <v>21</v>
      </c>
      <c r="D2496" t="s">
        <v>26</v>
      </c>
      <c r="E2496" t="s">
        <v>119</v>
      </c>
      <c r="F2496" t="s">
        <v>9</v>
      </c>
      <c r="G2496" t="s">
        <v>0</v>
      </c>
      <c r="H2496" t="s">
        <v>1</v>
      </c>
      <c r="I2496" t="s">
        <v>1</v>
      </c>
      <c r="J2496">
        <v>1200</v>
      </c>
    </row>
    <row r="2497" spans="1:10" x14ac:dyDescent="0.25">
      <c r="A2497" t="str">
        <f t="shared" si="38"/>
        <v>VoorschotenWijk 00Inkomensafh.huurbeleid 34229 t/m 43786 euroEigenaarN.v.t.N.v.t.</v>
      </c>
      <c r="B2497">
        <v>2015</v>
      </c>
      <c r="C2497" t="s">
        <v>21</v>
      </c>
      <c r="D2497" t="s">
        <v>26</v>
      </c>
      <c r="E2497" t="s">
        <v>119</v>
      </c>
      <c r="F2497" t="s">
        <v>9</v>
      </c>
      <c r="G2497" t="s">
        <v>2</v>
      </c>
      <c r="H2497" t="s">
        <v>1</v>
      </c>
      <c r="I2497" t="s">
        <v>1</v>
      </c>
      <c r="J2497">
        <v>700</v>
      </c>
    </row>
    <row r="2498" spans="1:10" x14ac:dyDescent="0.25">
      <c r="A2498" t="str">
        <f t="shared" si="38"/>
        <v>VoorschotenWijk 00Inkomensafh.huurbeleid 34229 t/m 43786 euroHuurTotaalN.v.t.</v>
      </c>
      <c r="B2498">
        <v>2015</v>
      </c>
      <c r="C2498" t="s">
        <v>21</v>
      </c>
      <c r="D2498" t="s">
        <v>26</v>
      </c>
      <c r="E2498" t="s">
        <v>119</v>
      </c>
      <c r="F2498" t="s">
        <v>9</v>
      </c>
      <c r="G2498" t="s">
        <v>3</v>
      </c>
      <c r="H2498" t="s">
        <v>0</v>
      </c>
      <c r="I2498" t="s">
        <v>1</v>
      </c>
      <c r="J2498">
        <v>500</v>
      </c>
    </row>
    <row r="2499" spans="1:10" x14ac:dyDescent="0.25">
      <c r="A2499" t="str">
        <f t="shared" ref="A2499:A2562" si="39">CONCATENATE(D2499,E2499,F2499,G2499,H2499,I2499)</f>
        <v>VoorschotenWijk 00Inkomensafh.huurbeleid 34229 t/m 43786 euroHuurCorporatieTotaal</v>
      </c>
      <c r="B2499">
        <v>2015</v>
      </c>
      <c r="C2499" t="s">
        <v>21</v>
      </c>
      <c r="D2499" t="s">
        <v>26</v>
      </c>
      <c r="E2499" t="s">
        <v>119</v>
      </c>
      <c r="F2499" t="s">
        <v>9</v>
      </c>
      <c r="G2499" t="s">
        <v>3</v>
      </c>
      <c r="H2499" t="s">
        <v>4</v>
      </c>
      <c r="I2499" t="s">
        <v>0</v>
      </c>
      <c r="J2499">
        <v>300</v>
      </c>
    </row>
    <row r="2500" spans="1:10" x14ac:dyDescent="0.25">
      <c r="A2500" t="str">
        <f t="shared" si="39"/>
        <v>VoorschotenWijk 00Inkomensafh.huurbeleid 34229 t/m 43786 euroHuurCorporatieOnder liberalisatiegrens</v>
      </c>
      <c r="B2500">
        <v>2015</v>
      </c>
      <c r="C2500" t="s">
        <v>21</v>
      </c>
      <c r="D2500" t="s">
        <v>26</v>
      </c>
      <c r="E2500" t="s">
        <v>119</v>
      </c>
      <c r="F2500" t="s">
        <v>9</v>
      </c>
      <c r="G2500" t="s">
        <v>3</v>
      </c>
      <c r="H2500" t="s">
        <v>4</v>
      </c>
      <c r="I2500" t="s">
        <v>5</v>
      </c>
      <c r="J2500">
        <v>200</v>
      </c>
    </row>
    <row r="2501" spans="1:10" x14ac:dyDescent="0.25">
      <c r="A2501" t="str">
        <f t="shared" si="39"/>
        <v>VoorschotenWijk 00Inkomensafh.huurbeleid 34229 t/m 43786 euroHuurCorporatieOverig</v>
      </c>
      <c r="B2501">
        <v>2015</v>
      </c>
      <c r="C2501" t="s">
        <v>21</v>
      </c>
      <c r="D2501" t="s">
        <v>26</v>
      </c>
      <c r="E2501" t="s">
        <v>119</v>
      </c>
      <c r="F2501" t="s">
        <v>9</v>
      </c>
      <c r="G2501" t="s">
        <v>3</v>
      </c>
      <c r="H2501" t="s">
        <v>4</v>
      </c>
      <c r="I2501" t="s">
        <v>6</v>
      </c>
      <c r="J2501">
        <v>100</v>
      </c>
    </row>
    <row r="2502" spans="1:10" x14ac:dyDescent="0.25">
      <c r="A2502" t="str">
        <f t="shared" si="39"/>
        <v>VoorschotenWijk 00Inkomensafh.huurbeleid 34229 t/m 43786 euroHuurOverige verhuurderN.v.t.</v>
      </c>
      <c r="B2502">
        <v>2015</v>
      </c>
      <c r="C2502" t="s">
        <v>21</v>
      </c>
      <c r="D2502" t="s">
        <v>26</v>
      </c>
      <c r="E2502" t="s">
        <v>119</v>
      </c>
      <c r="F2502" t="s">
        <v>9</v>
      </c>
      <c r="G2502" t="s">
        <v>3</v>
      </c>
      <c r="H2502" t="s">
        <v>7</v>
      </c>
      <c r="I2502" t="s">
        <v>1</v>
      </c>
      <c r="J2502">
        <v>200</v>
      </c>
    </row>
    <row r="2503" spans="1:10" x14ac:dyDescent="0.25">
      <c r="A2503" t="str">
        <f t="shared" si="39"/>
        <v>VoorschotenWijk 00Inkomensafh.huurbeleid meer dan 43786 euroTotaalN.v.t.N.v.t.</v>
      </c>
      <c r="B2503">
        <v>2015</v>
      </c>
      <c r="C2503" t="s">
        <v>21</v>
      </c>
      <c r="D2503" t="s">
        <v>26</v>
      </c>
      <c r="E2503" t="s">
        <v>119</v>
      </c>
      <c r="F2503" t="s">
        <v>10</v>
      </c>
      <c r="G2503" t="s">
        <v>0</v>
      </c>
      <c r="H2503" t="s">
        <v>1</v>
      </c>
      <c r="I2503" t="s">
        <v>1</v>
      </c>
      <c r="J2503">
        <v>6000</v>
      </c>
    </row>
    <row r="2504" spans="1:10" x14ac:dyDescent="0.25">
      <c r="A2504" t="str">
        <f t="shared" si="39"/>
        <v>VoorschotenWijk 00Inkomensafh.huurbeleid meer dan 43786 euroEigenaarN.v.t.N.v.t.</v>
      </c>
      <c r="B2504">
        <v>2015</v>
      </c>
      <c r="C2504" t="s">
        <v>21</v>
      </c>
      <c r="D2504" t="s">
        <v>26</v>
      </c>
      <c r="E2504" t="s">
        <v>119</v>
      </c>
      <c r="F2504" t="s">
        <v>10</v>
      </c>
      <c r="G2504" t="s">
        <v>2</v>
      </c>
      <c r="H2504" t="s">
        <v>1</v>
      </c>
      <c r="I2504" t="s">
        <v>1</v>
      </c>
      <c r="J2504">
        <v>5100</v>
      </c>
    </row>
    <row r="2505" spans="1:10" x14ac:dyDescent="0.25">
      <c r="A2505" t="str">
        <f t="shared" si="39"/>
        <v>VoorschotenWijk 00Inkomensafh.huurbeleid meer dan 43786 euroHuurTotaalN.v.t.</v>
      </c>
      <c r="B2505">
        <v>2015</v>
      </c>
      <c r="C2505" t="s">
        <v>21</v>
      </c>
      <c r="D2505" t="s">
        <v>26</v>
      </c>
      <c r="E2505" t="s">
        <v>119</v>
      </c>
      <c r="F2505" t="s">
        <v>10</v>
      </c>
      <c r="G2505" t="s">
        <v>3</v>
      </c>
      <c r="H2505" t="s">
        <v>0</v>
      </c>
      <c r="I2505" t="s">
        <v>1</v>
      </c>
      <c r="J2505">
        <v>1000</v>
      </c>
    </row>
    <row r="2506" spans="1:10" x14ac:dyDescent="0.25">
      <c r="A2506" t="str">
        <f t="shared" si="39"/>
        <v>VoorschotenWijk 00Inkomensafh.huurbeleid meer dan 43786 euroHuurCorporatieTotaal</v>
      </c>
      <c r="B2506">
        <v>2015</v>
      </c>
      <c r="C2506" t="s">
        <v>21</v>
      </c>
      <c r="D2506" t="s">
        <v>26</v>
      </c>
      <c r="E2506" t="s">
        <v>119</v>
      </c>
      <c r="F2506" t="s">
        <v>10</v>
      </c>
      <c r="G2506" t="s">
        <v>3</v>
      </c>
      <c r="H2506" t="s">
        <v>4</v>
      </c>
      <c r="I2506" t="s">
        <v>0</v>
      </c>
      <c r="J2506">
        <v>500</v>
      </c>
    </row>
    <row r="2507" spans="1:10" x14ac:dyDescent="0.25">
      <c r="A2507" t="str">
        <f t="shared" si="39"/>
        <v>VoorschotenWijk 00Inkomensafh.huurbeleid meer dan 43786 euroHuurCorporatieOnder liberalisatiegrens</v>
      </c>
      <c r="B2507">
        <v>2015</v>
      </c>
      <c r="C2507" t="s">
        <v>21</v>
      </c>
      <c r="D2507" t="s">
        <v>26</v>
      </c>
      <c r="E2507" t="s">
        <v>119</v>
      </c>
      <c r="F2507" t="s">
        <v>10</v>
      </c>
      <c r="G2507" t="s">
        <v>3</v>
      </c>
      <c r="H2507" t="s">
        <v>4</v>
      </c>
      <c r="I2507" t="s">
        <v>5</v>
      </c>
      <c r="J2507">
        <v>300</v>
      </c>
    </row>
    <row r="2508" spans="1:10" x14ac:dyDescent="0.25">
      <c r="A2508" t="str">
        <f t="shared" si="39"/>
        <v>VoorschotenWijk 00Inkomensafh.huurbeleid meer dan 43786 euroHuurCorporatieOverig</v>
      </c>
      <c r="B2508">
        <v>2015</v>
      </c>
      <c r="C2508" t="s">
        <v>21</v>
      </c>
      <c r="D2508" t="s">
        <v>26</v>
      </c>
      <c r="E2508" t="s">
        <v>119</v>
      </c>
      <c r="F2508" t="s">
        <v>10</v>
      </c>
      <c r="G2508" t="s">
        <v>3</v>
      </c>
      <c r="H2508" t="s">
        <v>4</v>
      </c>
      <c r="I2508" t="s">
        <v>6</v>
      </c>
      <c r="J2508">
        <v>100</v>
      </c>
    </row>
    <row r="2509" spans="1:10" x14ac:dyDescent="0.25">
      <c r="A2509" t="str">
        <f t="shared" si="39"/>
        <v>VoorschotenWijk 00Inkomensafh.huurbeleid meer dan 43786 euroHuurOverige verhuurderN.v.t.</v>
      </c>
      <c r="B2509">
        <v>2015</v>
      </c>
      <c r="C2509" t="s">
        <v>21</v>
      </c>
      <c r="D2509" t="s">
        <v>26</v>
      </c>
      <c r="E2509" t="s">
        <v>119</v>
      </c>
      <c r="F2509" t="s">
        <v>10</v>
      </c>
      <c r="G2509" t="s">
        <v>3</v>
      </c>
      <c r="H2509" t="s">
        <v>7</v>
      </c>
      <c r="I2509" t="s">
        <v>1</v>
      </c>
      <c r="J2509">
        <v>500</v>
      </c>
    </row>
    <row r="2510" spans="1:10" x14ac:dyDescent="0.25">
      <c r="A2510" t="str">
        <f t="shared" si="39"/>
        <v>ZoeterwoudeTotaalTotaalTotaalN.v.t.N.v.t.</v>
      </c>
      <c r="B2510">
        <v>2015</v>
      </c>
      <c r="C2510" t="s">
        <v>21</v>
      </c>
      <c r="D2510" t="s">
        <v>27</v>
      </c>
      <c r="E2510" t="s">
        <v>0</v>
      </c>
      <c r="F2510" t="s">
        <v>0</v>
      </c>
      <c r="G2510" t="s">
        <v>0</v>
      </c>
      <c r="H2510" t="s">
        <v>1</v>
      </c>
      <c r="I2510" t="s">
        <v>1</v>
      </c>
      <c r="J2510">
        <v>3200</v>
      </c>
    </row>
    <row r="2511" spans="1:10" x14ac:dyDescent="0.25">
      <c r="A2511" t="str">
        <f t="shared" si="39"/>
        <v>ZoeterwoudeTotaalTotaalEigenaarN.v.t.N.v.t.</v>
      </c>
      <c r="B2511">
        <v>2015</v>
      </c>
      <c r="C2511" t="s">
        <v>21</v>
      </c>
      <c r="D2511" t="s">
        <v>27</v>
      </c>
      <c r="E2511" t="s">
        <v>0</v>
      </c>
      <c r="F2511" t="s">
        <v>0</v>
      </c>
      <c r="G2511" t="s">
        <v>2</v>
      </c>
      <c r="H2511" t="s">
        <v>1</v>
      </c>
      <c r="I2511" t="s">
        <v>1</v>
      </c>
      <c r="J2511">
        <v>2400</v>
      </c>
    </row>
    <row r="2512" spans="1:10" x14ac:dyDescent="0.25">
      <c r="A2512" t="str">
        <f t="shared" si="39"/>
        <v>ZoeterwoudeTotaalTotaalHuurTotaalN.v.t.</v>
      </c>
      <c r="B2512">
        <v>2015</v>
      </c>
      <c r="C2512" t="s">
        <v>21</v>
      </c>
      <c r="D2512" t="s">
        <v>27</v>
      </c>
      <c r="E2512" t="s">
        <v>0</v>
      </c>
      <c r="F2512" t="s">
        <v>0</v>
      </c>
      <c r="G2512" t="s">
        <v>3</v>
      </c>
      <c r="H2512" t="s">
        <v>0</v>
      </c>
      <c r="I2512" t="s">
        <v>1</v>
      </c>
      <c r="J2512">
        <v>800</v>
      </c>
    </row>
    <row r="2513" spans="1:10" x14ac:dyDescent="0.25">
      <c r="A2513" t="str">
        <f t="shared" si="39"/>
        <v>ZoeterwoudeTotaalTotaalHuurCorporatieTotaal</v>
      </c>
      <c r="B2513">
        <v>2015</v>
      </c>
      <c r="C2513" t="s">
        <v>21</v>
      </c>
      <c r="D2513" t="s">
        <v>27</v>
      </c>
      <c r="E2513" t="s">
        <v>0</v>
      </c>
      <c r="F2513" t="s">
        <v>0</v>
      </c>
      <c r="G2513" t="s">
        <v>3</v>
      </c>
      <c r="H2513" t="s">
        <v>4</v>
      </c>
      <c r="I2513" t="s">
        <v>0</v>
      </c>
      <c r="J2513">
        <v>600</v>
      </c>
    </row>
    <row r="2514" spans="1:10" x14ac:dyDescent="0.25">
      <c r="A2514" t="str">
        <f t="shared" si="39"/>
        <v>ZoeterwoudeTotaalTotaalHuurCorporatieOnder liberalisatiegrens</v>
      </c>
      <c r="B2514">
        <v>2015</v>
      </c>
      <c r="C2514" t="s">
        <v>21</v>
      </c>
      <c r="D2514" t="s">
        <v>27</v>
      </c>
      <c r="E2514" t="s">
        <v>0</v>
      </c>
      <c r="F2514" t="s">
        <v>0</v>
      </c>
      <c r="G2514" t="s">
        <v>3</v>
      </c>
      <c r="H2514" t="s">
        <v>4</v>
      </c>
      <c r="I2514" t="s">
        <v>5</v>
      </c>
      <c r="J2514">
        <v>600</v>
      </c>
    </row>
    <row r="2515" spans="1:10" x14ac:dyDescent="0.25">
      <c r="A2515" t="str">
        <f t="shared" si="39"/>
        <v>ZoeterwoudeTotaalTotaalHuurCorporatieOverig</v>
      </c>
      <c r="B2515">
        <v>2015</v>
      </c>
      <c r="C2515" t="s">
        <v>21</v>
      </c>
      <c r="D2515" t="s">
        <v>27</v>
      </c>
      <c r="E2515" t="s">
        <v>0</v>
      </c>
      <c r="F2515" t="s">
        <v>0</v>
      </c>
      <c r="G2515" t="s">
        <v>3</v>
      </c>
      <c r="H2515" t="s">
        <v>4</v>
      </c>
      <c r="I2515" t="s">
        <v>6</v>
      </c>
      <c r="J2515">
        <v>0</v>
      </c>
    </row>
    <row r="2516" spans="1:10" x14ac:dyDescent="0.25">
      <c r="A2516" t="str">
        <f t="shared" si="39"/>
        <v>ZoeterwoudeTotaalTotaalHuurOverige verhuurderN.v.t.</v>
      </c>
      <c r="B2516">
        <v>2015</v>
      </c>
      <c r="C2516" t="s">
        <v>21</v>
      </c>
      <c r="D2516" t="s">
        <v>27</v>
      </c>
      <c r="E2516" t="s">
        <v>0</v>
      </c>
      <c r="F2516" t="s">
        <v>0</v>
      </c>
      <c r="G2516" t="s">
        <v>3</v>
      </c>
      <c r="H2516" t="s">
        <v>7</v>
      </c>
      <c r="I2516" t="s">
        <v>1</v>
      </c>
      <c r="J2516">
        <v>200</v>
      </c>
    </row>
    <row r="2517" spans="1:10" x14ac:dyDescent="0.25">
      <c r="A2517" t="str">
        <f t="shared" si="39"/>
        <v>ZoeterwoudeTotaalInkomensafh.huurbeleid tot 34229 euroTotaalN.v.t.N.v.t.</v>
      </c>
      <c r="B2517">
        <v>2015</v>
      </c>
      <c r="C2517" t="s">
        <v>21</v>
      </c>
      <c r="D2517" t="s">
        <v>27</v>
      </c>
      <c r="E2517" t="s">
        <v>0</v>
      </c>
      <c r="F2517" t="s">
        <v>8</v>
      </c>
      <c r="G2517" t="s">
        <v>0</v>
      </c>
      <c r="H2517" t="s">
        <v>1</v>
      </c>
      <c r="I2517" t="s">
        <v>1</v>
      </c>
      <c r="J2517">
        <v>1100</v>
      </c>
    </row>
    <row r="2518" spans="1:10" x14ac:dyDescent="0.25">
      <c r="A2518" t="str">
        <f t="shared" si="39"/>
        <v>ZoeterwoudeTotaalInkomensafh.huurbeleid tot 34229 euroEigenaarN.v.t.N.v.t.</v>
      </c>
      <c r="B2518">
        <v>2015</v>
      </c>
      <c r="C2518" t="s">
        <v>21</v>
      </c>
      <c r="D2518" t="s">
        <v>27</v>
      </c>
      <c r="E2518" t="s">
        <v>0</v>
      </c>
      <c r="F2518" t="s">
        <v>8</v>
      </c>
      <c r="G2518" t="s">
        <v>2</v>
      </c>
      <c r="H2518" t="s">
        <v>1</v>
      </c>
      <c r="I2518" t="s">
        <v>1</v>
      </c>
      <c r="J2518">
        <v>600</v>
      </c>
    </row>
    <row r="2519" spans="1:10" x14ac:dyDescent="0.25">
      <c r="A2519" t="str">
        <f t="shared" si="39"/>
        <v>ZoeterwoudeTotaalInkomensafh.huurbeleid tot 34229 euroHuurTotaalN.v.t.</v>
      </c>
      <c r="B2519">
        <v>2015</v>
      </c>
      <c r="C2519" t="s">
        <v>21</v>
      </c>
      <c r="D2519" t="s">
        <v>27</v>
      </c>
      <c r="E2519" t="s">
        <v>0</v>
      </c>
      <c r="F2519" t="s">
        <v>8</v>
      </c>
      <c r="G2519" t="s">
        <v>3</v>
      </c>
      <c r="H2519" t="s">
        <v>0</v>
      </c>
      <c r="I2519" t="s">
        <v>1</v>
      </c>
      <c r="J2519">
        <v>500</v>
      </c>
    </row>
    <row r="2520" spans="1:10" x14ac:dyDescent="0.25">
      <c r="A2520" t="str">
        <f t="shared" si="39"/>
        <v>ZoeterwoudeTotaalInkomensafh.huurbeleid tot 34229 euroHuurCorporatieTotaal</v>
      </c>
      <c r="B2520">
        <v>2015</v>
      </c>
      <c r="C2520" t="s">
        <v>21</v>
      </c>
      <c r="D2520" t="s">
        <v>27</v>
      </c>
      <c r="E2520" t="s">
        <v>0</v>
      </c>
      <c r="F2520" t="s">
        <v>8</v>
      </c>
      <c r="G2520" t="s">
        <v>3</v>
      </c>
      <c r="H2520" t="s">
        <v>4</v>
      </c>
      <c r="I2520" t="s">
        <v>0</v>
      </c>
      <c r="J2520">
        <v>400</v>
      </c>
    </row>
    <row r="2521" spans="1:10" x14ac:dyDescent="0.25">
      <c r="A2521" t="str">
        <f t="shared" si="39"/>
        <v>ZoeterwoudeTotaalInkomensafh.huurbeleid tot 34229 euroHuurCorporatieOnder liberalisatiegrens</v>
      </c>
      <c r="B2521">
        <v>2015</v>
      </c>
      <c r="C2521" t="s">
        <v>21</v>
      </c>
      <c r="D2521" t="s">
        <v>27</v>
      </c>
      <c r="E2521" t="s">
        <v>0</v>
      </c>
      <c r="F2521" t="s">
        <v>8</v>
      </c>
      <c r="G2521" t="s">
        <v>3</v>
      </c>
      <c r="H2521" t="s">
        <v>4</v>
      </c>
      <c r="I2521" t="s">
        <v>5</v>
      </c>
      <c r="J2521">
        <v>400</v>
      </c>
    </row>
    <row r="2522" spans="1:10" x14ac:dyDescent="0.25">
      <c r="A2522" t="str">
        <f t="shared" si="39"/>
        <v>ZoeterwoudeTotaalInkomensafh.huurbeleid tot 34229 euroHuurCorporatieOverig</v>
      </c>
      <c r="B2522">
        <v>2015</v>
      </c>
      <c r="C2522" t="s">
        <v>21</v>
      </c>
      <c r="D2522" t="s">
        <v>27</v>
      </c>
      <c r="E2522" t="s">
        <v>0</v>
      </c>
      <c r="F2522" t="s">
        <v>8</v>
      </c>
      <c r="G2522" t="s">
        <v>3</v>
      </c>
      <c r="H2522" t="s">
        <v>4</v>
      </c>
      <c r="I2522" t="s">
        <v>6</v>
      </c>
      <c r="J2522">
        <v>0</v>
      </c>
    </row>
    <row r="2523" spans="1:10" x14ac:dyDescent="0.25">
      <c r="A2523" t="str">
        <f t="shared" si="39"/>
        <v>ZoeterwoudeTotaalInkomensafh.huurbeleid tot 34229 euroHuurOverige verhuurderN.v.t.</v>
      </c>
      <c r="B2523">
        <v>2015</v>
      </c>
      <c r="C2523" t="s">
        <v>21</v>
      </c>
      <c r="D2523" t="s">
        <v>27</v>
      </c>
      <c r="E2523" t="s">
        <v>0</v>
      </c>
      <c r="F2523" t="s">
        <v>8</v>
      </c>
      <c r="G2523" t="s">
        <v>3</v>
      </c>
      <c r="H2523" t="s">
        <v>7</v>
      </c>
      <c r="I2523" t="s">
        <v>1</v>
      </c>
      <c r="J2523">
        <v>100</v>
      </c>
    </row>
    <row r="2524" spans="1:10" x14ac:dyDescent="0.25">
      <c r="A2524" t="str">
        <f t="shared" si="39"/>
        <v>ZoeterwoudeTotaalInkomensafh.huurbeleid 34229 t/m 43786 euroTotaalN.v.t.N.v.t.</v>
      </c>
      <c r="B2524">
        <v>2015</v>
      </c>
      <c r="C2524" t="s">
        <v>21</v>
      </c>
      <c r="D2524" t="s">
        <v>27</v>
      </c>
      <c r="E2524" t="s">
        <v>0</v>
      </c>
      <c r="F2524" t="s">
        <v>9</v>
      </c>
      <c r="G2524" t="s">
        <v>0</v>
      </c>
      <c r="H2524" t="s">
        <v>1</v>
      </c>
      <c r="I2524" t="s">
        <v>1</v>
      </c>
      <c r="J2524">
        <v>400</v>
      </c>
    </row>
    <row r="2525" spans="1:10" x14ac:dyDescent="0.25">
      <c r="A2525" t="str">
        <f t="shared" si="39"/>
        <v>ZoeterwoudeTotaalInkomensafh.huurbeleid 34229 t/m 43786 euroEigenaarN.v.t.N.v.t.</v>
      </c>
      <c r="B2525">
        <v>2015</v>
      </c>
      <c r="C2525" t="s">
        <v>21</v>
      </c>
      <c r="D2525" t="s">
        <v>27</v>
      </c>
      <c r="E2525" t="s">
        <v>0</v>
      </c>
      <c r="F2525" t="s">
        <v>9</v>
      </c>
      <c r="G2525" t="s">
        <v>2</v>
      </c>
      <c r="H2525" t="s">
        <v>1</v>
      </c>
      <c r="I2525" t="s">
        <v>1</v>
      </c>
      <c r="J2525">
        <v>300</v>
      </c>
    </row>
    <row r="2526" spans="1:10" x14ac:dyDescent="0.25">
      <c r="A2526" t="str">
        <f t="shared" si="39"/>
        <v>ZoeterwoudeTotaalInkomensafh.huurbeleid 34229 t/m 43786 euroHuurTotaalN.v.t.</v>
      </c>
      <c r="B2526">
        <v>2015</v>
      </c>
      <c r="C2526" t="s">
        <v>21</v>
      </c>
      <c r="D2526" t="s">
        <v>27</v>
      </c>
      <c r="E2526" t="s">
        <v>0</v>
      </c>
      <c r="F2526" t="s">
        <v>9</v>
      </c>
      <c r="G2526" t="s">
        <v>3</v>
      </c>
      <c r="H2526" t="s">
        <v>0</v>
      </c>
      <c r="I2526" t="s">
        <v>1</v>
      </c>
      <c r="J2526">
        <v>100</v>
      </c>
    </row>
    <row r="2527" spans="1:10" x14ac:dyDescent="0.25">
      <c r="A2527" t="str">
        <f t="shared" si="39"/>
        <v>ZoeterwoudeTotaalInkomensafh.huurbeleid 34229 t/m 43786 euroHuurCorporatieTotaal</v>
      </c>
      <c r="B2527">
        <v>2015</v>
      </c>
      <c r="C2527" t="s">
        <v>21</v>
      </c>
      <c r="D2527" t="s">
        <v>27</v>
      </c>
      <c r="E2527" t="s">
        <v>0</v>
      </c>
      <c r="F2527" t="s">
        <v>9</v>
      </c>
      <c r="G2527" t="s">
        <v>3</v>
      </c>
      <c r="H2527" t="s">
        <v>4</v>
      </c>
      <c r="I2527" t="s">
        <v>0</v>
      </c>
      <c r="J2527">
        <v>100</v>
      </c>
    </row>
    <row r="2528" spans="1:10" x14ac:dyDescent="0.25">
      <c r="A2528" t="str">
        <f t="shared" si="39"/>
        <v>ZoeterwoudeTotaalInkomensafh.huurbeleid 34229 t/m 43786 euroHuurCorporatieOnder liberalisatiegrens</v>
      </c>
      <c r="B2528">
        <v>2015</v>
      </c>
      <c r="C2528" t="s">
        <v>21</v>
      </c>
      <c r="D2528" t="s">
        <v>27</v>
      </c>
      <c r="E2528" t="s">
        <v>0</v>
      </c>
      <c r="F2528" t="s">
        <v>9</v>
      </c>
      <c r="G2528" t="s">
        <v>3</v>
      </c>
      <c r="H2528" t="s">
        <v>4</v>
      </c>
      <c r="I2528" t="s">
        <v>5</v>
      </c>
      <c r="J2528">
        <v>100</v>
      </c>
    </row>
    <row r="2529" spans="1:10" x14ac:dyDescent="0.25">
      <c r="A2529" t="str">
        <f t="shared" si="39"/>
        <v>ZoeterwoudeTotaalInkomensafh.huurbeleid 34229 t/m 43786 euroHuurCorporatieOverig</v>
      </c>
      <c r="B2529">
        <v>2015</v>
      </c>
      <c r="C2529" t="s">
        <v>21</v>
      </c>
      <c r="D2529" t="s">
        <v>27</v>
      </c>
      <c r="E2529" t="s">
        <v>0</v>
      </c>
      <c r="F2529" t="s">
        <v>9</v>
      </c>
      <c r="G2529" t="s">
        <v>3</v>
      </c>
      <c r="H2529" t="s">
        <v>4</v>
      </c>
      <c r="I2529" t="s">
        <v>6</v>
      </c>
      <c r="J2529">
        <v>0</v>
      </c>
    </row>
    <row r="2530" spans="1:10" x14ac:dyDescent="0.25">
      <c r="A2530" t="str">
        <f t="shared" si="39"/>
        <v>ZoeterwoudeTotaalInkomensafh.huurbeleid 34229 t/m 43786 euroHuurOverige verhuurderN.v.t.</v>
      </c>
      <c r="B2530">
        <v>2015</v>
      </c>
      <c r="C2530" t="s">
        <v>21</v>
      </c>
      <c r="D2530" t="s">
        <v>27</v>
      </c>
      <c r="E2530" t="s">
        <v>0</v>
      </c>
      <c r="F2530" t="s">
        <v>9</v>
      </c>
      <c r="G2530" t="s">
        <v>3</v>
      </c>
      <c r="H2530" t="s">
        <v>7</v>
      </c>
      <c r="I2530" t="s">
        <v>1</v>
      </c>
      <c r="J2530">
        <v>0</v>
      </c>
    </row>
    <row r="2531" spans="1:10" x14ac:dyDescent="0.25">
      <c r="A2531" t="str">
        <f t="shared" si="39"/>
        <v>ZoeterwoudeTotaalInkomensafh.huurbeleid meer dan 43786 euroTotaalN.v.t.N.v.t.</v>
      </c>
      <c r="B2531">
        <v>2015</v>
      </c>
      <c r="C2531" t="s">
        <v>21</v>
      </c>
      <c r="D2531" t="s">
        <v>27</v>
      </c>
      <c r="E2531" t="s">
        <v>0</v>
      </c>
      <c r="F2531" t="s">
        <v>10</v>
      </c>
      <c r="G2531" t="s">
        <v>0</v>
      </c>
      <c r="H2531" t="s">
        <v>1</v>
      </c>
      <c r="I2531" t="s">
        <v>1</v>
      </c>
      <c r="J2531">
        <v>1700</v>
      </c>
    </row>
    <row r="2532" spans="1:10" x14ac:dyDescent="0.25">
      <c r="A2532" t="str">
        <f t="shared" si="39"/>
        <v>ZoeterwoudeTotaalInkomensafh.huurbeleid meer dan 43786 euroEigenaarN.v.t.N.v.t.</v>
      </c>
      <c r="B2532">
        <v>2015</v>
      </c>
      <c r="C2532" t="s">
        <v>21</v>
      </c>
      <c r="D2532" t="s">
        <v>27</v>
      </c>
      <c r="E2532" t="s">
        <v>0</v>
      </c>
      <c r="F2532" t="s">
        <v>10</v>
      </c>
      <c r="G2532" t="s">
        <v>2</v>
      </c>
      <c r="H2532" t="s">
        <v>1</v>
      </c>
      <c r="I2532" t="s">
        <v>1</v>
      </c>
      <c r="J2532">
        <v>1500</v>
      </c>
    </row>
    <row r="2533" spans="1:10" x14ac:dyDescent="0.25">
      <c r="A2533" t="str">
        <f t="shared" si="39"/>
        <v>ZoeterwoudeTotaalInkomensafh.huurbeleid meer dan 43786 euroHuurTotaalN.v.t.</v>
      </c>
      <c r="B2533">
        <v>2015</v>
      </c>
      <c r="C2533" t="s">
        <v>21</v>
      </c>
      <c r="D2533" t="s">
        <v>27</v>
      </c>
      <c r="E2533" t="s">
        <v>0</v>
      </c>
      <c r="F2533" t="s">
        <v>10</v>
      </c>
      <c r="G2533" t="s">
        <v>3</v>
      </c>
      <c r="H2533" t="s">
        <v>0</v>
      </c>
      <c r="I2533" t="s">
        <v>1</v>
      </c>
      <c r="J2533">
        <v>200</v>
      </c>
    </row>
    <row r="2534" spans="1:10" x14ac:dyDescent="0.25">
      <c r="A2534" t="str">
        <f t="shared" si="39"/>
        <v>ZoeterwoudeTotaalInkomensafh.huurbeleid meer dan 43786 euroHuurCorporatieTotaal</v>
      </c>
      <c r="B2534">
        <v>2015</v>
      </c>
      <c r="C2534" t="s">
        <v>21</v>
      </c>
      <c r="D2534" t="s">
        <v>27</v>
      </c>
      <c r="E2534" t="s">
        <v>0</v>
      </c>
      <c r="F2534" t="s">
        <v>10</v>
      </c>
      <c r="G2534" t="s">
        <v>3</v>
      </c>
      <c r="H2534" t="s">
        <v>4</v>
      </c>
      <c r="I2534" t="s">
        <v>0</v>
      </c>
      <c r="J2534">
        <v>100</v>
      </c>
    </row>
    <row r="2535" spans="1:10" x14ac:dyDescent="0.25">
      <c r="A2535" t="str">
        <f t="shared" si="39"/>
        <v>ZoeterwoudeTotaalInkomensafh.huurbeleid meer dan 43786 euroHuurCorporatieOnder liberalisatiegrens</v>
      </c>
      <c r="B2535">
        <v>2015</v>
      </c>
      <c r="C2535" t="s">
        <v>21</v>
      </c>
      <c r="D2535" t="s">
        <v>27</v>
      </c>
      <c r="E2535" t="s">
        <v>0</v>
      </c>
      <c r="F2535" t="s">
        <v>10</v>
      </c>
      <c r="G2535" t="s">
        <v>3</v>
      </c>
      <c r="H2535" t="s">
        <v>4</v>
      </c>
      <c r="I2535" t="s">
        <v>5</v>
      </c>
      <c r="J2535">
        <v>100</v>
      </c>
    </row>
    <row r="2536" spans="1:10" x14ac:dyDescent="0.25">
      <c r="A2536" t="str">
        <f t="shared" si="39"/>
        <v>ZoeterwoudeTotaalInkomensafh.huurbeleid meer dan 43786 euroHuurCorporatieOverig</v>
      </c>
      <c r="B2536">
        <v>2015</v>
      </c>
      <c r="C2536" t="s">
        <v>21</v>
      </c>
      <c r="D2536" t="s">
        <v>27</v>
      </c>
      <c r="E2536" t="s">
        <v>0</v>
      </c>
      <c r="F2536" t="s">
        <v>10</v>
      </c>
      <c r="G2536" t="s">
        <v>3</v>
      </c>
      <c r="H2536" t="s">
        <v>4</v>
      </c>
      <c r="I2536" t="s">
        <v>6</v>
      </c>
      <c r="J2536">
        <v>0</v>
      </c>
    </row>
    <row r="2537" spans="1:10" x14ac:dyDescent="0.25">
      <c r="A2537" t="str">
        <f t="shared" si="39"/>
        <v>ZoeterwoudeTotaalInkomensafh.huurbeleid meer dan 43786 euroHuurOverige verhuurderN.v.t.</v>
      </c>
      <c r="B2537">
        <v>2015</v>
      </c>
      <c r="C2537" t="s">
        <v>21</v>
      </c>
      <c r="D2537" t="s">
        <v>27</v>
      </c>
      <c r="E2537" t="s">
        <v>0</v>
      </c>
      <c r="F2537" t="s">
        <v>10</v>
      </c>
      <c r="G2537" t="s">
        <v>3</v>
      </c>
      <c r="H2537" t="s">
        <v>7</v>
      </c>
      <c r="I2537" t="s">
        <v>1</v>
      </c>
      <c r="J2537">
        <v>100</v>
      </c>
    </row>
    <row r="2538" spans="1:10" x14ac:dyDescent="0.25">
      <c r="A2538" t="str">
        <f t="shared" si="39"/>
        <v>ZoeterwoudeZoeterwoude-DorpTotaalTotaalN.v.t.N.v.t.</v>
      </c>
      <c r="B2538">
        <v>2015</v>
      </c>
      <c r="C2538" t="s">
        <v>21</v>
      </c>
      <c r="D2538" t="s">
        <v>27</v>
      </c>
      <c r="E2538" t="s">
        <v>180</v>
      </c>
      <c r="F2538" t="s">
        <v>0</v>
      </c>
      <c r="G2538" t="s">
        <v>0</v>
      </c>
      <c r="H2538" t="s">
        <v>1</v>
      </c>
      <c r="I2538" t="s">
        <v>1</v>
      </c>
      <c r="J2538">
        <v>1800</v>
      </c>
    </row>
    <row r="2539" spans="1:10" x14ac:dyDescent="0.25">
      <c r="A2539" t="str">
        <f t="shared" si="39"/>
        <v>ZoeterwoudeZoeterwoude-DorpTotaalEigenaarN.v.t.N.v.t.</v>
      </c>
      <c r="B2539">
        <v>2015</v>
      </c>
      <c r="C2539" t="s">
        <v>21</v>
      </c>
      <c r="D2539" t="s">
        <v>27</v>
      </c>
      <c r="E2539" t="s">
        <v>180</v>
      </c>
      <c r="F2539" t="s">
        <v>0</v>
      </c>
      <c r="G2539" t="s">
        <v>2</v>
      </c>
      <c r="H2539" t="s">
        <v>1</v>
      </c>
      <c r="I2539" t="s">
        <v>1</v>
      </c>
      <c r="J2539">
        <v>1300</v>
      </c>
    </row>
    <row r="2540" spans="1:10" x14ac:dyDescent="0.25">
      <c r="A2540" t="str">
        <f t="shared" si="39"/>
        <v>ZoeterwoudeZoeterwoude-DorpTotaalHuurTotaalN.v.t.</v>
      </c>
      <c r="B2540">
        <v>2015</v>
      </c>
      <c r="C2540" t="s">
        <v>21</v>
      </c>
      <c r="D2540" t="s">
        <v>27</v>
      </c>
      <c r="E2540" t="s">
        <v>180</v>
      </c>
      <c r="F2540" t="s">
        <v>0</v>
      </c>
      <c r="G2540" t="s">
        <v>3</v>
      </c>
      <c r="H2540" t="s">
        <v>0</v>
      </c>
      <c r="I2540" t="s">
        <v>1</v>
      </c>
      <c r="J2540">
        <v>500</v>
      </c>
    </row>
    <row r="2541" spans="1:10" x14ac:dyDescent="0.25">
      <c r="A2541" t="str">
        <f t="shared" si="39"/>
        <v>ZoeterwoudeZoeterwoude-DorpTotaalHuurCorporatieTotaal</v>
      </c>
      <c r="B2541">
        <v>2015</v>
      </c>
      <c r="C2541" t="s">
        <v>21</v>
      </c>
      <c r="D2541" t="s">
        <v>27</v>
      </c>
      <c r="E2541" t="s">
        <v>180</v>
      </c>
      <c r="F2541" t="s">
        <v>0</v>
      </c>
      <c r="G2541" t="s">
        <v>3</v>
      </c>
      <c r="H2541" t="s">
        <v>4</v>
      </c>
      <c r="I2541" t="s">
        <v>0</v>
      </c>
      <c r="J2541">
        <v>300</v>
      </c>
    </row>
    <row r="2542" spans="1:10" x14ac:dyDescent="0.25">
      <c r="A2542" t="str">
        <f t="shared" si="39"/>
        <v>ZoeterwoudeZoeterwoude-DorpTotaalHuurCorporatieOnder liberalisatiegrens</v>
      </c>
      <c r="B2542">
        <v>2015</v>
      </c>
      <c r="C2542" t="s">
        <v>21</v>
      </c>
      <c r="D2542" t="s">
        <v>27</v>
      </c>
      <c r="E2542" t="s">
        <v>180</v>
      </c>
      <c r="F2542" t="s">
        <v>0</v>
      </c>
      <c r="G2542" t="s">
        <v>3</v>
      </c>
      <c r="H2542" t="s">
        <v>4</v>
      </c>
      <c r="I2542" t="s">
        <v>5</v>
      </c>
      <c r="J2542">
        <v>300</v>
      </c>
    </row>
    <row r="2543" spans="1:10" x14ac:dyDescent="0.25">
      <c r="A2543" t="str">
        <f t="shared" si="39"/>
        <v>ZoeterwoudeZoeterwoude-DorpTotaalHuurCorporatieOverig</v>
      </c>
      <c r="B2543">
        <v>2015</v>
      </c>
      <c r="C2543" t="s">
        <v>21</v>
      </c>
      <c r="D2543" t="s">
        <v>27</v>
      </c>
      <c r="E2543" t="s">
        <v>180</v>
      </c>
      <c r="F2543" t="s">
        <v>0</v>
      </c>
      <c r="G2543" t="s">
        <v>3</v>
      </c>
      <c r="H2543" t="s">
        <v>4</v>
      </c>
      <c r="I2543" t="s">
        <v>6</v>
      </c>
      <c r="J2543">
        <v>0</v>
      </c>
    </row>
    <row r="2544" spans="1:10" x14ac:dyDescent="0.25">
      <c r="A2544" t="str">
        <f t="shared" si="39"/>
        <v>ZoeterwoudeZoeterwoude-DorpTotaalHuurOverige verhuurderN.v.t.</v>
      </c>
      <c r="B2544">
        <v>2015</v>
      </c>
      <c r="C2544" t="s">
        <v>21</v>
      </c>
      <c r="D2544" t="s">
        <v>27</v>
      </c>
      <c r="E2544" t="s">
        <v>180</v>
      </c>
      <c r="F2544" t="s">
        <v>0</v>
      </c>
      <c r="G2544" t="s">
        <v>3</v>
      </c>
      <c r="H2544" t="s">
        <v>7</v>
      </c>
      <c r="I2544" t="s">
        <v>1</v>
      </c>
      <c r="J2544">
        <v>100</v>
      </c>
    </row>
    <row r="2545" spans="1:10" x14ac:dyDescent="0.25">
      <c r="A2545" t="str">
        <f t="shared" si="39"/>
        <v>ZoeterwoudeZoeterwoude-DorpInkomensafh.huurbeleid tot 34229 euroTotaalN.v.t.N.v.t.</v>
      </c>
      <c r="B2545">
        <v>2015</v>
      </c>
      <c r="C2545" t="s">
        <v>21</v>
      </c>
      <c r="D2545" t="s">
        <v>27</v>
      </c>
      <c r="E2545" t="s">
        <v>180</v>
      </c>
      <c r="F2545" t="s">
        <v>8</v>
      </c>
      <c r="G2545" t="s">
        <v>0</v>
      </c>
      <c r="H2545" t="s">
        <v>1</v>
      </c>
      <c r="I2545" t="s">
        <v>1</v>
      </c>
      <c r="J2545">
        <v>600</v>
      </c>
    </row>
    <row r="2546" spans="1:10" x14ac:dyDescent="0.25">
      <c r="A2546" t="str">
        <f t="shared" si="39"/>
        <v>ZoeterwoudeZoeterwoude-DorpInkomensafh.huurbeleid tot 34229 euroEigenaarN.v.t.N.v.t.</v>
      </c>
      <c r="B2546">
        <v>2015</v>
      </c>
      <c r="C2546" t="s">
        <v>21</v>
      </c>
      <c r="D2546" t="s">
        <v>27</v>
      </c>
      <c r="E2546" t="s">
        <v>180</v>
      </c>
      <c r="F2546" t="s">
        <v>8</v>
      </c>
      <c r="G2546" t="s">
        <v>2</v>
      </c>
      <c r="H2546" t="s">
        <v>1</v>
      </c>
      <c r="I2546" t="s">
        <v>1</v>
      </c>
      <c r="J2546">
        <v>300</v>
      </c>
    </row>
    <row r="2547" spans="1:10" x14ac:dyDescent="0.25">
      <c r="A2547" t="str">
        <f t="shared" si="39"/>
        <v>ZoeterwoudeZoeterwoude-DorpInkomensafh.huurbeleid tot 34229 euroHuurTotaalN.v.t.</v>
      </c>
      <c r="B2547">
        <v>2015</v>
      </c>
      <c r="C2547" t="s">
        <v>21</v>
      </c>
      <c r="D2547" t="s">
        <v>27</v>
      </c>
      <c r="E2547" t="s">
        <v>180</v>
      </c>
      <c r="F2547" t="s">
        <v>8</v>
      </c>
      <c r="G2547" t="s">
        <v>3</v>
      </c>
      <c r="H2547" t="s">
        <v>0</v>
      </c>
      <c r="I2547" t="s">
        <v>1</v>
      </c>
      <c r="J2547">
        <v>300</v>
      </c>
    </row>
    <row r="2548" spans="1:10" x14ac:dyDescent="0.25">
      <c r="A2548" t="str">
        <f t="shared" si="39"/>
        <v>ZoeterwoudeZoeterwoude-DorpInkomensafh.huurbeleid tot 34229 euroHuurCorporatieTotaal</v>
      </c>
      <c r="B2548">
        <v>2015</v>
      </c>
      <c r="C2548" t="s">
        <v>21</v>
      </c>
      <c r="D2548" t="s">
        <v>27</v>
      </c>
      <c r="E2548" t="s">
        <v>180</v>
      </c>
      <c r="F2548" t="s">
        <v>8</v>
      </c>
      <c r="G2548" t="s">
        <v>3</v>
      </c>
      <c r="H2548" t="s">
        <v>4</v>
      </c>
      <c r="I2548" t="s">
        <v>0</v>
      </c>
      <c r="J2548">
        <v>200</v>
      </c>
    </row>
    <row r="2549" spans="1:10" x14ac:dyDescent="0.25">
      <c r="A2549" t="str">
        <f t="shared" si="39"/>
        <v>ZoeterwoudeZoeterwoude-DorpInkomensafh.huurbeleid tot 34229 euroHuurCorporatieOnder liberalisatiegrens</v>
      </c>
      <c r="B2549">
        <v>2015</v>
      </c>
      <c r="C2549" t="s">
        <v>21</v>
      </c>
      <c r="D2549" t="s">
        <v>27</v>
      </c>
      <c r="E2549" t="s">
        <v>180</v>
      </c>
      <c r="F2549" t="s">
        <v>8</v>
      </c>
      <c r="G2549" t="s">
        <v>3</v>
      </c>
      <c r="H2549" t="s">
        <v>4</v>
      </c>
      <c r="I2549" t="s">
        <v>5</v>
      </c>
      <c r="J2549">
        <v>200</v>
      </c>
    </row>
    <row r="2550" spans="1:10" x14ac:dyDescent="0.25">
      <c r="A2550" t="str">
        <f t="shared" si="39"/>
        <v>ZoeterwoudeZoeterwoude-DorpInkomensafh.huurbeleid tot 34229 euroHuurCorporatieOverig</v>
      </c>
      <c r="B2550">
        <v>2015</v>
      </c>
      <c r="C2550" t="s">
        <v>21</v>
      </c>
      <c r="D2550" t="s">
        <v>27</v>
      </c>
      <c r="E2550" t="s">
        <v>180</v>
      </c>
      <c r="F2550" t="s">
        <v>8</v>
      </c>
      <c r="G2550" t="s">
        <v>3</v>
      </c>
      <c r="H2550" t="s">
        <v>4</v>
      </c>
      <c r="I2550" t="s">
        <v>6</v>
      </c>
      <c r="J2550">
        <v>0</v>
      </c>
    </row>
    <row r="2551" spans="1:10" x14ac:dyDescent="0.25">
      <c r="A2551" t="str">
        <f t="shared" si="39"/>
        <v>ZoeterwoudeZoeterwoude-DorpInkomensafh.huurbeleid tot 34229 euroHuurOverige verhuurderN.v.t.</v>
      </c>
      <c r="B2551">
        <v>2015</v>
      </c>
      <c r="C2551" t="s">
        <v>21</v>
      </c>
      <c r="D2551" t="s">
        <v>27</v>
      </c>
      <c r="E2551" t="s">
        <v>180</v>
      </c>
      <c r="F2551" t="s">
        <v>8</v>
      </c>
      <c r="G2551" t="s">
        <v>3</v>
      </c>
      <c r="H2551" t="s">
        <v>7</v>
      </c>
      <c r="I2551" t="s">
        <v>1</v>
      </c>
      <c r="J2551">
        <v>100</v>
      </c>
    </row>
    <row r="2552" spans="1:10" x14ac:dyDescent="0.25">
      <c r="A2552" t="str">
        <f t="shared" si="39"/>
        <v>ZoeterwoudeZoeterwoude-DorpInkomensafh.huurbeleid 34229 t/m 43786 euroTotaalN.v.t.N.v.t.</v>
      </c>
      <c r="B2552">
        <v>2015</v>
      </c>
      <c r="C2552" t="s">
        <v>21</v>
      </c>
      <c r="D2552" t="s">
        <v>27</v>
      </c>
      <c r="E2552" t="s">
        <v>180</v>
      </c>
      <c r="F2552" t="s">
        <v>9</v>
      </c>
      <c r="G2552" t="s">
        <v>0</v>
      </c>
      <c r="H2552" t="s">
        <v>1</v>
      </c>
      <c r="I2552" t="s">
        <v>1</v>
      </c>
      <c r="J2552">
        <v>200</v>
      </c>
    </row>
    <row r="2553" spans="1:10" x14ac:dyDescent="0.25">
      <c r="A2553" t="str">
        <f t="shared" si="39"/>
        <v>ZoeterwoudeZoeterwoude-DorpInkomensafh.huurbeleid 34229 t/m 43786 euroEigenaarN.v.t.N.v.t.</v>
      </c>
      <c r="B2553">
        <v>2015</v>
      </c>
      <c r="C2553" t="s">
        <v>21</v>
      </c>
      <c r="D2553" t="s">
        <v>27</v>
      </c>
      <c r="E2553" t="s">
        <v>180</v>
      </c>
      <c r="F2553" t="s">
        <v>9</v>
      </c>
      <c r="G2553" t="s">
        <v>2</v>
      </c>
      <c r="H2553" t="s">
        <v>1</v>
      </c>
      <c r="I2553" t="s">
        <v>1</v>
      </c>
      <c r="J2553">
        <v>200</v>
      </c>
    </row>
    <row r="2554" spans="1:10" x14ac:dyDescent="0.25">
      <c r="A2554" t="str">
        <f t="shared" si="39"/>
        <v>ZoeterwoudeZoeterwoude-DorpInkomensafh.huurbeleid 34229 t/m 43786 euroHuurTotaalN.v.t.</v>
      </c>
      <c r="B2554">
        <v>2015</v>
      </c>
      <c r="C2554" t="s">
        <v>21</v>
      </c>
      <c r="D2554" t="s">
        <v>27</v>
      </c>
      <c r="E2554" t="s">
        <v>180</v>
      </c>
      <c r="F2554" t="s">
        <v>9</v>
      </c>
      <c r="G2554" t="s">
        <v>3</v>
      </c>
      <c r="H2554" t="s">
        <v>0</v>
      </c>
      <c r="I2554" t="s">
        <v>1</v>
      </c>
      <c r="J2554">
        <v>100</v>
      </c>
    </row>
    <row r="2555" spans="1:10" x14ac:dyDescent="0.25">
      <c r="A2555" t="str">
        <f t="shared" si="39"/>
        <v>ZoeterwoudeZoeterwoude-DorpInkomensafh.huurbeleid 34229 t/m 43786 euroHuurCorporatieTotaal</v>
      </c>
      <c r="B2555">
        <v>2015</v>
      </c>
      <c r="C2555" t="s">
        <v>21</v>
      </c>
      <c r="D2555" t="s">
        <v>27</v>
      </c>
      <c r="E2555" t="s">
        <v>180</v>
      </c>
      <c r="F2555" t="s">
        <v>9</v>
      </c>
      <c r="G2555" t="s">
        <v>3</v>
      </c>
      <c r="H2555" t="s">
        <v>4</v>
      </c>
      <c r="I2555" t="s">
        <v>0</v>
      </c>
      <c r="J2555">
        <v>0</v>
      </c>
    </row>
    <row r="2556" spans="1:10" x14ac:dyDescent="0.25">
      <c r="A2556" t="str">
        <f t="shared" si="39"/>
        <v>ZoeterwoudeZoeterwoude-DorpInkomensafh.huurbeleid 34229 t/m 43786 euroHuurCorporatieOnder liberalisatiegrens</v>
      </c>
      <c r="B2556">
        <v>2015</v>
      </c>
      <c r="C2556" t="s">
        <v>21</v>
      </c>
      <c r="D2556" t="s">
        <v>27</v>
      </c>
      <c r="E2556" t="s">
        <v>180</v>
      </c>
      <c r="F2556" t="s">
        <v>9</v>
      </c>
      <c r="G2556" t="s">
        <v>3</v>
      </c>
      <c r="H2556" t="s">
        <v>4</v>
      </c>
      <c r="I2556" t="s">
        <v>5</v>
      </c>
      <c r="J2556">
        <v>0</v>
      </c>
    </row>
    <row r="2557" spans="1:10" x14ac:dyDescent="0.25">
      <c r="A2557" t="str">
        <f t="shared" si="39"/>
        <v>ZoeterwoudeZoeterwoude-DorpInkomensafh.huurbeleid 34229 t/m 43786 euroHuurCorporatieOverig</v>
      </c>
      <c r="B2557">
        <v>2015</v>
      </c>
      <c r="C2557" t="s">
        <v>21</v>
      </c>
      <c r="D2557" t="s">
        <v>27</v>
      </c>
      <c r="E2557" t="s">
        <v>180</v>
      </c>
      <c r="F2557" t="s">
        <v>9</v>
      </c>
      <c r="G2557" t="s">
        <v>3</v>
      </c>
      <c r="H2557" t="s">
        <v>4</v>
      </c>
      <c r="I2557" t="s">
        <v>6</v>
      </c>
      <c r="J2557">
        <v>0</v>
      </c>
    </row>
    <row r="2558" spans="1:10" x14ac:dyDescent="0.25">
      <c r="A2558" t="str">
        <f t="shared" si="39"/>
        <v>ZoeterwoudeZoeterwoude-DorpInkomensafh.huurbeleid 34229 t/m 43786 euroHuurOverige verhuurderN.v.t.</v>
      </c>
      <c r="B2558">
        <v>2015</v>
      </c>
      <c r="C2558" t="s">
        <v>21</v>
      </c>
      <c r="D2558" t="s">
        <v>27</v>
      </c>
      <c r="E2558" t="s">
        <v>180</v>
      </c>
      <c r="F2558" t="s">
        <v>9</v>
      </c>
      <c r="G2558" t="s">
        <v>3</v>
      </c>
      <c r="H2558" t="s">
        <v>7</v>
      </c>
      <c r="I2558" t="s">
        <v>1</v>
      </c>
      <c r="J2558">
        <v>0</v>
      </c>
    </row>
    <row r="2559" spans="1:10" x14ac:dyDescent="0.25">
      <c r="A2559" t="str">
        <f t="shared" si="39"/>
        <v>ZoeterwoudeZoeterwoude-DorpInkomensafh.huurbeleid meer dan 43786 euroTotaalN.v.t.N.v.t.</v>
      </c>
      <c r="B2559">
        <v>2015</v>
      </c>
      <c r="C2559" t="s">
        <v>21</v>
      </c>
      <c r="D2559" t="s">
        <v>27</v>
      </c>
      <c r="E2559" t="s">
        <v>180</v>
      </c>
      <c r="F2559" t="s">
        <v>10</v>
      </c>
      <c r="G2559" t="s">
        <v>0</v>
      </c>
      <c r="H2559" t="s">
        <v>1</v>
      </c>
      <c r="I2559" t="s">
        <v>1</v>
      </c>
      <c r="J2559">
        <v>900</v>
      </c>
    </row>
    <row r="2560" spans="1:10" x14ac:dyDescent="0.25">
      <c r="A2560" t="str">
        <f t="shared" si="39"/>
        <v>ZoeterwoudeZoeterwoude-DorpInkomensafh.huurbeleid meer dan 43786 euroEigenaarN.v.t.N.v.t.</v>
      </c>
      <c r="B2560">
        <v>2015</v>
      </c>
      <c r="C2560" t="s">
        <v>21</v>
      </c>
      <c r="D2560" t="s">
        <v>27</v>
      </c>
      <c r="E2560" t="s">
        <v>180</v>
      </c>
      <c r="F2560" t="s">
        <v>10</v>
      </c>
      <c r="G2560" t="s">
        <v>2</v>
      </c>
      <c r="H2560" t="s">
        <v>1</v>
      </c>
      <c r="I2560" t="s">
        <v>1</v>
      </c>
      <c r="J2560">
        <v>800</v>
      </c>
    </row>
    <row r="2561" spans="1:10" x14ac:dyDescent="0.25">
      <c r="A2561" t="str">
        <f t="shared" si="39"/>
        <v>ZoeterwoudeZoeterwoude-DorpInkomensafh.huurbeleid meer dan 43786 euroHuurTotaalN.v.t.</v>
      </c>
      <c r="B2561">
        <v>2015</v>
      </c>
      <c r="C2561" t="s">
        <v>21</v>
      </c>
      <c r="D2561" t="s">
        <v>27</v>
      </c>
      <c r="E2561" t="s">
        <v>180</v>
      </c>
      <c r="F2561" t="s">
        <v>10</v>
      </c>
      <c r="G2561" t="s">
        <v>3</v>
      </c>
      <c r="H2561" t="s">
        <v>0</v>
      </c>
      <c r="I2561" t="s">
        <v>1</v>
      </c>
      <c r="J2561">
        <v>100</v>
      </c>
    </row>
    <row r="2562" spans="1:10" x14ac:dyDescent="0.25">
      <c r="A2562" t="str">
        <f t="shared" si="39"/>
        <v>ZoeterwoudeZoeterwoude-DorpInkomensafh.huurbeleid meer dan 43786 euroHuurCorporatieTotaal</v>
      </c>
      <c r="B2562">
        <v>2015</v>
      </c>
      <c r="C2562" t="s">
        <v>21</v>
      </c>
      <c r="D2562" t="s">
        <v>27</v>
      </c>
      <c r="E2562" t="s">
        <v>180</v>
      </c>
      <c r="F2562" t="s">
        <v>10</v>
      </c>
      <c r="G2562" t="s">
        <v>3</v>
      </c>
      <c r="H2562" t="s">
        <v>4</v>
      </c>
      <c r="I2562" t="s">
        <v>0</v>
      </c>
      <c r="J2562">
        <v>100</v>
      </c>
    </row>
    <row r="2563" spans="1:10" x14ac:dyDescent="0.25">
      <c r="A2563" t="str">
        <f t="shared" ref="A2563:A2626" si="40">CONCATENATE(D2563,E2563,F2563,G2563,H2563,I2563)</f>
        <v>ZoeterwoudeZoeterwoude-DorpInkomensafh.huurbeleid meer dan 43786 euroHuurCorporatieOnder liberalisatiegrens</v>
      </c>
      <c r="B2563">
        <v>2015</v>
      </c>
      <c r="C2563" t="s">
        <v>21</v>
      </c>
      <c r="D2563" t="s">
        <v>27</v>
      </c>
      <c r="E2563" t="s">
        <v>180</v>
      </c>
      <c r="F2563" t="s">
        <v>10</v>
      </c>
      <c r="G2563" t="s">
        <v>3</v>
      </c>
      <c r="H2563" t="s">
        <v>4</v>
      </c>
      <c r="I2563" t="s">
        <v>5</v>
      </c>
      <c r="J2563">
        <v>100</v>
      </c>
    </row>
    <row r="2564" spans="1:10" x14ac:dyDescent="0.25">
      <c r="A2564" t="str">
        <f t="shared" si="40"/>
        <v>ZoeterwoudeZoeterwoude-DorpInkomensafh.huurbeleid meer dan 43786 euroHuurCorporatieOverig</v>
      </c>
      <c r="B2564">
        <v>2015</v>
      </c>
      <c r="C2564" t="s">
        <v>21</v>
      </c>
      <c r="D2564" t="s">
        <v>27</v>
      </c>
      <c r="E2564" t="s">
        <v>180</v>
      </c>
      <c r="F2564" t="s">
        <v>10</v>
      </c>
      <c r="G2564" t="s">
        <v>3</v>
      </c>
      <c r="H2564" t="s">
        <v>4</v>
      </c>
      <c r="I2564" t="s">
        <v>6</v>
      </c>
      <c r="J2564">
        <v>0</v>
      </c>
    </row>
    <row r="2565" spans="1:10" x14ac:dyDescent="0.25">
      <c r="A2565" t="str">
        <f t="shared" si="40"/>
        <v>ZoeterwoudeZoeterwoude-DorpInkomensafh.huurbeleid meer dan 43786 euroHuurOverige verhuurderN.v.t.</v>
      </c>
      <c r="B2565">
        <v>2015</v>
      </c>
      <c r="C2565" t="s">
        <v>21</v>
      </c>
      <c r="D2565" t="s">
        <v>27</v>
      </c>
      <c r="E2565" t="s">
        <v>180</v>
      </c>
      <c r="F2565" t="s">
        <v>10</v>
      </c>
      <c r="G2565" t="s">
        <v>3</v>
      </c>
      <c r="H2565" t="s">
        <v>7</v>
      </c>
      <c r="I2565" t="s">
        <v>1</v>
      </c>
      <c r="J2565">
        <v>0</v>
      </c>
    </row>
    <row r="2566" spans="1:10" x14ac:dyDescent="0.25">
      <c r="A2566" t="str">
        <f t="shared" si="40"/>
        <v>ZoeterwoudeWesteindeTotaalTotaalN.v.t.N.v.t.</v>
      </c>
      <c r="B2566">
        <v>2015</v>
      </c>
      <c r="C2566" t="s">
        <v>21</v>
      </c>
      <c r="D2566" t="s">
        <v>27</v>
      </c>
      <c r="E2566" t="s">
        <v>181</v>
      </c>
      <c r="F2566" t="s">
        <v>0</v>
      </c>
      <c r="G2566" t="s">
        <v>0</v>
      </c>
      <c r="H2566" t="s">
        <v>1</v>
      </c>
      <c r="I2566" t="s">
        <v>1</v>
      </c>
      <c r="J2566">
        <v>0</v>
      </c>
    </row>
    <row r="2567" spans="1:10" x14ac:dyDescent="0.25">
      <c r="A2567" t="str">
        <f t="shared" si="40"/>
        <v>ZoeterwoudeWesteindeTotaalEigenaarN.v.t.N.v.t.</v>
      </c>
      <c r="B2567">
        <v>2015</v>
      </c>
      <c r="C2567" t="s">
        <v>21</v>
      </c>
      <c r="D2567" t="s">
        <v>27</v>
      </c>
      <c r="E2567" t="s">
        <v>181</v>
      </c>
      <c r="F2567" t="s">
        <v>0</v>
      </c>
      <c r="G2567" t="s">
        <v>2</v>
      </c>
      <c r="H2567" t="s">
        <v>1</v>
      </c>
      <c r="I2567" t="s">
        <v>1</v>
      </c>
      <c r="J2567">
        <v>0</v>
      </c>
    </row>
    <row r="2568" spans="1:10" x14ac:dyDescent="0.25">
      <c r="A2568" t="str">
        <f t="shared" si="40"/>
        <v>ZoeterwoudeWesteindeTotaalHuurTotaalN.v.t.</v>
      </c>
      <c r="B2568">
        <v>2015</v>
      </c>
      <c r="C2568" t="s">
        <v>21</v>
      </c>
      <c r="D2568" t="s">
        <v>27</v>
      </c>
      <c r="E2568" t="s">
        <v>181</v>
      </c>
      <c r="F2568" t="s">
        <v>0</v>
      </c>
      <c r="G2568" t="s">
        <v>3</v>
      </c>
      <c r="H2568" t="s">
        <v>0</v>
      </c>
      <c r="I2568" t="s">
        <v>1</v>
      </c>
      <c r="J2568">
        <v>0</v>
      </c>
    </row>
    <row r="2569" spans="1:10" x14ac:dyDescent="0.25">
      <c r="A2569" t="str">
        <f t="shared" si="40"/>
        <v>ZoeterwoudeWesteindeTotaalHuurOverige verhuurderN.v.t.</v>
      </c>
      <c r="B2569">
        <v>2015</v>
      </c>
      <c r="C2569" t="s">
        <v>21</v>
      </c>
      <c r="D2569" t="s">
        <v>27</v>
      </c>
      <c r="E2569" t="s">
        <v>181</v>
      </c>
      <c r="F2569" t="s">
        <v>0</v>
      </c>
      <c r="G2569" t="s">
        <v>3</v>
      </c>
      <c r="H2569" t="s">
        <v>7</v>
      </c>
      <c r="I2569" t="s">
        <v>1</v>
      </c>
      <c r="J2569">
        <v>0</v>
      </c>
    </row>
    <row r="2570" spans="1:10" x14ac:dyDescent="0.25">
      <c r="A2570" t="str">
        <f t="shared" si="40"/>
        <v>ZoeterwoudeWesteindeInkomensafh.huurbeleid tot 34229 euroTotaalN.v.t.N.v.t.</v>
      </c>
      <c r="B2570">
        <v>2015</v>
      </c>
      <c r="C2570" t="s">
        <v>21</v>
      </c>
      <c r="D2570" t="s">
        <v>27</v>
      </c>
      <c r="E2570" t="s">
        <v>181</v>
      </c>
      <c r="F2570" t="s">
        <v>8</v>
      </c>
      <c r="G2570" t="s">
        <v>0</v>
      </c>
      <c r="H2570" t="s">
        <v>1</v>
      </c>
      <c r="I2570" t="s">
        <v>1</v>
      </c>
      <c r="J2570">
        <v>0</v>
      </c>
    </row>
    <row r="2571" spans="1:10" x14ac:dyDescent="0.25">
      <c r="A2571" t="str">
        <f t="shared" si="40"/>
        <v>ZoeterwoudeWesteindeInkomensafh.huurbeleid tot 34229 euroEigenaarN.v.t.N.v.t.</v>
      </c>
      <c r="B2571">
        <v>2015</v>
      </c>
      <c r="C2571" t="s">
        <v>21</v>
      </c>
      <c r="D2571" t="s">
        <v>27</v>
      </c>
      <c r="E2571" t="s">
        <v>181</v>
      </c>
      <c r="F2571" t="s">
        <v>8</v>
      </c>
      <c r="G2571" t="s">
        <v>2</v>
      </c>
      <c r="H2571" t="s">
        <v>1</v>
      </c>
      <c r="I2571" t="s">
        <v>1</v>
      </c>
      <c r="J2571">
        <v>0</v>
      </c>
    </row>
    <row r="2572" spans="1:10" x14ac:dyDescent="0.25">
      <c r="A2572" t="str">
        <f t="shared" si="40"/>
        <v>ZoeterwoudeWesteindeInkomensafh.huurbeleid tot 34229 euroHuurTotaalN.v.t.</v>
      </c>
      <c r="B2572">
        <v>2015</v>
      </c>
      <c r="C2572" t="s">
        <v>21</v>
      </c>
      <c r="D2572" t="s">
        <v>27</v>
      </c>
      <c r="E2572" t="s">
        <v>181</v>
      </c>
      <c r="F2572" t="s">
        <v>8</v>
      </c>
      <c r="G2572" t="s">
        <v>3</v>
      </c>
      <c r="H2572" t="s">
        <v>0</v>
      </c>
      <c r="I2572" t="s">
        <v>1</v>
      </c>
      <c r="J2572">
        <v>0</v>
      </c>
    </row>
    <row r="2573" spans="1:10" x14ac:dyDescent="0.25">
      <c r="A2573" t="str">
        <f t="shared" si="40"/>
        <v>ZoeterwoudeWesteindeInkomensafh.huurbeleid tot 34229 euroHuurOverige verhuurderN.v.t.</v>
      </c>
      <c r="B2573">
        <v>2015</v>
      </c>
      <c r="C2573" t="s">
        <v>21</v>
      </c>
      <c r="D2573" t="s">
        <v>27</v>
      </c>
      <c r="E2573" t="s">
        <v>181</v>
      </c>
      <c r="F2573" t="s">
        <v>8</v>
      </c>
      <c r="G2573" t="s">
        <v>3</v>
      </c>
      <c r="H2573" t="s">
        <v>7</v>
      </c>
      <c r="I2573" t="s">
        <v>1</v>
      </c>
      <c r="J2573">
        <v>0</v>
      </c>
    </row>
    <row r="2574" spans="1:10" x14ac:dyDescent="0.25">
      <c r="A2574" t="str">
        <f t="shared" si="40"/>
        <v>ZoeterwoudeWesteindeInkomensafh.huurbeleid 34229 t/m 43786 euroTotaalN.v.t.N.v.t.</v>
      </c>
      <c r="B2574">
        <v>2015</v>
      </c>
      <c r="C2574" t="s">
        <v>21</v>
      </c>
      <c r="D2574" t="s">
        <v>27</v>
      </c>
      <c r="E2574" t="s">
        <v>181</v>
      </c>
      <c r="F2574" t="s">
        <v>9</v>
      </c>
      <c r="G2574" t="s">
        <v>0</v>
      </c>
      <c r="H2574" t="s">
        <v>1</v>
      </c>
      <c r="I2574" t="s">
        <v>1</v>
      </c>
      <c r="J2574">
        <v>0</v>
      </c>
    </row>
    <row r="2575" spans="1:10" x14ac:dyDescent="0.25">
      <c r="A2575" t="str">
        <f t="shared" si="40"/>
        <v>ZoeterwoudeWesteindeInkomensafh.huurbeleid 34229 t/m 43786 euroEigenaarN.v.t.N.v.t.</v>
      </c>
      <c r="B2575">
        <v>2015</v>
      </c>
      <c r="C2575" t="s">
        <v>21</v>
      </c>
      <c r="D2575" t="s">
        <v>27</v>
      </c>
      <c r="E2575" t="s">
        <v>181</v>
      </c>
      <c r="F2575" t="s">
        <v>9</v>
      </c>
      <c r="G2575" t="s">
        <v>2</v>
      </c>
      <c r="H2575" t="s">
        <v>1</v>
      </c>
      <c r="I2575" t="s">
        <v>1</v>
      </c>
      <c r="J2575">
        <v>0</v>
      </c>
    </row>
    <row r="2576" spans="1:10" x14ac:dyDescent="0.25">
      <c r="A2576" t="str">
        <f t="shared" si="40"/>
        <v>ZoeterwoudeWesteindeInkomensafh.huurbeleid meer dan 43786 euroTotaalN.v.t.N.v.t.</v>
      </c>
      <c r="B2576">
        <v>2015</v>
      </c>
      <c r="C2576" t="s">
        <v>21</v>
      </c>
      <c r="D2576" t="s">
        <v>27</v>
      </c>
      <c r="E2576" t="s">
        <v>181</v>
      </c>
      <c r="F2576" t="s">
        <v>10</v>
      </c>
      <c r="G2576" t="s">
        <v>0</v>
      </c>
      <c r="H2576" t="s">
        <v>1</v>
      </c>
      <c r="I2576" t="s">
        <v>1</v>
      </c>
      <c r="J2576">
        <v>0</v>
      </c>
    </row>
    <row r="2577" spans="1:10" x14ac:dyDescent="0.25">
      <c r="A2577" t="str">
        <f t="shared" si="40"/>
        <v>ZoeterwoudeWesteindeInkomensafh.huurbeleid meer dan 43786 euroEigenaarN.v.t.N.v.t.</v>
      </c>
      <c r="B2577">
        <v>2015</v>
      </c>
      <c r="C2577" t="s">
        <v>21</v>
      </c>
      <c r="D2577" t="s">
        <v>27</v>
      </c>
      <c r="E2577" t="s">
        <v>181</v>
      </c>
      <c r="F2577" t="s">
        <v>10</v>
      </c>
      <c r="G2577" t="s">
        <v>2</v>
      </c>
      <c r="H2577" t="s">
        <v>1</v>
      </c>
      <c r="I2577" t="s">
        <v>1</v>
      </c>
      <c r="J2577">
        <v>0</v>
      </c>
    </row>
    <row r="2578" spans="1:10" x14ac:dyDescent="0.25">
      <c r="A2578" t="str">
        <f t="shared" si="40"/>
        <v>ZoeterwoudeWesteindeInkomensafh.huurbeleid meer dan 43786 euroHuurTotaalN.v.t.</v>
      </c>
      <c r="B2578">
        <v>2015</v>
      </c>
      <c r="C2578" t="s">
        <v>21</v>
      </c>
      <c r="D2578" t="s">
        <v>27</v>
      </c>
      <c r="E2578" t="s">
        <v>181</v>
      </c>
      <c r="F2578" t="s">
        <v>10</v>
      </c>
      <c r="G2578" t="s">
        <v>3</v>
      </c>
      <c r="H2578" t="s">
        <v>0</v>
      </c>
      <c r="I2578" t="s">
        <v>1</v>
      </c>
      <c r="J2578">
        <v>0</v>
      </c>
    </row>
    <row r="2579" spans="1:10" x14ac:dyDescent="0.25">
      <c r="A2579" t="str">
        <f t="shared" si="40"/>
        <v>ZoeterwoudeWesteindeInkomensafh.huurbeleid meer dan 43786 euroHuurOverige verhuurderN.v.t.</v>
      </c>
      <c r="B2579">
        <v>2015</v>
      </c>
      <c r="C2579" t="s">
        <v>21</v>
      </c>
      <c r="D2579" t="s">
        <v>27</v>
      </c>
      <c r="E2579" t="s">
        <v>181</v>
      </c>
      <c r="F2579" t="s">
        <v>10</v>
      </c>
      <c r="G2579" t="s">
        <v>3</v>
      </c>
      <c r="H2579" t="s">
        <v>7</v>
      </c>
      <c r="I2579" t="s">
        <v>1</v>
      </c>
      <c r="J2579">
        <v>0</v>
      </c>
    </row>
    <row r="2580" spans="1:10" x14ac:dyDescent="0.25">
      <c r="A2580" t="str">
        <f t="shared" si="40"/>
        <v>ZoeterwoudeZuidbuurtTotaalTotaalN.v.t.N.v.t.</v>
      </c>
      <c r="B2580">
        <v>2015</v>
      </c>
      <c r="C2580" t="s">
        <v>21</v>
      </c>
      <c r="D2580" t="s">
        <v>27</v>
      </c>
      <c r="E2580" t="s">
        <v>182</v>
      </c>
      <c r="F2580" t="s">
        <v>0</v>
      </c>
      <c r="G2580" t="s">
        <v>0</v>
      </c>
      <c r="H2580" t="s">
        <v>1</v>
      </c>
      <c r="I2580" t="s">
        <v>1</v>
      </c>
      <c r="J2580">
        <v>200</v>
      </c>
    </row>
    <row r="2581" spans="1:10" x14ac:dyDescent="0.25">
      <c r="A2581" t="str">
        <f t="shared" si="40"/>
        <v>ZoeterwoudeZuidbuurtTotaalEigenaarN.v.t.N.v.t.</v>
      </c>
      <c r="B2581">
        <v>2015</v>
      </c>
      <c r="C2581" t="s">
        <v>21</v>
      </c>
      <c r="D2581" t="s">
        <v>27</v>
      </c>
      <c r="E2581" t="s">
        <v>182</v>
      </c>
      <c r="F2581" t="s">
        <v>0</v>
      </c>
      <c r="G2581" t="s">
        <v>2</v>
      </c>
      <c r="H2581" t="s">
        <v>1</v>
      </c>
      <c r="I2581" t="s">
        <v>1</v>
      </c>
      <c r="J2581">
        <v>100</v>
      </c>
    </row>
    <row r="2582" spans="1:10" x14ac:dyDescent="0.25">
      <c r="A2582" t="str">
        <f t="shared" si="40"/>
        <v>ZoeterwoudeZuidbuurtTotaalHuurTotaalN.v.t.</v>
      </c>
      <c r="B2582">
        <v>2015</v>
      </c>
      <c r="C2582" t="s">
        <v>21</v>
      </c>
      <c r="D2582" t="s">
        <v>27</v>
      </c>
      <c r="E2582" t="s">
        <v>182</v>
      </c>
      <c r="F2582" t="s">
        <v>0</v>
      </c>
      <c r="G2582" t="s">
        <v>3</v>
      </c>
      <c r="H2582" t="s">
        <v>0</v>
      </c>
      <c r="I2582" t="s">
        <v>1</v>
      </c>
      <c r="J2582">
        <v>0</v>
      </c>
    </row>
    <row r="2583" spans="1:10" x14ac:dyDescent="0.25">
      <c r="A2583" t="str">
        <f t="shared" si="40"/>
        <v>ZoeterwoudeZuidbuurtTotaalHuurCorporatieTotaal</v>
      </c>
      <c r="B2583">
        <v>2015</v>
      </c>
      <c r="C2583" t="s">
        <v>21</v>
      </c>
      <c r="D2583" t="s">
        <v>27</v>
      </c>
      <c r="E2583" t="s">
        <v>182</v>
      </c>
      <c r="F2583" t="s">
        <v>0</v>
      </c>
      <c r="G2583" t="s">
        <v>3</v>
      </c>
      <c r="H2583" t="s">
        <v>4</v>
      </c>
      <c r="I2583" t="s">
        <v>0</v>
      </c>
      <c r="J2583">
        <v>0</v>
      </c>
    </row>
    <row r="2584" spans="1:10" x14ac:dyDescent="0.25">
      <c r="A2584" t="str">
        <f t="shared" si="40"/>
        <v>ZoeterwoudeZuidbuurtTotaalHuurCorporatieOnder liberalisatiegrens</v>
      </c>
      <c r="B2584">
        <v>2015</v>
      </c>
      <c r="C2584" t="s">
        <v>21</v>
      </c>
      <c r="D2584" t="s">
        <v>27</v>
      </c>
      <c r="E2584" t="s">
        <v>182</v>
      </c>
      <c r="F2584" t="s">
        <v>0</v>
      </c>
      <c r="G2584" t="s">
        <v>3</v>
      </c>
      <c r="H2584" t="s">
        <v>4</v>
      </c>
      <c r="I2584" t="s">
        <v>5</v>
      </c>
      <c r="J2584">
        <v>0</v>
      </c>
    </row>
    <row r="2585" spans="1:10" x14ac:dyDescent="0.25">
      <c r="A2585" t="str">
        <f t="shared" si="40"/>
        <v>ZoeterwoudeZuidbuurtTotaalHuurOverige verhuurderN.v.t.</v>
      </c>
      <c r="B2585">
        <v>2015</v>
      </c>
      <c r="C2585" t="s">
        <v>21</v>
      </c>
      <c r="D2585" t="s">
        <v>27</v>
      </c>
      <c r="E2585" t="s">
        <v>182</v>
      </c>
      <c r="F2585" t="s">
        <v>0</v>
      </c>
      <c r="G2585" t="s">
        <v>3</v>
      </c>
      <c r="H2585" t="s">
        <v>7</v>
      </c>
      <c r="I2585" t="s">
        <v>1</v>
      </c>
      <c r="J2585">
        <v>0</v>
      </c>
    </row>
    <row r="2586" spans="1:10" x14ac:dyDescent="0.25">
      <c r="A2586" t="str">
        <f t="shared" si="40"/>
        <v>ZoeterwoudeZuidbuurtInkomensafh.huurbeleid tot 34229 euroTotaalN.v.t.N.v.t.</v>
      </c>
      <c r="B2586">
        <v>2015</v>
      </c>
      <c r="C2586" t="s">
        <v>21</v>
      </c>
      <c r="D2586" t="s">
        <v>27</v>
      </c>
      <c r="E2586" t="s">
        <v>182</v>
      </c>
      <c r="F2586" t="s">
        <v>8</v>
      </c>
      <c r="G2586" t="s">
        <v>0</v>
      </c>
      <c r="H2586" t="s">
        <v>1</v>
      </c>
      <c r="I2586" t="s">
        <v>1</v>
      </c>
      <c r="J2586">
        <v>100</v>
      </c>
    </row>
    <row r="2587" spans="1:10" x14ac:dyDescent="0.25">
      <c r="A2587" t="str">
        <f t="shared" si="40"/>
        <v>ZoeterwoudeZuidbuurtInkomensafh.huurbeleid tot 34229 euroEigenaarN.v.t.N.v.t.</v>
      </c>
      <c r="B2587">
        <v>2015</v>
      </c>
      <c r="C2587" t="s">
        <v>21</v>
      </c>
      <c r="D2587" t="s">
        <v>27</v>
      </c>
      <c r="E2587" t="s">
        <v>182</v>
      </c>
      <c r="F2587" t="s">
        <v>8</v>
      </c>
      <c r="G2587" t="s">
        <v>2</v>
      </c>
      <c r="H2587" t="s">
        <v>1</v>
      </c>
      <c r="I2587" t="s">
        <v>1</v>
      </c>
      <c r="J2587">
        <v>0</v>
      </c>
    </row>
    <row r="2588" spans="1:10" x14ac:dyDescent="0.25">
      <c r="A2588" t="str">
        <f t="shared" si="40"/>
        <v>ZoeterwoudeZuidbuurtInkomensafh.huurbeleid tot 34229 euroHuurTotaalN.v.t.</v>
      </c>
      <c r="B2588">
        <v>2015</v>
      </c>
      <c r="C2588" t="s">
        <v>21</v>
      </c>
      <c r="D2588" t="s">
        <v>27</v>
      </c>
      <c r="E2588" t="s">
        <v>182</v>
      </c>
      <c r="F2588" t="s">
        <v>8</v>
      </c>
      <c r="G2588" t="s">
        <v>3</v>
      </c>
      <c r="H2588" t="s">
        <v>0</v>
      </c>
      <c r="I2588" t="s">
        <v>1</v>
      </c>
      <c r="J2588">
        <v>0</v>
      </c>
    </row>
    <row r="2589" spans="1:10" x14ac:dyDescent="0.25">
      <c r="A2589" t="str">
        <f t="shared" si="40"/>
        <v>ZoeterwoudeZuidbuurtInkomensafh.huurbeleid tot 34229 euroHuurCorporatieTotaal</v>
      </c>
      <c r="B2589">
        <v>2015</v>
      </c>
      <c r="C2589" t="s">
        <v>21</v>
      </c>
      <c r="D2589" t="s">
        <v>27</v>
      </c>
      <c r="E2589" t="s">
        <v>182</v>
      </c>
      <c r="F2589" t="s">
        <v>8</v>
      </c>
      <c r="G2589" t="s">
        <v>3</v>
      </c>
      <c r="H2589" t="s">
        <v>4</v>
      </c>
      <c r="I2589" t="s">
        <v>0</v>
      </c>
      <c r="J2589">
        <v>0</v>
      </c>
    </row>
    <row r="2590" spans="1:10" x14ac:dyDescent="0.25">
      <c r="A2590" t="str">
        <f t="shared" si="40"/>
        <v>ZoeterwoudeZuidbuurtInkomensafh.huurbeleid tot 34229 euroHuurCorporatieOnder liberalisatiegrens</v>
      </c>
      <c r="B2590">
        <v>2015</v>
      </c>
      <c r="C2590" t="s">
        <v>21</v>
      </c>
      <c r="D2590" t="s">
        <v>27</v>
      </c>
      <c r="E2590" t="s">
        <v>182</v>
      </c>
      <c r="F2590" t="s">
        <v>8</v>
      </c>
      <c r="G2590" t="s">
        <v>3</v>
      </c>
      <c r="H2590" t="s">
        <v>4</v>
      </c>
      <c r="I2590" t="s">
        <v>5</v>
      </c>
      <c r="J2590">
        <v>0</v>
      </c>
    </row>
    <row r="2591" spans="1:10" x14ac:dyDescent="0.25">
      <c r="A2591" t="str">
        <f t="shared" si="40"/>
        <v>ZoeterwoudeZuidbuurtInkomensafh.huurbeleid tot 34229 euroHuurOverige verhuurderN.v.t.</v>
      </c>
      <c r="B2591">
        <v>2015</v>
      </c>
      <c r="C2591" t="s">
        <v>21</v>
      </c>
      <c r="D2591" t="s">
        <v>27</v>
      </c>
      <c r="E2591" t="s">
        <v>182</v>
      </c>
      <c r="F2591" t="s">
        <v>8</v>
      </c>
      <c r="G2591" t="s">
        <v>3</v>
      </c>
      <c r="H2591" t="s">
        <v>7</v>
      </c>
      <c r="I2591" t="s">
        <v>1</v>
      </c>
      <c r="J2591">
        <v>0</v>
      </c>
    </row>
    <row r="2592" spans="1:10" x14ac:dyDescent="0.25">
      <c r="A2592" t="str">
        <f t="shared" si="40"/>
        <v>ZoeterwoudeZuidbuurtInkomensafh.huurbeleid 34229 t/m 43786 euroTotaalN.v.t.N.v.t.</v>
      </c>
      <c r="B2592">
        <v>2015</v>
      </c>
      <c r="C2592" t="s">
        <v>21</v>
      </c>
      <c r="D2592" t="s">
        <v>27</v>
      </c>
      <c r="E2592" t="s">
        <v>182</v>
      </c>
      <c r="F2592" t="s">
        <v>9</v>
      </c>
      <c r="G2592" t="s">
        <v>0</v>
      </c>
      <c r="H2592" t="s">
        <v>1</v>
      </c>
      <c r="I2592" t="s">
        <v>1</v>
      </c>
      <c r="J2592">
        <v>0</v>
      </c>
    </row>
    <row r="2593" spans="1:10" x14ac:dyDescent="0.25">
      <c r="A2593" t="str">
        <f t="shared" si="40"/>
        <v>ZoeterwoudeZuidbuurtInkomensafh.huurbeleid 34229 t/m 43786 euroEigenaarN.v.t.N.v.t.</v>
      </c>
      <c r="B2593">
        <v>2015</v>
      </c>
      <c r="C2593" t="s">
        <v>21</v>
      </c>
      <c r="D2593" t="s">
        <v>27</v>
      </c>
      <c r="E2593" t="s">
        <v>182</v>
      </c>
      <c r="F2593" t="s">
        <v>9</v>
      </c>
      <c r="G2593" t="s">
        <v>2</v>
      </c>
      <c r="H2593" t="s">
        <v>1</v>
      </c>
      <c r="I2593" t="s">
        <v>1</v>
      </c>
      <c r="J2593">
        <v>0</v>
      </c>
    </row>
    <row r="2594" spans="1:10" x14ac:dyDescent="0.25">
      <c r="A2594" t="str">
        <f t="shared" si="40"/>
        <v>ZoeterwoudeZuidbuurtInkomensafh.huurbeleid 34229 t/m 43786 euroHuurTotaalN.v.t.</v>
      </c>
      <c r="B2594">
        <v>2015</v>
      </c>
      <c r="C2594" t="s">
        <v>21</v>
      </c>
      <c r="D2594" t="s">
        <v>27</v>
      </c>
      <c r="E2594" t="s">
        <v>182</v>
      </c>
      <c r="F2594" t="s">
        <v>9</v>
      </c>
      <c r="G2594" t="s">
        <v>3</v>
      </c>
      <c r="H2594" t="s">
        <v>0</v>
      </c>
      <c r="I2594" t="s">
        <v>1</v>
      </c>
      <c r="J2594">
        <v>0</v>
      </c>
    </row>
    <row r="2595" spans="1:10" x14ac:dyDescent="0.25">
      <c r="A2595" t="str">
        <f t="shared" si="40"/>
        <v>ZoeterwoudeZuidbuurtInkomensafh.huurbeleid 34229 t/m 43786 euroHuurCorporatieTotaal</v>
      </c>
      <c r="B2595">
        <v>2015</v>
      </c>
      <c r="C2595" t="s">
        <v>21</v>
      </c>
      <c r="D2595" t="s">
        <v>27</v>
      </c>
      <c r="E2595" t="s">
        <v>182</v>
      </c>
      <c r="F2595" t="s">
        <v>9</v>
      </c>
      <c r="G2595" t="s">
        <v>3</v>
      </c>
      <c r="H2595" t="s">
        <v>4</v>
      </c>
      <c r="I2595" t="s">
        <v>0</v>
      </c>
      <c r="J2595">
        <v>0</v>
      </c>
    </row>
    <row r="2596" spans="1:10" x14ac:dyDescent="0.25">
      <c r="A2596" t="str">
        <f t="shared" si="40"/>
        <v>ZoeterwoudeZuidbuurtInkomensafh.huurbeleid 34229 t/m 43786 euroHuurCorporatieOnder liberalisatiegrens</v>
      </c>
      <c r="B2596">
        <v>2015</v>
      </c>
      <c r="C2596" t="s">
        <v>21</v>
      </c>
      <c r="D2596" t="s">
        <v>27</v>
      </c>
      <c r="E2596" t="s">
        <v>182</v>
      </c>
      <c r="F2596" t="s">
        <v>9</v>
      </c>
      <c r="G2596" t="s">
        <v>3</v>
      </c>
      <c r="H2596" t="s">
        <v>4</v>
      </c>
      <c r="I2596" t="s">
        <v>5</v>
      </c>
      <c r="J2596">
        <v>0</v>
      </c>
    </row>
    <row r="2597" spans="1:10" x14ac:dyDescent="0.25">
      <c r="A2597" t="str">
        <f t="shared" si="40"/>
        <v>ZoeterwoudeZuidbuurtInkomensafh.huurbeleid 34229 t/m 43786 euroHuurOverige verhuurderN.v.t.</v>
      </c>
      <c r="B2597">
        <v>2015</v>
      </c>
      <c r="C2597" t="s">
        <v>21</v>
      </c>
      <c r="D2597" t="s">
        <v>27</v>
      </c>
      <c r="E2597" t="s">
        <v>182</v>
      </c>
      <c r="F2597" t="s">
        <v>9</v>
      </c>
      <c r="G2597" t="s">
        <v>3</v>
      </c>
      <c r="H2597" t="s">
        <v>7</v>
      </c>
      <c r="I2597" t="s">
        <v>1</v>
      </c>
      <c r="J2597">
        <v>0</v>
      </c>
    </row>
    <row r="2598" spans="1:10" x14ac:dyDescent="0.25">
      <c r="A2598" t="str">
        <f t="shared" si="40"/>
        <v>ZoeterwoudeZuidbuurtInkomensafh.huurbeleid meer dan 43786 euroTotaalN.v.t.N.v.t.</v>
      </c>
      <c r="B2598">
        <v>2015</v>
      </c>
      <c r="C2598" t="s">
        <v>21</v>
      </c>
      <c r="D2598" t="s">
        <v>27</v>
      </c>
      <c r="E2598" t="s">
        <v>182</v>
      </c>
      <c r="F2598" t="s">
        <v>10</v>
      </c>
      <c r="G2598" t="s">
        <v>0</v>
      </c>
      <c r="H2598" t="s">
        <v>1</v>
      </c>
      <c r="I2598" t="s">
        <v>1</v>
      </c>
      <c r="J2598">
        <v>100</v>
      </c>
    </row>
    <row r="2599" spans="1:10" x14ac:dyDescent="0.25">
      <c r="A2599" t="str">
        <f t="shared" si="40"/>
        <v>ZoeterwoudeZuidbuurtInkomensafh.huurbeleid meer dan 43786 euroEigenaarN.v.t.N.v.t.</v>
      </c>
      <c r="B2599">
        <v>2015</v>
      </c>
      <c r="C2599" t="s">
        <v>21</v>
      </c>
      <c r="D2599" t="s">
        <v>27</v>
      </c>
      <c r="E2599" t="s">
        <v>182</v>
      </c>
      <c r="F2599" t="s">
        <v>10</v>
      </c>
      <c r="G2599" t="s">
        <v>2</v>
      </c>
      <c r="H2599" t="s">
        <v>1</v>
      </c>
      <c r="I2599" t="s">
        <v>1</v>
      </c>
      <c r="J2599">
        <v>100</v>
      </c>
    </row>
    <row r="2600" spans="1:10" x14ac:dyDescent="0.25">
      <c r="A2600" t="str">
        <f t="shared" si="40"/>
        <v>ZoeterwoudeZuidbuurtInkomensafh.huurbeleid meer dan 43786 euroHuurTotaalN.v.t.</v>
      </c>
      <c r="B2600">
        <v>2015</v>
      </c>
      <c r="C2600" t="s">
        <v>21</v>
      </c>
      <c r="D2600" t="s">
        <v>27</v>
      </c>
      <c r="E2600" t="s">
        <v>182</v>
      </c>
      <c r="F2600" t="s">
        <v>10</v>
      </c>
      <c r="G2600" t="s">
        <v>3</v>
      </c>
      <c r="H2600" t="s">
        <v>0</v>
      </c>
      <c r="I2600" t="s">
        <v>1</v>
      </c>
      <c r="J2600">
        <v>0</v>
      </c>
    </row>
    <row r="2601" spans="1:10" x14ac:dyDescent="0.25">
      <c r="A2601" t="str">
        <f t="shared" si="40"/>
        <v>ZoeterwoudeZuidbuurtInkomensafh.huurbeleid meer dan 43786 euroHuurCorporatieTotaal</v>
      </c>
      <c r="B2601">
        <v>2015</v>
      </c>
      <c r="C2601" t="s">
        <v>21</v>
      </c>
      <c r="D2601" t="s">
        <v>27</v>
      </c>
      <c r="E2601" t="s">
        <v>182</v>
      </c>
      <c r="F2601" t="s">
        <v>10</v>
      </c>
      <c r="G2601" t="s">
        <v>3</v>
      </c>
      <c r="H2601" t="s">
        <v>4</v>
      </c>
      <c r="I2601" t="s">
        <v>0</v>
      </c>
      <c r="J2601">
        <v>0</v>
      </c>
    </row>
    <row r="2602" spans="1:10" x14ac:dyDescent="0.25">
      <c r="A2602" t="str">
        <f t="shared" si="40"/>
        <v>ZoeterwoudeZuidbuurtInkomensafh.huurbeleid meer dan 43786 euroHuurCorporatieOnder liberalisatiegrens</v>
      </c>
      <c r="B2602">
        <v>2015</v>
      </c>
      <c r="C2602" t="s">
        <v>21</v>
      </c>
      <c r="D2602" t="s">
        <v>27</v>
      </c>
      <c r="E2602" t="s">
        <v>182</v>
      </c>
      <c r="F2602" t="s">
        <v>10</v>
      </c>
      <c r="G2602" t="s">
        <v>3</v>
      </c>
      <c r="H2602" t="s">
        <v>4</v>
      </c>
      <c r="I2602" t="s">
        <v>5</v>
      </c>
      <c r="J2602">
        <v>0</v>
      </c>
    </row>
    <row r="2603" spans="1:10" x14ac:dyDescent="0.25">
      <c r="A2603" t="str">
        <f t="shared" si="40"/>
        <v>ZoeterwoudeZuidbuurtInkomensafh.huurbeleid meer dan 43786 euroHuurOverige verhuurderN.v.t.</v>
      </c>
      <c r="B2603">
        <v>2015</v>
      </c>
      <c r="C2603" t="s">
        <v>21</v>
      </c>
      <c r="D2603" t="s">
        <v>27</v>
      </c>
      <c r="E2603" t="s">
        <v>182</v>
      </c>
      <c r="F2603" t="s">
        <v>10</v>
      </c>
      <c r="G2603" t="s">
        <v>3</v>
      </c>
      <c r="H2603" t="s">
        <v>7</v>
      </c>
      <c r="I2603" t="s">
        <v>1</v>
      </c>
      <c r="J2603">
        <v>0</v>
      </c>
    </row>
    <row r="2604" spans="1:10" x14ac:dyDescent="0.25">
      <c r="A2604" t="str">
        <f t="shared" si="40"/>
        <v>ZoeterwoudeWeipoortTotaalTotaalN.v.t.N.v.t.</v>
      </c>
      <c r="B2604">
        <v>2015</v>
      </c>
      <c r="C2604" t="s">
        <v>21</v>
      </c>
      <c r="D2604" t="s">
        <v>27</v>
      </c>
      <c r="E2604" t="s">
        <v>183</v>
      </c>
      <c r="F2604" t="s">
        <v>0</v>
      </c>
      <c r="G2604" t="s">
        <v>0</v>
      </c>
      <c r="H2604" t="s">
        <v>1</v>
      </c>
      <c r="I2604" t="s">
        <v>1</v>
      </c>
      <c r="J2604">
        <v>100</v>
      </c>
    </row>
    <row r="2605" spans="1:10" x14ac:dyDescent="0.25">
      <c r="A2605" t="str">
        <f t="shared" si="40"/>
        <v>ZoeterwoudeWeipoortTotaalEigenaarN.v.t.N.v.t.</v>
      </c>
      <c r="B2605">
        <v>2015</v>
      </c>
      <c r="C2605" t="s">
        <v>21</v>
      </c>
      <c r="D2605" t="s">
        <v>27</v>
      </c>
      <c r="E2605" t="s">
        <v>183</v>
      </c>
      <c r="F2605" t="s">
        <v>0</v>
      </c>
      <c r="G2605" t="s">
        <v>2</v>
      </c>
      <c r="H2605" t="s">
        <v>1</v>
      </c>
      <c r="I2605" t="s">
        <v>1</v>
      </c>
      <c r="J2605">
        <v>100</v>
      </c>
    </row>
    <row r="2606" spans="1:10" x14ac:dyDescent="0.25">
      <c r="A2606" t="str">
        <f t="shared" si="40"/>
        <v>ZoeterwoudeWeipoortTotaalHuurTotaalN.v.t.</v>
      </c>
      <c r="B2606">
        <v>2015</v>
      </c>
      <c r="C2606" t="s">
        <v>21</v>
      </c>
      <c r="D2606" t="s">
        <v>27</v>
      </c>
      <c r="E2606" t="s">
        <v>183</v>
      </c>
      <c r="F2606" t="s">
        <v>0</v>
      </c>
      <c r="G2606" t="s">
        <v>3</v>
      </c>
      <c r="H2606" t="s">
        <v>0</v>
      </c>
      <c r="I2606" t="s">
        <v>1</v>
      </c>
      <c r="J2606">
        <v>0</v>
      </c>
    </row>
    <row r="2607" spans="1:10" x14ac:dyDescent="0.25">
      <c r="A2607" t="str">
        <f t="shared" si="40"/>
        <v>ZoeterwoudeWeipoortTotaalHuurOverige verhuurderN.v.t.</v>
      </c>
      <c r="B2607">
        <v>2015</v>
      </c>
      <c r="C2607" t="s">
        <v>21</v>
      </c>
      <c r="D2607" t="s">
        <v>27</v>
      </c>
      <c r="E2607" t="s">
        <v>183</v>
      </c>
      <c r="F2607" t="s">
        <v>0</v>
      </c>
      <c r="G2607" t="s">
        <v>3</v>
      </c>
      <c r="H2607" t="s">
        <v>7</v>
      </c>
      <c r="I2607" t="s">
        <v>1</v>
      </c>
      <c r="J2607">
        <v>0</v>
      </c>
    </row>
    <row r="2608" spans="1:10" x14ac:dyDescent="0.25">
      <c r="A2608" t="str">
        <f t="shared" si="40"/>
        <v>ZoeterwoudeWeipoortInkomensafh.huurbeleid tot 34229 euroTotaalN.v.t.N.v.t.</v>
      </c>
      <c r="B2608">
        <v>2015</v>
      </c>
      <c r="C2608" t="s">
        <v>21</v>
      </c>
      <c r="D2608" t="s">
        <v>27</v>
      </c>
      <c r="E2608" t="s">
        <v>183</v>
      </c>
      <c r="F2608" t="s">
        <v>8</v>
      </c>
      <c r="G2608" t="s">
        <v>0</v>
      </c>
      <c r="H2608" t="s">
        <v>1</v>
      </c>
      <c r="I2608" t="s">
        <v>1</v>
      </c>
      <c r="J2608">
        <v>0</v>
      </c>
    </row>
    <row r="2609" spans="1:10" x14ac:dyDescent="0.25">
      <c r="A2609" t="str">
        <f t="shared" si="40"/>
        <v>ZoeterwoudeWeipoortInkomensafh.huurbeleid tot 34229 euroEigenaarN.v.t.N.v.t.</v>
      </c>
      <c r="B2609">
        <v>2015</v>
      </c>
      <c r="C2609" t="s">
        <v>21</v>
      </c>
      <c r="D2609" t="s">
        <v>27</v>
      </c>
      <c r="E2609" t="s">
        <v>183</v>
      </c>
      <c r="F2609" t="s">
        <v>8</v>
      </c>
      <c r="G2609" t="s">
        <v>2</v>
      </c>
      <c r="H2609" t="s">
        <v>1</v>
      </c>
      <c r="I2609" t="s">
        <v>1</v>
      </c>
      <c r="J2609">
        <v>0</v>
      </c>
    </row>
    <row r="2610" spans="1:10" x14ac:dyDescent="0.25">
      <c r="A2610" t="str">
        <f t="shared" si="40"/>
        <v>ZoeterwoudeWeipoortInkomensafh.huurbeleid tot 34229 euroHuurTotaalN.v.t.</v>
      </c>
      <c r="B2610">
        <v>2015</v>
      </c>
      <c r="C2610" t="s">
        <v>21</v>
      </c>
      <c r="D2610" t="s">
        <v>27</v>
      </c>
      <c r="E2610" t="s">
        <v>183</v>
      </c>
      <c r="F2610" t="s">
        <v>8</v>
      </c>
      <c r="G2610" t="s">
        <v>3</v>
      </c>
      <c r="H2610" t="s">
        <v>0</v>
      </c>
      <c r="I2610" t="s">
        <v>1</v>
      </c>
      <c r="J2610">
        <v>0</v>
      </c>
    </row>
    <row r="2611" spans="1:10" x14ac:dyDescent="0.25">
      <c r="A2611" t="str">
        <f t="shared" si="40"/>
        <v>ZoeterwoudeWeipoortInkomensafh.huurbeleid tot 34229 euroHuurOverige verhuurderN.v.t.</v>
      </c>
      <c r="B2611">
        <v>2015</v>
      </c>
      <c r="C2611" t="s">
        <v>21</v>
      </c>
      <c r="D2611" t="s">
        <v>27</v>
      </c>
      <c r="E2611" t="s">
        <v>183</v>
      </c>
      <c r="F2611" t="s">
        <v>8</v>
      </c>
      <c r="G2611" t="s">
        <v>3</v>
      </c>
      <c r="H2611" t="s">
        <v>7</v>
      </c>
      <c r="I2611" t="s">
        <v>1</v>
      </c>
      <c r="J2611">
        <v>0</v>
      </c>
    </row>
    <row r="2612" spans="1:10" x14ac:dyDescent="0.25">
      <c r="A2612" t="str">
        <f t="shared" si="40"/>
        <v>ZoeterwoudeWeipoortInkomensafh.huurbeleid 34229 t/m 43786 euroTotaalN.v.t.N.v.t.</v>
      </c>
      <c r="B2612">
        <v>2015</v>
      </c>
      <c r="C2612" t="s">
        <v>21</v>
      </c>
      <c r="D2612" t="s">
        <v>27</v>
      </c>
      <c r="E2612" t="s">
        <v>183</v>
      </c>
      <c r="F2612" t="s">
        <v>9</v>
      </c>
      <c r="G2612" t="s">
        <v>0</v>
      </c>
      <c r="H2612" t="s">
        <v>1</v>
      </c>
      <c r="I2612" t="s">
        <v>1</v>
      </c>
      <c r="J2612">
        <v>0</v>
      </c>
    </row>
    <row r="2613" spans="1:10" x14ac:dyDescent="0.25">
      <c r="A2613" t="str">
        <f t="shared" si="40"/>
        <v>ZoeterwoudeWeipoortInkomensafh.huurbeleid 34229 t/m 43786 euroEigenaarN.v.t.N.v.t.</v>
      </c>
      <c r="B2613">
        <v>2015</v>
      </c>
      <c r="C2613" t="s">
        <v>21</v>
      </c>
      <c r="D2613" t="s">
        <v>27</v>
      </c>
      <c r="E2613" t="s">
        <v>183</v>
      </c>
      <c r="F2613" t="s">
        <v>9</v>
      </c>
      <c r="G2613" t="s">
        <v>2</v>
      </c>
      <c r="H2613" t="s">
        <v>1</v>
      </c>
      <c r="I2613" t="s">
        <v>1</v>
      </c>
      <c r="J2613">
        <v>0</v>
      </c>
    </row>
    <row r="2614" spans="1:10" x14ac:dyDescent="0.25">
      <c r="A2614" t="str">
        <f t="shared" si="40"/>
        <v>ZoeterwoudeWeipoortInkomensafh.huurbeleid 34229 t/m 43786 euroHuurTotaalN.v.t.</v>
      </c>
      <c r="B2614">
        <v>2015</v>
      </c>
      <c r="C2614" t="s">
        <v>21</v>
      </c>
      <c r="D2614" t="s">
        <v>27</v>
      </c>
      <c r="E2614" t="s">
        <v>183</v>
      </c>
      <c r="F2614" t="s">
        <v>9</v>
      </c>
      <c r="G2614" t="s">
        <v>3</v>
      </c>
      <c r="H2614" t="s">
        <v>0</v>
      </c>
      <c r="I2614" t="s">
        <v>1</v>
      </c>
      <c r="J2614">
        <v>0</v>
      </c>
    </row>
    <row r="2615" spans="1:10" x14ac:dyDescent="0.25">
      <c r="A2615" t="str">
        <f t="shared" si="40"/>
        <v>ZoeterwoudeWeipoortInkomensafh.huurbeleid 34229 t/m 43786 euroHuurOverige verhuurderN.v.t.</v>
      </c>
      <c r="B2615">
        <v>2015</v>
      </c>
      <c r="C2615" t="s">
        <v>21</v>
      </c>
      <c r="D2615" t="s">
        <v>27</v>
      </c>
      <c r="E2615" t="s">
        <v>183</v>
      </c>
      <c r="F2615" t="s">
        <v>9</v>
      </c>
      <c r="G2615" t="s">
        <v>3</v>
      </c>
      <c r="H2615" t="s">
        <v>7</v>
      </c>
      <c r="I2615" t="s">
        <v>1</v>
      </c>
      <c r="J2615">
        <v>0</v>
      </c>
    </row>
    <row r="2616" spans="1:10" x14ac:dyDescent="0.25">
      <c r="A2616" t="str">
        <f t="shared" si="40"/>
        <v>ZoeterwoudeWeipoortInkomensafh.huurbeleid meer dan 43786 euroTotaalN.v.t.N.v.t.</v>
      </c>
      <c r="B2616">
        <v>2015</v>
      </c>
      <c r="C2616" t="s">
        <v>21</v>
      </c>
      <c r="D2616" t="s">
        <v>27</v>
      </c>
      <c r="E2616" t="s">
        <v>183</v>
      </c>
      <c r="F2616" t="s">
        <v>10</v>
      </c>
      <c r="G2616" t="s">
        <v>0</v>
      </c>
      <c r="H2616" t="s">
        <v>1</v>
      </c>
      <c r="I2616" t="s">
        <v>1</v>
      </c>
      <c r="J2616">
        <v>100</v>
      </c>
    </row>
    <row r="2617" spans="1:10" x14ac:dyDescent="0.25">
      <c r="A2617" t="str">
        <f t="shared" si="40"/>
        <v>ZoeterwoudeWeipoortInkomensafh.huurbeleid meer dan 43786 euroEigenaarN.v.t.N.v.t.</v>
      </c>
      <c r="B2617">
        <v>2015</v>
      </c>
      <c r="C2617" t="s">
        <v>21</v>
      </c>
      <c r="D2617" t="s">
        <v>27</v>
      </c>
      <c r="E2617" t="s">
        <v>183</v>
      </c>
      <c r="F2617" t="s">
        <v>10</v>
      </c>
      <c r="G2617" t="s">
        <v>2</v>
      </c>
      <c r="H2617" t="s">
        <v>1</v>
      </c>
      <c r="I2617" t="s">
        <v>1</v>
      </c>
      <c r="J2617">
        <v>100</v>
      </c>
    </row>
    <row r="2618" spans="1:10" x14ac:dyDescent="0.25">
      <c r="A2618" t="str">
        <f t="shared" si="40"/>
        <v>ZoeterwoudeWeipoortInkomensafh.huurbeleid meer dan 43786 euroHuurTotaalN.v.t.</v>
      </c>
      <c r="B2618">
        <v>2015</v>
      </c>
      <c r="C2618" t="s">
        <v>21</v>
      </c>
      <c r="D2618" t="s">
        <v>27</v>
      </c>
      <c r="E2618" t="s">
        <v>183</v>
      </c>
      <c r="F2618" t="s">
        <v>10</v>
      </c>
      <c r="G2618" t="s">
        <v>3</v>
      </c>
      <c r="H2618" t="s">
        <v>0</v>
      </c>
      <c r="I2618" t="s">
        <v>1</v>
      </c>
      <c r="J2618">
        <v>0</v>
      </c>
    </row>
    <row r="2619" spans="1:10" x14ac:dyDescent="0.25">
      <c r="A2619" t="str">
        <f t="shared" si="40"/>
        <v>ZoeterwoudeWeipoortInkomensafh.huurbeleid meer dan 43786 euroHuurOverige verhuurderN.v.t.</v>
      </c>
      <c r="B2619">
        <v>2015</v>
      </c>
      <c r="C2619" t="s">
        <v>21</v>
      </c>
      <c r="D2619" t="s">
        <v>27</v>
      </c>
      <c r="E2619" t="s">
        <v>183</v>
      </c>
      <c r="F2619" t="s">
        <v>10</v>
      </c>
      <c r="G2619" t="s">
        <v>3</v>
      </c>
      <c r="H2619" t="s">
        <v>7</v>
      </c>
      <c r="I2619" t="s">
        <v>1</v>
      </c>
      <c r="J2619">
        <v>0</v>
      </c>
    </row>
    <row r="2620" spans="1:10" x14ac:dyDescent="0.25">
      <c r="A2620" t="str">
        <f t="shared" si="40"/>
        <v>ZoeterwoudeGelderswoudeTotaalTotaalN.v.t.N.v.t.</v>
      </c>
      <c r="B2620">
        <v>2015</v>
      </c>
      <c r="C2620" t="s">
        <v>21</v>
      </c>
      <c r="D2620" t="s">
        <v>27</v>
      </c>
      <c r="E2620" t="s">
        <v>184</v>
      </c>
      <c r="F2620" t="s">
        <v>0</v>
      </c>
      <c r="G2620" t="s">
        <v>0</v>
      </c>
      <c r="H2620" t="s">
        <v>1</v>
      </c>
      <c r="I2620" t="s">
        <v>1</v>
      </c>
      <c r="J2620">
        <v>0</v>
      </c>
    </row>
    <row r="2621" spans="1:10" x14ac:dyDescent="0.25">
      <c r="A2621" t="str">
        <f t="shared" si="40"/>
        <v>ZoeterwoudeGelderswoudeTotaalEigenaarN.v.t.N.v.t.</v>
      </c>
      <c r="B2621">
        <v>2015</v>
      </c>
      <c r="C2621" t="s">
        <v>21</v>
      </c>
      <c r="D2621" t="s">
        <v>27</v>
      </c>
      <c r="E2621" t="s">
        <v>184</v>
      </c>
      <c r="F2621" t="s">
        <v>0</v>
      </c>
      <c r="G2621" t="s">
        <v>2</v>
      </c>
      <c r="H2621" t="s">
        <v>1</v>
      </c>
      <c r="I2621" t="s">
        <v>1</v>
      </c>
      <c r="J2621">
        <v>0</v>
      </c>
    </row>
    <row r="2622" spans="1:10" x14ac:dyDescent="0.25">
      <c r="A2622" t="str">
        <f t="shared" si="40"/>
        <v>ZoeterwoudeGelderswoudeTotaalHuurTotaalN.v.t.</v>
      </c>
      <c r="B2622">
        <v>2015</v>
      </c>
      <c r="C2622" t="s">
        <v>21</v>
      </c>
      <c r="D2622" t="s">
        <v>27</v>
      </c>
      <c r="E2622" t="s">
        <v>184</v>
      </c>
      <c r="F2622" t="s">
        <v>0</v>
      </c>
      <c r="G2622" t="s">
        <v>3</v>
      </c>
      <c r="H2622" t="s">
        <v>0</v>
      </c>
      <c r="I2622" t="s">
        <v>1</v>
      </c>
      <c r="J2622">
        <v>0</v>
      </c>
    </row>
    <row r="2623" spans="1:10" x14ac:dyDescent="0.25">
      <c r="A2623" t="str">
        <f t="shared" si="40"/>
        <v>ZoeterwoudeGelderswoudeTotaalHuurOverige verhuurderN.v.t.</v>
      </c>
      <c r="B2623">
        <v>2015</v>
      </c>
      <c r="C2623" t="s">
        <v>21</v>
      </c>
      <c r="D2623" t="s">
        <v>27</v>
      </c>
      <c r="E2623" t="s">
        <v>184</v>
      </c>
      <c r="F2623" t="s">
        <v>0</v>
      </c>
      <c r="G2623" t="s">
        <v>3</v>
      </c>
      <c r="H2623" t="s">
        <v>7</v>
      </c>
      <c r="I2623" t="s">
        <v>1</v>
      </c>
      <c r="J2623">
        <v>0</v>
      </c>
    </row>
    <row r="2624" spans="1:10" x14ac:dyDescent="0.25">
      <c r="A2624" t="str">
        <f t="shared" si="40"/>
        <v>ZoeterwoudeGelderswoudeInkomensafh.huurbeleid tot 34229 euroTotaalN.v.t.N.v.t.</v>
      </c>
      <c r="B2624">
        <v>2015</v>
      </c>
      <c r="C2624" t="s">
        <v>21</v>
      </c>
      <c r="D2624" t="s">
        <v>27</v>
      </c>
      <c r="E2624" t="s">
        <v>184</v>
      </c>
      <c r="F2624" t="s">
        <v>8</v>
      </c>
      <c r="G2624" t="s">
        <v>0</v>
      </c>
      <c r="H2624" t="s">
        <v>1</v>
      </c>
      <c r="I2624" t="s">
        <v>1</v>
      </c>
      <c r="J2624">
        <v>0</v>
      </c>
    </row>
    <row r="2625" spans="1:10" x14ac:dyDescent="0.25">
      <c r="A2625" t="str">
        <f t="shared" si="40"/>
        <v>ZoeterwoudeGelderswoudeInkomensafh.huurbeleid tot 34229 euroEigenaarN.v.t.N.v.t.</v>
      </c>
      <c r="B2625">
        <v>2015</v>
      </c>
      <c r="C2625" t="s">
        <v>21</v>
      </c>
      <c r="D2625" t="s">
        <v>27</v>
      </c>
      <c r="E2625" t="s">
        <v>184</v>
      </c>
      <c r="F2625" t="s">
        <v>8</v>
      </c>
      <c r="G2625" t="s">
        <v>2</v>
      </c>
      <c r="H2625" t="s">
        <v>1</v>
      </c>
      <c r="I2625" t="s">
        <v>1</v>
      </c>
      <c r="J2625">
        <v>0</v>
      </c>
    </row>
    <row r="2626" spans="1:10" x14ac:dyDescent="0.25">
      <c r="A2626" t="str">
        <f t="shared" si="40"/>
        <v>ZoeterwoudeGelderswoudeInkomensafh.huurbeleid tot 34229 euroHuurTotaalN.v.t.</v>
      </c>
      <c r="B2626">
        <v>2015</v>
      </c>
      <c r="C2626" t="s">
        <v>21</v>
      </c>
      <c r="D2626" t="s">
        <v>27</v>
      </c>
      <c r="E2626" t="s">
        <v>184</v>
      </c>
      <c r="F2626" t="s">
        <v>8</v>
      </c>
      <c r="G2626" t="s">
        <v>3</v>
      </c>
      <c r="H2626" t="s">
        <v>0</v>
      </c>
      <c r="I2626" t="s">
        <v>1</v>
      </c>
      <c r="J2626">
        <v>0</v>
      </c>
    </row>
    <row r="2627" spans="1:10" x14ac:dyDescent="0.25">
      <c r="A2627" t="str">
        <f t="shared" ref="A2627:A2677" si="41">CONCATENATE(D2627,E2627,F2627,G2627,H2627,I2627)</f>
        <v>ZoeterwoudeGelderswoudeInkomensafh.huurbeleid tot 34229 euroHuurOverige verhuurderN.v.t.</v>
      </c>
      <c r="B2627">
        <v>2015</v>
      </c>
      <c r="C2627" t="s">
        <v>21</v>
      </c>
      <c r="D2627" t="s">
        <v>27</v>
      </c>
      <c r="E2627" t="s">
        <v>184</v>
      </c>
      <c r="F2627" t="s">
        <v>8</v>
      </c>
      <c r="G2627" t="s">
        <v>3</v>
      </c>
      <c r="H2627" t="s">
        <v>7</v>
      </c>
      <c r="I2627" t="s">
        <v>1</v>
      </c>
      <c r="J2627">
        <v>0</v>
      </c>
    </row>
    <row r="2628" spans="1:10" x14ac:dyDescent="0.25">
      <c r="A2628" t="str">
        <f t="shared" si="41"/>
        <v>ZoeterwoudeGelderswoudeInkomensafh.huurbeleid 34229 t/m 43786 euroTotaalN.v.t.N.v.t.</v>
      </c>
      <c r="B2628">
        <v>2015</v>
      </c>
      <c r="C2628" t="s">
        <v>21</v>
      </c>
      <c r="D2628" t="s">
        <v>27</v>
      </c>
      <c r="E2628" t="s">
        <v>184</v>
      </c>
      <c r="F2628" t="s">
        <v>9</v>
      </c>
      <c r="G2628" t="s">
        <v>0</v>
      </c>
      <c r="H2628" t="s">
        <v>1</v>
      </c>
      <c r="I2628" t="s">
        <v>1</v>
      </c>
      <c r="J2628">
        <v>0</v>
      </c>
    </row>
    <row r="2629" spans="1:10" x14ac:dyDescent="0.25">
      <c r="A2629" t="str">
        <f t="shared" si="41"/>
        <v>ZoeterwoudeGelderswoudeInkomensafh.huurbeleid 34229 t/m 43786 euroEigenaarN.v.t.N.v.t.</v>
      </c>
      <c r="B2629">
        <v>2015</v>
      </c>
      <c r="C2629" t="s">
        <v>21</v>
      </c>
      <c r="D2629" t="s">
        <v>27</v>
      </c>
      <c r="E2629" t="s">
        <v>184</v>
      </c>
      <c r="F2629" t="s">
        <v>9</v>
      </c>
      <c r="G2629" t="s">
        <v>2</v>
      </c>
      <c r="H2629" t="s">
        <v>1</v>
      </c>
      <c r="I2629" t="s">
        <v>1</v>
      </c>
      <c r="J2629">
        <v>0</v>
      </c>
    </row>
    <row r="2630" spans="1:10" x14ac:dyDescent="0.25">
      <c r="A2630" t="str">
        <f t="shared" si="41"/>
        <v>ZoeterwoudeGelderswoudeInkomensafh.huurbeleid meer dan 43786 euroTotaalN.v.t.N.v.t.</v>
      </c>
      <c r="B2630">
        <v>2015</v>
      </c>
      <c r="C2630" t="s">
        <v>21</v>
      </c>
      <c r="D2630" t="s">
        <v>27</v>
      </c>
      <c r="E2630" t="s">
        <v>184</v>
      </c>
      <c r="F2630" t="s">
        <v>10</v>
      </c>
      <c r="G2630" t="s">
        <v>0</v>
      </c>
      <c r="H2630" t="s">
        <v>1</v>
      </c>
      <c r="I2630" t="s">
        <v>1</v>
      </c>
      <c r="J2630">
        <v>0</v>
      </c>
    </row>
    <row r="2631" spans="1:10" x14ac:dyDescent="0.25">
      <c r="A2631" t="str">
        <f t="shared" si="41"/>
        <v>ZoeterwoudeGelderswoudeInkomensafh.huurbeleid meer dan 43786 euroEigenaarN.v.t.N.v.t.</v>
      </c>
      <c r="B2631">
        <v>2015</v>
      </c>
      <c r="C2631" t="s">
        <v>21</v>
      </c>
      <c r="D2631" t="s">
        <v>27</v>
      </c>
      <c r="E2631" t="s">
        <v>184</v>
      </c>
      <c r="F2631" t="s">
        <v>10</v>
      </c>
      <c r="G2631" t="s">
        <v>2</v>
      </c>
      <c r="H2631" t="s">
        <v>1</v>
      </c>
      <c r="I2631" t="s">
        <v>1</v>
      </c>
      <c r="J2631">
        <v>0</v>
      </c>
    </row>
    <row r="2632" spans="1:10" x14ac:dyDescent="0.25">
      <c r="A2632" t="str">
        <f t="shared" si="41"/>
        <v>ZoeterwoudeGelderswoudeInkomensafh.huurbeleid meer dan 43786 euroHuurTotaalN.v.t.</v>
      </c>
      <c r="B2632">
        <v>2015</v>
      </c>
      <c r="C2632" t="s">
        <v>21</v>
      </c>
      <c r="D2632" t="s">
        <v>27</v>
      </c>
      <c r="E2632" t="s">
        <v>184</v>
      </c>
      <c r="F2632" t="s">
        <v>10</v>
      </c>
      <c r="G2632" t="s">
        <v>3</v>
      </c>
      <c r="H2632" t="s">
        <v>0</v>
      </c>
      <c r="I2632" t="s">
        <v>1</v>
      </c>
      <c r="J2632">
        <v>0</v>
      </c>
    </row>
    <row r="2633" spans="1:10" x14ac:dyDescent="0.25">
      <c r="A2633" t="str">
        <f t="shared" si="41"/>
        <v>ZoeterwoudeGelderswoudeInkomensafh.huurbeleid meer dan 43786 euroHuurOverige verhuurderN.v.t.</v>
      </c>
      <c r="B2633">
        <v>2015</v>
      </c>
      <c r="C2633" t="s">
        <v>21</v>
      </c>
      <c r="D2633" t="s">
        <v>27</v>
      </c>
      <c r="E2633" t="s">
        <v>184</v>
      </c>
      <c r="F2633" t="s">
        <v>10</v>
      </c>
      <c r="G2633" t="s">
        <v>3</v>
      </c>
      <c r="H2633" t="s">
        <v>7</v>
      </c>
      <c r="I2633" t="s">
        <v>1</v>
      </c>
      <c r="J2633">
        <v>0</v>
      </c>
    </row>
    <row r="2634" spans="1:10" x14ac:dyDescent="0.25">
      <c r="A2634" t="str">
        <f t="shared" si="41"/>
        <v>ZoeterwoudeVerspreide huizenTotaalTotaalN.v.t.N.v.t.</v>
      </c>
      <c r="B2634">
        <v>2015</v>
      </c>
      <c r="C2634" t="s">
        <v>21</v>
      </c>
      <c r="D2634" t="s">
        <v>27</v>
      </c>
      <c r="E2634" t="s">
        <v>185</v>
      </c>
      <c r="F2634" t="s">
        <v>0</v>
      </c>
      <c r="G2634" t="s">
        <v>0</v>
      </c>
      <c r="H2634" t="s">
        <v>1</v>
      </c>
      <c r="I2634" t="s">
        <v>1</v>
      </c>
      <c r="J2634">
        <v>0</v>
      </c>
    </row>
    <row r="2635" spans="1:10" x14ac:dyDescent="0.25">
      <c r="A2635" t="str">
        <f t="shared" si="41"/>
        <v>ZoeterwoudeVerspreide huizenTotaalEigenaarN.v.t.N.v.t.</v>
      </c>
      <c r="B2635">
        <v>2015</v>
      </c>
      <c r="C2635" t="s">
        <v>21</v>
      </c>
      <c r="D2635" t="s">
        <v>27</v>
      </c>
      <c r="E2635" t="s">
        <v>185</v>
      </c>
      <c r="F2635" t="s">
        <v>0</v>
      </c>
      <c r="G2635" t="s">
        <v>2</v>
      </c>
      <c r="H2635" t="s">
        <v>1</v>
      </c>
      <c r="I2635" t="s">
        <v>1</v>
      </c>
      <c r="J2635">
        <v>0</v>
      </c>
    </row>
    <row r="2636" spans="1:10" x14ac:dyDescent="0.25">
      <c r="A2636" t="str">
        <f t="shared" si="41"/>
        <v>ZoeterwoudeVerspreide huizenTotaalHuurTotaalN.v.t.</v>
      </c>
      <c r="B2636">
        <v>2015</v>
      </c>
      <c r="C2636" t="s">
        <v>21</v>
      </c>
      <c r="D2636" t="s">
        <v>27</v>
      </c>
      <c r="E2636" t="s">
        <v>185</v>
      </c>
      <c r="F2636" t="s">
        <v>0</v>
      </c>
      <c r="G2636" t="s">
        <v>3</v>
      </c>
      <c r="H2636" t="s">
        <v>0</v>
      </c>
      <c r="I2636" t="s">
        <v>1</v>
      </c>
      <c r="J2636">
        <v>0</v>
      </c>
    </row>
    <row r="2637" spans="1:10" x14ac:dyDescent="0.25">
      <c r="A2637" t="str">
        <f t="shared" si="41"/>
        <v>ZoeterwoudeVerspreide huizenTotaalHuurOverige verhuurderN.v.t.</v>
      </c>
      <c r="B2637">
        <v>2015</v>
      </c>
      <c r="C2637" t="s">
        <v>21</v>
      </c>
      <c r="D2637" t="s">
        <v>27</v>
      </c>
      <c r="E2637" t="s">
        <v>185</v>
      </c>
      <c r="F2637" t="s">
        <v>0</v>
      </c>
      <c r="G2637" t="s">
        <v>3</v>
      </c>
      <c r="H2637" t="s">
        <v>7</v>
      </c>
      <c r="I2637" t="s">
        <v>1</v>
      </c>
      <c r="J2637">
        <v>0</v>
      </c>
    </row>
    <row r="2638" spans="1:10" x14ac:dyDescent="0.25">
      <c r="A2638" t="str">
        <f t="shared" si="41"/>
        <v>ZoeterwoudeVerspreide huizenInkomensafh.huurbeleid tot 34229 euroTotaalN.v.t.N.v.t.</v>
      </c>
      <c r="B2638">
        <v>2015</v>
      </c>
      <c r="C2638" t="s">
        <v>21</v>
      </c>
      <c r="D2638" t="s">
        <v>27</v>
      </c>
      <c r="E2638" t="s">
        <v>185</v>
      </c>
      <c r="F2638" t="s">
        <v>8</v>
      </c>
      <c r="G2638" t="s">
        <v>0</v>
      </c>
      <c r="H2638" t="s">
        <v>1</v>
      </c>
      <c r="I2638" t="s">
        <v>1</v>
      </c>
      <c r="J2638">
        <v>0</v>
      </c>
    </row>
    <row r="2639" spans="1:10" x14ac:dyDescent="0.25">
      <c r="A2639" t="str">
        <f t="shared" si="41"/>
        <v>ZoeterwoudeVerspreide huizenInkomensafh.huurbeleid tot 34229 euroEigenaarN.v.t.N.v.t.</v>
      </c>
      <c r="B2639">
        <v>2015</v>
      </c>
      <c r="C2639" t="s">
        <v>21</v>
      </c>
      <c r="D2639" t="s">
        <v>27</v>
      </c>
      <c r="E2639" t="s">
        <v>185</v>
      </c>
      <c r="F2639" t="s">
        <v>8</v>
      </c>
      <c r="G2639" t="s">
        <v>2</v>
      </c>
      <c r="H2639" t="s">
        <v>1</v>
      </c>
      <c r="I2639" t="s">
        <v>1</v>
      </c>
      <c r="J2639">
        <v>0</v>
      </c>
    </row>
    <row r="2640" spans="1:10" x14ac:dyDescent="0.25">
      <c r="A2640" t="str">
        <f t="shared" si="41"/>
        <v>ZoeterwoudeVerspreide huizenInkomensafh.huurbeleid tot 34229 euroHuurTotaalN.v.t.</v>
      </c>
      <c r="B2640">
        <v>2015</v>
      </c>
      <c r="C2640" t="s">
        <v>21</v>
      </c>
      <c r="D2640" t="s">
        <v>27</v>
      </c>
      <c r="E2640" t="s">
        <v>185</v>
      </c>
      <c r="F2640" t="s">
        <v>8</v>
      </c>
      <c r="G2640" t="s">
        <v>3</v>
      </c>
      <c r="H2640" t="s">
        <v>0</v>
      </c>
      <c r="I2640" t="s">
        <v>1</v>
      </c>
      <c r="J2640">
        <v>0</v>
      </c>
    </row>
    <row r="2641" spans="1:10" x14ac:dyDescent="0.25">
      <c r="A2641" t="str">
        <f t="shared" si="41"/>
        <v>ZoeterwoudeVerspreide huizenInkomensafh.huurbeleid tot 34229 euroHuurOverige verhuurderN.v.t.</v>
      </c>
      <c r="B2641">
        <v>2015</v>
      </c>
      <c r="C2641" t="s">
        <v>21</v>
      </c>
      <c r="D2641" t="s">
        <v>27</v>
      </c>
      <c r="E2641" t="s">
        <v>185</v>
      </c>
      <c r="F2641" t="s">
        <v>8</v>
      </c>
      <c r="G2641" t="s">
        <v>3</v>
      </c>
      <c r="H2641" t="s">
        <v>7</v>
      </c>
      <c r="I2641" t="s">
        <v>1</v>
      </c>
      <c r="J2641">
        <v>0</v>
      </c>
    </row>
    <row r="2642" spans="1:10" x14ac:dyDescent="0.25">
      <c r="A2642" t="str">
        <f t="shared" si="41"/>
        <v>ZoeterwoudeVerspreide huizenInkomensafh.huurbeleid 34229 t/m 43786 euroTotaalN.v.t.N.v.t.</v>
      </c>
      <c r="B2642">
        <v>2015</v>
      </c>
      <c r="C2642" t="s">
        <v>21</v>
      </c>
      <c r="D2642" t="s">
        <v>27</v>
      </c>
      <c r="E2642" t="s">
        <v>185</v>
      </c>
      <c r="F2642" t="s">
        <v>9</v>
      </c>
      <c r="G2642" t="s">
        <v>0</v>
      </c>
      <c r="H2642" t="s">
        <v>1</v>
      </c>
      <c r="I2642" t="s">
        <v>1</v>
      </c>
      <c r="J2642">
        <v>0</v>
      </c>
    </row>
    <row r="2643" spans="1:10" x14ac:dyDescent="0.25">
      <c r="A2643" t="str">
        <f t="shared" si="41"/>
        <v>ZoeterwoudeVerspreide huizenInkomensafh.huurbeleid 34229 t/m 43786 euroEigenaarN.v.t.N.v.t.</v>
      </c>
      <c r="B2643">
        <v>2015</v>
      </c>
      <c r="C2643" t="s">
        <v>21</v>
      </c>
      <c r="D2643" t="s">
        <v>27</v>
      </c>
      <c r="E2643" t="s">
        <v>185</v>
      </c>
      <c r="F2643" t="s">
        <v>9</v>
      </c>
      <c r="G2643" t="s">
        <v>2</v>
      </c>
      <c r="H2643" t="s">
        <v>1</v>
      </c>
      <c r="I2643" t="s">
        <v>1</v>
      </c>
      <c r="J2643">
        <v>0</v>
      </c>
    </row>
    <row r="2644" spans="1:10" x14ac:dyDescent="0.25">
      <c r="A2644" t="str">
        <f t="shared" si="41"/>
        <v>ZoeterwoudeVerspreide huizenInkomensafh.huurbeleid 34229 t/m 43786 euroHuurTotaalN.v.t.</v>
      </c>
      <c r="B2644">
        <v>2015</v>
      </c>
      <c r="C2644" t="s">
        <v>21</v>
      </c>
      <c r="D2644" t="s">
        <v>27</v>
      </c>
      <c r="E2644" t="s">
        <v>185</v>
      </c>
      <c r="F2644" t="s">
        <v>9</v>
      </c>
      <c r="G2644" t="s">
        <v>3</v>
      </c>
      <c r="H2644" t="s">
        <v>0</v>
      </c>
      <c r="I2644" t="s">
        <v>1</v>
      </c>
      <c r="J2644">
        <v>0</v>
      </c>
    </row>
    <row r="2645" spans="1:10" x14ac:dyDescent="0.25">
      <c r="A2645" t="str">
        <f t="shared" si="41"/>
        <v>ZoeterwoudeVerspreide huizenInkomensafh.huurbeleid 34229 t/m 43786 euroHuurOverige verhuurderN.v.t.</v>
      </c>
      <c r="B2645">
        <v>2015</v>
      </c>
      <c r="C2645" t="s">
        <v>21</v>
      </c>
      <c r="D2645" t="s">
        <v>27</v>
      </c>
      <c r="E2645" t="s">
        <v>185</v>
      </c>
      <c r="F2645" t="s">
        <v>9</v>
      </c>
      <c r="G2645" t="s">
        <v>3</v>
      </c>
      <c r="H2645" t="s">
        <v>7</v>
      </c>
      <c r="I2645" t="s">
        <v>1</v>
      </c>
      <c r="J2645">
        <v>0</v>
      </c>
    </row>
    <row r="2646" spans="1:10" x14ac:dyDescent="0.25">
      <c r="A2646" t="str">
        <f t="shared" si="41"/>
        <v>ZoeterwoudeVerspreide huizenInkomensafh.huurbeleid meer dan 43786 euroTotaalN.v.t.N.v.t.</v>
      </c>
      <c r="B2646">
        <v>2015</v>
      </c>
      <c r="C2646" t="s">
        <v>21</v>
      </c>
      <c r="D2646" t="s">
        <v>27</v>
      </c>
      <c r="E2646" t="s">
        <v>185</v>
      </c>
      <c r="F2646" t="s">
        <v>10</v>
      </c>
      <c r="G2646" t="s">
        <v>0</v>
      </c>
      <c r="H2646" t="s">
        <v>1</v>
      </c>
      <c r="I2646" t="s">
        <v>1</v>
      </c>
      <c r="J2646">
        <v>0</v>
      </c>
    </row>
    <row r="2647" spans="1:10" x14ac:dyDescent="0.25">
      <c r="A2647" t="str">
        <f t="shared" si="41"/>
        <v>ZoeterwoudeVerspreide huizenInkomensafh.huurbeleid meer dan 43786 euroEigenaarN.v.t.N.v.t.</v>
      </c>
      <c r="B2647">
        <v>2015</v>
      </c>
      <c r="C2647" t="s">
        <v>21</v>
      </c>
      <c r="D2647" t="s">
        <v>27</v>
      </c>
      <c r="E2647" t="s">
        <v>185</v>
      </c>
      <c r="F2647" t="s">
        <v>10</v>
      </c>
      <c r="G2647" t="s">
        <v>2</v>
      </c>
      <c r="H2647" t="s">
        <v>1</v>
      </c>
      <c r="I2647" t="s">
        <v>1</v>
      </c>
      <c r="J2647">
        <v>0</v>
      </c>
    </row>
    <row r="2648" spans="1:10" x14ac:dyDescent="0.25">
      <c r="A2648" t="str">
        <f t="shared" si="41"/>
        <v>ZoeterwoudeVerspreide huizenInkomensafh.huurbeleid meer dan 43786 euroHuurTotaalN.v.t.</v>
      </c>
      <c r="B2648">
        <v>2015</v>
      </c>
      <c r="C2648" t="s">
        <v>21</v>
      </c>
      <c r="D2648" t="s">
        <v>27</v>
      </c>
      <c r="E2648" t="s">
        <v>185</v>
      </c>
      <c r="F2648" t="s">
        <v>10</v>
      </c>
      <c r="G2648" t="s">
        <v>3</v>
      </c>
      <c r="H2648" t="s">
        <v>0</v>
      </c>
      <c r="I2648" t="s">
        <v>1</v>
      </c>
      <c r="J2648">
        <v>0</v>
      </c>
    </row>
    <row r="2649" spans="1:10" x14ac:dyDescent="0.25">
      <c r="A2649" t="str">
        <f t="shared" si="41"/>
        <v>ZoeterwoudeVerspreide huizenInkomensafh.huurbeleid meer dan 43786 euroHuurOverige verhuurderN.v.t.</v>
      </c>
      <c r="B2649">
        <v>2015</v>
      </c>
      <c r="C2649" t="s">
        <v>21</v>
      </c>
      <c r="D2649" t="s">
        <v>27</v>
      </c>
      <c r="E2649" t="s">
        <v>185</v>
      </c>
      <c r="F2649" t="s">
        <v>10</v>
      </c>
      <c r="G2649" t="s">
        <v>3</v>
      </c>
      <c r="H2649" t="s">
        <v>7</v>
      </c>
      <c r="I2649" t="s">
        <v>1</v>
      </c>
      <c r="J2649">
        <v>0</v>
      </c>
    </row>
    <row r="2650" spans="1:10" x14ac:dyDescent="0.25">
      <c r="A2650" t="str">
        <f t="shared" si="41"/>
        <v>ZoeterwoudeZoeterwoude-RijndijkTotaalTotaalN.v.t.N.v.t.</v>
      </c>
      <c r="B2650">
        <v>2015</v>
      </c>
      <c r="C2650" t="s">
        <v>21</v>
      </c>
      <c r="D2650" t="s">
        <v>27</v>
      </c>
      <c r="E2650" t="s">
        <v>186</v>
      </c>
      <c r="F2650" t="s">
        <v>0</v>
      </c>
      <c r="G2650" t="s">
        <v>0</v>
      </c>
      <c r="H2650" t="s">
        <v>1</v>
      </c>
      <c r="I2650" t="s">
        <v>1</v>
      </c>
      <c r="J2650">
        <v>1000</v>
      </c>
    </row>
    <row r="2651" spans="1:10" x14ac:dyDescent="0.25">
      <c r="A2651" t="str">
        <f t="shared" si="41"/>
        <v>ZoeterwoudeZoeterwoude-RijndijkTotaalEigenaarN.v.t.N.v.t.</v>
      </c>
      <c r="B2651">
        <v>2015</v>
      </c>
      <c r="C2651" t="s">
        <v>21</v>
      </c>
      <c r="D2651" t="s">
        <v>27</v>
      </c>
      <c r="E2651" t="s">
        <v>186</v>
      </c>
      <c r="F2651" t="s">
        <v>0</v>
      </c>
      <c r="G2651" t="s">
        <v>2</v>
      </c>
      <c r="H2651" t="s">
        <v>1</v>
      </c>
      <c r="I2651" t="s">
        <v>1</v>
      </c>
      <c r="J2651">
        <v>800</v>
      </c>
    </row>
    <row r="2652" spans="1:10" x14ac:dyDescent="0.25">
      <c r="A2652" t="str">
        <f t="shared" si="41"/>
        <v>ZoeterwoudeZoeterwoude-RijndijkTotaalHuurTotaalN.v.t.</v>
      </c>
      <c r="B2652">
        <v>2015</v>
      </c>
      <c r="C2652" t="s">
        <v>21</v>
      </c>
      <c r="D2652" t="s">
        <v>27</v>
      </c>
      <c r="E2652" t="s">
        <v>186</v>
      </c>
      <c r="F2652" t="s">
        <v>0</v>
      </c>
      <c r="G2652" t="s">
        <v>3</v>
      </c>
      <c r="H2652" t="s">
        <v>0</v>
      </c>
      <c r="I2652" t="s">
        <v>1</v>
      </c>
      <c r="J2652">
        <v>300</v>
      </c>
    </row>
    <row r="2653" spans="1:10" x14ac:dyDescent="0.25">
      <c r="A2653" t="str">
        <f t="shared" si="41"/>
        <v>ZoeterwoudeZoeterwoude-RijndijkTotaalHuurCorporatieTotaal</v>
      </c>
      <c r="B2653">
        <v>2015</v>
      </c>
      <c r="C2653" t="s">
        <v>21</v>
      </c>
      <c r="D2653" t="s">
        <v>27</v>
      </c>
      <c r="E2653" t="s">
        <v>186</v>
      </c>
      <c r="F2653" t="s">
        <v>0</v>
      </c>
      <c r="G2653" t="s">
        <v>3</v>
      </c>
      <c r="H2653" t="s">
        <v>4</v>
      </c>
      <c r="I2653" t="s">
        <v>0</v>
      </c>
      <c r="J2653">
        <v>200</v>
      </c>
    </row>
    <row r="2654" spans="1:10" x14ac:dyDescent="0.25">
      <c r="A2654" t="str">
        <f t="shared" si="41"/>
        <v>ZoeterwoudeZoeterwoude-RijndijkTotaalHuurCorporatieOnder liberalisatiegrens</v>
      </c>
      <c r="B2654">
        <v>2015</v>
      </c>
      <c r="C2654" t="s">
        <v>21</v>
      </c>
      <c r="D2654" t="s">
        <v>27</v>
      </c>
      <c r="E2654" t="s">
        <v>186</v>
      </c>
      <c r="F2654" t="s">
        <v>0</v>
      </c>
      <c r="G2654" t="s">
        <v>3</v>
      </c>
      <c r="H2654" t="s">
        <v>4</v>
      </c>
      <c r="I2654" t="s">
        <v>5</v>
      </c>
      <c r="J2654">
        <v>200</v>
      </c>
    </row>
    <row r="2655" spans="1:10" x14ac:dyDescent="0.25">
      <c r="A2655" t="str">
        <f t="shared" si="41"/>
        <v>ZoeterwoudeZoeterwoude-RijndijkTotaalHuurCorporatieOverig</v>
      </c>
      <c r="B2655">
        <v>2015</v>
      </c>
      <c r="C2655" t="s">
        <v>21</v>
      </c>
      <c r="D2655" t="s">
        <v>27</v>
      </c>
      <c r="E2655" t="s">
        <v>186</v>
      </c>
      <c r="F2655" t="s">
        <v>0</v>
      </c>
      <c r="G2655" t="s">
        <v>3</v>
      </c>
      <c r="H2655" t="s">
        <v>4</v>
      </c>
      <c r="I2655" t="s">
        <v>6</v>
      </c>
      <c r="J2655">
        <v>0</v>
      </c>
    </row>
    <row r="2656" spans="1:10" x14ac:dyDescent="0.25">
      <c r="A2656" t="str">
        <f t="shared" si="41"/>
        <v>ZoeterwoudeZoeterwoude-RijndijkTotaalHuurOverige verhuurderN.v.t.</v>
      </c>
      <c r="B2656">
        <v>2015</v>
      </c>
      <c r="C2656" t="s">
        <v>21</v>
      </c>
      <c r="D2656" t="s">
        <v>27</v>
      </c>
      <c r="E2656" t="s">
        <v>186</v>
      </c>
      <c r="F2656" t="s">
        <v>0</v>
      </c>
      <c r="G2656" t="s">
        <v>3</v>
      </c>
      <c r="H2656" t="s">
        <v>7</v>
      </c>
      <c r="I2656" t="s">
        <v>1</v>
      </c>
      <c r="J2656">
        <v>100</v>
      </c>
    </row>
    <row r="2657" spans="1:10" x14ac:dyDescent="0.25">
      <c r="A2657" t="str">
        <f t="shared" si="41"/>
        <v>ZoeterwoudeZoeterwoude-RijndijkInkomensafh.huurbeleid tot 34229 euroTotaalN.v.t.N.v.t.</v>
      </c>
      <c r="B2657">
        <v>2015</v>
      </c>
      <c r="C2657" t="s">
        <v>21</v>
      </c>
      <c r="D2657" t="s">
        <v>27</v>
      </c>
      <c r="E2657" t="s">
        <v>186</v>
      </c>
      <c r="F2657" t="s">
        <v>8</v>
      </c>
      <c r="G2657" t="s">
        <v>0</v>
      </c>
      <c r="H2657" t="s">
        <v>1</v>
      </c>
      <c r="I2657" t="s">
        <v>1</v>
      </c>
      <c r="J2657">
        <v>400</v>
      </c>
    </row>
    <row r="2658" spans="1:10" x14ac:dyDescent="0.25">
      <c r="A2658" t="str">
        <f t="shared" si="41"/>
        <v>ZoeterwoudeZoeterwoude-RijndijkInkomensafh.huurbeleid tot 34229 euroEigenaarN.v.t.N.v.t.</v>
      </c>
      <c r="B2658">
        <v>2015</v>
      </c>
      <c r="C2658" t="s">
        <v>21</v>
      </c>
      <c r="D2658" t="s">
        <v>27</v>
      </c>
      <c r="E2658" t="s">
        <v>186</v>
      </c>
      <c r="F2658" t="s">
        <v>8</v>
      </c>
      <c r="G2658" t="s">
        <v>2</v>
      </c>
      <c r="H2658" t="s">
        <v>1</v>
      </c>
      <c r="I2658" t="s">
        <v>1</v>
      </c>
      <c r="J2658">
        <v>200</v>
      </c>
    </row>
    <row r="2659" spans="1:10" x14ac:dyDescent="0.25">
      <c r="A2659" t="str">
        <f t="shared" si="41"/>
        <v>ZoeterwoudeZoeterwoude-RijndijkInkomensafh.huurbeleid tot 34229 euroHuurTotaalN.v.t.</v>
      </c>
      <c r="B2659">
        <v>2015</v>
      </c>
      <c r="C2659" t="s">
        <v>21</v>
      </c>
      <c r="D2659" t="s">
        <v>27</v>
      </c>
      <c r="E2659" t="s">
        <v>186</v>
      </c>
      <c r="F2659" t="s">
        <v>8</v>
      </c>
      <c r="G2659" t="s">
        <v>3</v>
      </c>
      <c r="H2659" t="s">
        <v>0</v>
      </c>
      <c r="I2659" t="s">
        <v>1</v>
      </c>
      <c r="J2659">
        <v>200</v>
      </c>
    </row>
    <row r="2660" spans="1:10" x14ac:dyDescent="0.25">
      <c r="A2660" t="str">
        <f t="shared" si="41"/>
        <v>ZoeterwoudeZoeterwoude-RijndijkInkomensafh.huurbeleid tot 34229 euroHuurCorporatieTotaal</v>
      </c>
      <c r="B2660">
        <v>2015</v>
      </c>
      <c r="C2660" t="s">
        <v>21</v>
      </c>
      <c r="D2660" t="s">
        <v>27</v>
      </c>
      <c r="E2660" t="s">
        <v>186</v>
      </c>
      <c r="F2660" t="s">
        <v>8</v>
      </c>
      <c r="G2660" t="s">
        <v>3</v>
      </c>
      <c r="H2660" t="s">
        <v>4</v>
      </c>
      <c r="I2660" t="s">
        <v>0</v>
      </c>
      <c r="J2660">
        <v>100</v>
      </c>
    </row>
    <row r="2661" spans="1:10" x14ac:dyDescent="0.25">
      <c r="A2661" t="str">
        <f t="shared" si="41"/>
        <v>ZoeterwoudeZoeterwoude-RijndijkInkomensafh.huurbeleid tot 34229 euroHuurCorporatieOnder liberalisatiegrens</v>
      </c>
      <c r="B2661">
        <v>2015</v>
      </c>
      <c r="C2661" t="s">
        <v>21</v>
      </c>
      <c r="D2661" t="s">
        <v>27</v>
      </c>
      <c r="E2661" t="s">
        <v>186</v>
      </c>
      <c r="F2661" t="s">
        <v>8</v>
      </c>
      <c r="G2661" t="s">
        <v>3</v>
      </c>
      <c r="H2661" t="s">
        <v>4</v>
      </c>
      <c r="I2661" t="s">
        <v>5</v>
      </c>
      <c r="J2661">
        <v>100</v>
      </c>
    </row>
    <row r="2662" spans="1:10" x14ac:dyDescent="0.25">
      <c r="A2662" t="str">
        <f t="shared" si="41"/>
        <v>ZoeterwoudeZoeterwoude-RijndijkInkomensafh.huurbeleid tot 34229 euroHuurCorporatieOverig</v>
      </c>
      <c r="B2662">
        <v>2015</v>
      </c>
      <c r="C2662" t="s">
        <v>21</v>
      </c>
      <c r="D2662" t="s">
        <v>27</v>
      </c>
      <c r="E2662" t="s">
        <v>186</v>
      </c>
      <c r="F2662" t="s">
        <v>8</v>
      </c>
      <c r="G2662" t="s">
        <v>3</v>
      </c>
      <c r="H2662" t="s">
        <v>4</v>
      </c>
      <c r="I2662" t="s">
        <v>6</v>
      </c>
      <c r="J2662">
        <v>0</v>
      </c>
    </row>
    <row r="2663" spans="1:10" x14ac:dyDescent="0.25">
      <c r="A2663" t="str">
        <f t="shared" si="41"/>
        <v>ZoeterwoudeZoeterwoude-RijndijkInkomensafh.huurbeleid tot 34229 euroHuurOverige verhuurderN.v.t.</v>
      </c>
      <c r="B2663">
        <v>2015</v>
      </c>
      <c r="C2663" t="s">
        <v>21</v>
      </c>
      <c r="D2663" t="s">
        <v>27</v>
      </c>
      <c r="E2663" t="s">
        <v>186</v>
      </c>
      <c r="F2663" t="s">
        <v>8</v>
      </c>
      <c r="G2663" t="s">
        <v>3</v>
      </c>
      <c r="H2663" t="s">
        <v>7</v>
      </c>
      <c r="I2663" t="s">
        <v>1</v>
      </c>
      <c r="J2663">
        <v>0</v>
      </c>
    </row>
    <row r="2664" spans="1:10" x14ac:dyDescent="0.25">
      <c r="A2664" t="str">
        <f t="shared" si="41"/>
        <v>ZoeterwoudeZoeterwoude-RijndijkInkomensafh.huurbeleid 34229 t/m 43786 euroTotaalN.v.t.N.v.t.</v>
      </c>
      <c r="B2664">
        <v>2015</v>
      </c>
      <c r="C2664" t="s">
        <v>21</v>
      </c>
      <c r="D2664" t="s">
        <v>27</v>
      </c>
      <c r="E2664" t="s">
        <v>186</v>
      </c>
      <c r="F2664" t="s">
        <v>9</v>
      </c>
      <c r="G2664" t="s">
        <v>0</v>
      </c>
      <c r="H2664" t="s">
        <v>1</v>
      </c>
      <c r="I2664" t="s">
        <v>1</v>
      </c>
      <c r="J2664">
        <v>100</v>
      </c>
    </row>
    <row r="2665" spans="1:10" x14ac:dyDescent="0.25">
      <c r="A2665" t="str">
        <f t="shared" si="41"/>
        <v>ZoeterwoudeZoeterwoude-RijndijkInkomensafh.huurbeleid 34229 t/m 43786 euroEigenaarN.v.t.N.v.t.</v>
      </c>
      <c r="B2665">
        <v>2015</v>
      </c>
      <c r="C2665" t="s">
        <v>21</v>
      </c>
      <c r="D2665" t="s">
        <v>27</v>
      </c>
      <c r="E2665" t="s">
        <v>186</v>
      </c>
      <c r="F2665" t="s">
        <v>9</v>
      </c>
      <c r="G2665" t="s">
        <v>2</v>
      </c>
      <c r="H2665" t="s">
        <v>1</v>
      </c>
      <c r="I2665" t="s">
        <v>1</v>
      </c>
      <c r="J2665">
        <v>100</v>
      </c>
    </row>
    <row r="2666" spans="1:10" x14ac:dyDescent="0.25">
      <c r="A2666" t="str">
        <f t="shared" si="41"/>
        <v>ZoeterwoudeZoeterwoude-RijndijkInkomensafh.huurbeleid 34229 t/m 43786 euroHuurTotaalN.v.t.</v>
      </c>
      <c r="B2666">
        <v>2015</v>
      </c>
      <c r="C2666" t="s">
        <v>21</v>
      </c>
      <c r="D2666" t="s">
        <v>27</v>
      </c>
      <c r="E2666" t="s">
        <v>186</v>
      </c>
      <c r="F2666" t="s">
        <v>9</v>
      </c>
      <c r="G2666" t="s">
        <v>3</v>
      </c>
      <c r="H2666" t="s">
        <v>0</v>
      </c>
      <c r="I2666" t="s">
        <v>1</v>
      </c>
      <c r="J2666">
        <v>0</v>
      </c>
    </row>
    <row r="2667" spans="1:10" x14ac:dyDescent="0.25">
      <c r="A2667" t="str">
        <f t="shared" si="41"/>
        <v>ZoeterwoudeZoeterwoude-RijndijkInkomensafh.huurbeleid 34229 t/m 43786 euroHuurCorporatieTotaal</v>
      </c>
      <c r="B2667">
        <v>2015</v>
      </c>
      <c r="C2667" t="s">
        <v>21</v>
      </c>
      <c r="D2667" t="s">
        <v>27</v>
      </c>
      <c r="E2667" t="s">
        <v>186</v>
      </c>
      <c r="F2667" t="s">
        <v>9</v>
      </c>
      <c r="G2667" t="s">
        <v>3</v>
      </c>
      <c r="H2667" t="s">
        <v>4</v>
      </c>
      <c r="I2667" t="s">
        <v>0</v>
      </c>
      <c r="J2667">
        <v>0</v>
      </c>
    </row>
    <row r="2668" spans="1:10" x14ac:dyDescent="0.25">
      <c r="A2668" t="str">
        <f t="shared" si="41"/>
        <v>ZoeterwoudeZoeterwoude-RijndijkInkomensafh.huurbeleid 34229 t/m 43786 euroHuurCorporatieOnder liberalisatiegrens</v>
      </c>
      <c r="B2668">
        <v>2015</v>
      </c>
      <c r="C2668" t="s">
        <v>21</v>
      </c>
      <c r="D2668" t="s">
        <v>27</v>
      </c>
      <c r="E2668" t="s">
        <v>186</v>
      </c>
      <c r="F2668" t="s">
        <v>9</v>
      </c>
      <c r="G2668" t="s">
        <v>3</v>
      </c>
      <c r="H2668" t="s">
        <v>4</v>
      </c>
      <c r="I2668" t="s">
        <v>5</v>
      </c>
      <c r="J2668">
        <v>0</v>
      </c>
    </row>
    <row r="2669" spans="1:10" x14ac:dyDescent="0.25">
      <c r="A2669" t="str">
        <f t="shared" si="41"/>
        <v>ZoeterwoudeZoeterwoude-RijndijkInkomensafh.huurbeleid 34229 t/m 43786 euroHuurCorporatieOverig</v>
      </c>
      <c r="B2669">
        <v>2015</v>
      </c>
      <c r="C2669" t="s">
        <v>21</v>
      </c>
      <c r="D2669" t="s">
        <v>27</v>
      </c>
      <c r="E2669" t="s">
        <v>186</v>
      </c>
      <c r="F2669" t="s">
        <v>9</v>
      </c>
      <c r="G2669" t="s">
        <v>3</v>
      </c>
      <c r="H2669" t="s">
        <v>4</v>
      </c>
      <c r="I2669" t="s">
        <v>6</v>
      </c>
      <c r="J2669">
        <v>0</v>
      </c>
    </row>
    <row r="2670" spans="1:10" x14ac:dyDescent="0.25">
      <c r="A2670" t="str">
        <f t="shared" si="41"/>
        <v>ZoeterwoudeZoeterwoude-RijndijkInkomensafh.huurbeleid 34229 t/m 43786 euroHuurOverige verhuurderN.v.t.</v>
      </c>
      <c r="B2670">
        <v>2015</v>
      </c>
      <c r="C2670" t="s">
        <v>21</v>
      </c>
      <c r="D2670" t="s">
        <v>27</v>
      </c>
      <c r="E2670" t="s">
        <v>186</v>
      </c>
      <c r="F2670" t="s">
        <v>9</v>
      </c>
      <c r="G2670" t="s">
        <v>3</v>
      </c>
      <c r="H2670" t="s">
        <v>7</v>
      </c>
      <c r="I2670" t="s">
        <v>1</v>
      </c>
      <c r="J2670">
        <v>0</v>
      </c>
    </row>
    <row r="2671" spans="1:10" x14ac:dyDescent="0.25">
      <c r="A2671" t="str">
        <f t="shared" si="41"/>
        <v>ZoeterwoudeZoeterwoude-RijndijkInkomensafh.huurbeleid meer dan 43786 euroTotaalN.v.t.N.v.t.</v>
      </c>
      <c r="B2671">
        <v>2015</v>
      </c>
      <c r="C2671" t="s">
        <v>21</v>
      </c>
      <c r="D2671" t="s">
        <v>27</v>
      </c>
      <c r="E2671" t="s">
        <v>186</v>
      </c>
      <c r="F2671" t="s">
        <v>10</v>
      </c>
      <c r="G2671" t="s">
        <v>0</v>
      </c>
      <c r="H2671" t="s">
        <v>1</v>
      </c>
      <c r="I2671" t="s">
        <v>1</v>
      </c>
      <c r="J2671">
        <v>600</v>
      </c>
    </row>
    <row r="2672" spans="1:10" x14ac:dyDescent="0.25">
      <c r="A2672" t="str">
        <f t="shared" si="41"/>
        <v>ZoeterwoudeZoeterwoude-RijndijkInkomensafh.huurbeleid meer dan 43786 euroEigenaarN.v.t.N.v.t.</v>
      </c>
      <c r="B2672">
        <v>2015</v>
      </c>
      <c r="C2672" t="s">
        <v>21</v>
      </c>
      <c r="D2672" t="s">
        <v>27</v>
      </c>
      <c r="E2672" t="s">
        <v>186</v>
      </c>
      <c r="F2672" t="s">
        <v>10</v>
      </c>
      <c r="G2672" t="s">
        <v>2</v>
      </c>
      <c r="H2672" t="s">
        <v>1</v>
      </c>
      <c r="I2672" t="s">
        <v>1</v>
      </c>
      <c r="J2672">
        <v>500</v>
      </c>
    </row>
    <row r="2673" spans="1:10" x14ac:dyDescent="0.25">
      <c r="A2673" t="str">
        <f t="shared" si="41"/>
        <v>ZoeterwoudeZoeterwoude-RijndijkInkomensafh.huurbeleid meer dan 43786 euroHuurTotaalN.v.t.</v>
      </c>
      <c r="B2673">
        <v>2015</v>
      </c>
      <c r="C2673" t="s">
        <v>21</v>
      </c>
      <c r="D2673" t="s">
        <v>27</v>
      </c>
      <c r="E2673" t="s">
        <v>186</v>
      </c>
      <c r="F2673" t="s">
        <v>10</v>
      </c>
      <c r="G2673" t="s">
        <v>3</v>
      </c>
      <c r="H2673" t="s">
        <v>0</v>
      </c>
      <c r="I2673" t="s">
        <v>1</v>
      </c>
      <c r="J2673">
        <v>100</v>
      </c>
    </row>
    <row r="2674" spans="1:10" x14ac:dyDescent="0.25">
      <c r="A2674" t="str">
        <f t="shared" si="41"/>
        <v>ZoeterwoudeZoeterwoude-RijndijkInkomensafh.huurbeleid meer dan 43786 euroHuurCorporatieTotaal</v>
      </c>
      <c r="B2674">
        <v>2015</v>
      </c>
      <c r="C2674" t="s">
        <v>21</v>
      </c>
      <c r="D2674" t="s">
        <v>27</v>
      </c>
      <c r="E2674" t="s">
        <v>186</v>
      </c>
      <c r="F2674" t="s">
        <v>10</v>
      </c>
      <c r="G2674" t="s">
        <v>3</v>
      </c>
      <c r="H2674" t="s">
        <v>4</v>
      </c>
      <c r="I2674" t="s">
        <v>0</v>
      </c>
      <c r="J2674">
        <v>100</v>
      </c>
    </row>
    <row r="2675" spans="1:10" x14ac:dyDescent="0.25">
      <c r="A2675" t="str">
        <f t="shared" si="41"/>
        <v>ZoeterwoudeZoeterwoude-RijndijkInkomensafh.huurbeleid meer dan 43786 euroHuurCorporatieOnder liberalisatiegrens</v>
      </c>
      <c r="B2675">
        <v>2015</v>
      </c>
      <c r="C2675" t="s">
        <v>21</v>
      </c>
      <c r="D2675" t="s">
        <v>27</v>
      </c>
      <c r="E2675" t="s">
        <v>186</v>
      </c>
      <c r="F2675" t="s">
        <v>10</v>
      </c>
      <c r="G2675" t="s">
        <v>3</v>
      </c>
      <c r="H2675" t="s">
        <v>4</v>
      </c>
      <c r="I2675" t="s">
        <v>5</v>
      </c>
      <c r="J2675">
        <v>0</v>
      </c>
    </row>
    <row r="2676" spans="1:10" x14ac:dyDescent="0.25">
      <c r="A2676" t="str">
        <f t="shared" si="41"/>
        <v>ZoeterwoudeZoeterwoude-RijndijkInkomensafh.huurbeleid meer dan 43786 euroHuurCorporatieOverig</v>
      </c>
      <c r="B2676">
        <v>2015</v>
      </c>
      <c r="C2676" t="s">
        <v>21</v>
      </c>
      <c r="D2676" t="s">
        <v>27</v>
      </c>
      <c r="E2676" t="s">
        <v>186</v>
      </c>
      <c r="F2676" t="s">
        <v>10</v>
      </c>
      <c r="G2676" t="s">
        <v>3</v>
      </c>
      <c r="H2676" t="s">
        <v>4</v>
      </c>
      <c r="I2676" t="s">
        <v>6</v>
      </c>
      <c r="J2676">
        <v>0</v>
      </c>
    </row>
    <row r="2677" spans="1:10" x14ac:dyDescent="0.25">
      <c r="A2677" t="str">
        <f t="shared" si="41"/>
        <v>ZoeterwoudeZoeterwoude-RijndijkInkomensafh.huurbeleid meer dan 43786 euroHuurOverige verhuurderN.v.t.</v>
      </c>
      <c r="B2677">
        <v>2015</v>
      </c>
      <c r="C2677" t="s">
        <v>21</v>
      </c>
      <c r="D2677" t="s">
        <v>27</v>
      </c>
      <c r="E2677" t="s">
        <v>186</v>
      </c>
      <c r="F2677" t="s">
        <v>10</v>
      </c>
      <c r="G2677" t="s">
        <v>3</v>
      </c>
      <c r="H2677" t="s">
        <v>7</v>
      </c>
      <c r="I2677" t="s">
        <v>1</v>
      </c>
      <c r="J2677">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W181"/>
  <sheetViews>
    <sheetView topLeftCell="B1" workbookViewId="0">
      <selection activeCell="B1" sqref="B1"/>
    </sheetView>
  </sheetViews>
  <sheetFormatPr defaultRowHeight="15" x14ac:dyDescent="0.25"/>
  <cols>
    <col min="1" max="1" width="0" hidden="1" customWidth="1"/>
    <col min="3" max="6" width="17" customWidth="1"/>
  </cols>
  <sheetData>
    <row r="1" spans="1:23" x14ac:dyDescent="0.25">
      <c r="B1" t="s">
        <v>75</v>
      </c>
      <c r="C1" t="s">
        <v>214</v>
      </c>
      <c r="D1" t="s">
        <v>99</v>
      </c>
      <c r="E1" t="s">
        <v>215</v>
      </c>
      <c r="F1" t="s">
        <v>216</v>
      </c>
      <c r="G1" t="s">
        <v>217</v>
      </c>
      <c r="H1" t="s">
        <v>218</v>
      </c>
      <c r="I1" t="s">
        <v>219</v>
      </c>
      <c r="J1" t="s">
        <v>220</v>
      </c>
      <c r="K1" t="s">
        <v>221</v>
      </c>
      <c r="L1" t="s">
        <v>222</v>
      </c>
      <c r="M1" t="s">
        <v>223</v>
      </c>
      <c r="N1" t="s">
        <v>224</v>
      </c>
      <c r="O1" t="s">
        <v>225</v>
      </c>
      <c r="P1" t="s">
        <v>226</v>
      </c>
      <c r="Q1" t="s">
        <v>227</v>
      </c>
      <c r="R1" t="s">
        <v>228</v>
      </c>
      <c r="S1" t="s">
        <v>229</v>
      </c>
      <c r="T1" t="s">
        <v>230</v>
      </c>
      <c r="U1" t="s">
        <v>231</v>
      </c>
      <c r="V1" t="s">
        <v>232</v>
      </c>
      <c r="W1" t="s">
        <v>233</v>
      </c>
    </row>
    <row r="2" spans="1:23" x14ac:dyDescent="0.25">
      <c r="B2" t="s">
        <v>28</v>
      </c>
      <c r="C2" t="s">
        <v>194</v>
      </c>
      <c r="D2" t="s">
        <v>195</v>
      </c>
      <c r="E2" t="s">
        <v>196</v>
      </c>
      <c r="F2" t="s">
        <v>197</v>
      </c>
      <c r="G2" t="s">
        <v>198</v>
      </c>
      <c r="H2" t="s">
        <v>199</v>
      </c>
      <c r="I2" t="s">
        <v>200</v>
      </c>
      <c r="J2" t="s">
        <v>201</v>
      </c>
      <c r="K2" t="s">
        <v>202</v>
      </c>
      <c r="L2" t="s">
        <v>203</v>
      </c>
      <c r="M2" t="s">
        <v>204</v>
      </c>
      <c r="N2" t="s">
        <v>205</v>
      </c>
      <c r="O2" t="s">
        <v>39</v>
      </c>
      <c r="P2" t="s">
        <v>206</v>
      </c>
      <c r="Q2" t="s">
        <v>207</v>
      </c>
      <c r="R2" t="s">
        <v>208</v>
      </c>
      <c r="S2" t="s">
        <v>209</v>
      </c>
      <c r="T2" t="s">
        <v>210</v>
      </c>
      <c r="U2" t="s">
        <v>211</v>
      </c>
      <c r="V2" t="s">
        <v>212</v>
      </c>
      <c r="W2" t="s">
        <v>213</v>
      </c>
    </row>
    <row r="3" spans="1:23" x14ac:dyDescent="0.25">
      <c r="A3" t="str">
        <f>CONCATENATE(C3,D3,E3,F3)</f>
        <v>Eenoudergezin65 jaar of ouderLoon werknemermeer dan 5 jaar (aanvang vóór 20100101)</v>
      </c>
      <c r="B3">
        <v>2015</v>
      </c>
      <c r="C3" t="s">
        <v>85</v>
      </c>
      <c r="D3" t="s">
        <v>89</v>
      </c>
      <c r="E3" t="s">
        <v>100</v>
      </c>
      <c r="F3" t="s">
        <v>191</v>
      </c>
      <c r="G3">
        <v>200</v>
      </c>
      <c r="H3">
        <v>0</v>
      </c>
      <c r="I3">
        <v>0</v>
      </c>
      <c r="J3">
        <v>0</v>
      </c>
      <c r="K3">
        <v>0</v>
      </c>
      <c r="L3">
        <v>0</v>
      </c>
      <c r="M3">
        <v>200</v>
      </c>
      <c r="N3">
        <v>0</v>
      </c>
      <c r="O3">
        <v>400</v>
      </c>
      <c r="P3">
        <v>44</v>
      </c>
      <c r="Q3">
        <v>2</v>
      </c>
      <c r="R3">
        <v>1</v>
      </c>
      <c r="S3">
        <v>0</v>
      </c>
      <c r="T3">
        <v>7</v>
      </c>
      <c r="U3">
        <v>0</v>
      </c>
      <c r="V3">
        <v>43</v>
      </c>
      <c r="W3">
        <v>1</v>
      </c>
    </row>
    <row r="4" spans="1:23" x14ac:dyDescent="0.25">
      <c r="A4" t="str">
        <f t="shared" ref="A4:A67" si="0">CONCATENATE(C4,D4,E4,F4)</f>
        <v>Paar met kinderen65 jaar of ouderLoon werknemermeer dan 5 jaar (aanvang vóór 20100101)</v>
      </c>
      <c r="B4">
        <v>2015</v>
      </c>
      <c r="C4" t="s">
        <v>84</v>
      </c>
      <c r="D4" t="s">
        <v>89</v>
      </c>
      <c r="E4" t="s">
        <v>100</v>
      </c>
      <c r="F4" t="s">
        <v>191</v>
      </c>
      <c r="G4">
        <v>100</v>
      </c>
      <c r="H4">
        <v>0</v>
      </c>
      <c r="I4">
        <v>0</v>
      </c>
      <c r="J4">
        <v>0</v>
      </c>
      <c r="K4">
        <v>0</v>
      </c>
      <c r="L4">
        <v>0</v>
      </c>
      <c r="M4">
        <v>400</v>
      </c>
      <c r="N4">
        <v>0</v>
      </c>
      <c r="O4">
        <v>600</v>
      </c>
      <c r="P4">
        <v>24</v>
      </c>
      <c r="Q4">
        <v>1</v>
      </c>
      <c r="R4">
        <v>1</v>
      </c>
      <c r="S4">
        <v>0</v>
      </c>
      <c r="T4">
        <v>5</v>
      </c>
      <c r="U4">
        <v>0</v>
      </c>
      <c r="V4">
        <v>68</v>
      </c>
      <c r="W4">
        <v>2</v>
      </c>
    </row>
    <row r="5" spans="1:23" x14ac:dyDescent="0.25">
      <c r="A5" t="str">
        <f t="shared" si="0"/>
        <v>Overige huishoudens35 tot 65 jaarUitkering sociale zekerheidmeer dan 5 jaar (aanvang vóór 20100101)</v>
      </c>
      <c r="B5">
        <v>2015</v>
      </c>
      <c r="C5" t="s">
        <v>86</v>
      </c>
      <c r="D5" t="s">
        <v>193</v>
      </c>
      <c r="E5" t="s">
        <v>192</v>
      </c>
      <c r="F5" t="s">
        <v>191</v>
      </c>
      <c r="G5">
        <v>0</v>
      </c>
      <c r="H5">
        <v>0</v>
      </c>
      <c r="I5">
        <v>0</v>
      </c>
      <c r="J5">
        <v>0</v>
      </c>
      <c r="K5">
        <v>0</v>
      </c>
      <c r="L5">
        <v>0</v>
      </c>
      <c r="M5">
        <v>0</v>
      </c>
      <c r="N5">
        <v>0</v>
      </c>
      <c r="O5">
        <v>100</v>
      </c>
      <c r="P5">
        <v>24</v>
      </c>
      <c r="Q5">
        <v>29</v>
      </c>
      <c r="R5">
        <v>0</v>
      </c>
      <c r="S5">
        <v>0</v>
      </c>
      <c r="T5">
        <v>1</v>
      </c>
      <c r="U5">
        <v>4</v>
      </c>
      <c r="V5">
        <v>31</v>
      </c>
      <c r="W5">
        <v>11</v>
      </c>
    </row>
    <row r="6" spans="1:23" x14ac:dyDescent="0.25">
      <c r="A6" t="str">
        <f t="shared" si="0"/>
        <v>Overige huishoudensTot 35 jaarLoon werknemer2 t/m 5 jaar (aanvang 20100101 t/m 20121231)</v>
      </c>
      <c r="B6">
        <v>2015</v>
      </c>
      <c r="C6" t="s">
        <v>86</v>
      </c>
      <c r="D6" t="s">
        <v>188</v>
      </c>
      <c r="E6" t="s">
        <v>100</v>
      </c>
      <c r="F6" t="s">
        <v>190</v>
      </c>
      <c r="G6">
        <v>0</v>
      </c>
      <c r="H6">
        <v>0</v>
      </c>
      <c r="I6">
        <v>0</v>
      </c>
      <c r="J6">
        <v>0</v>
      </c>
      <c r="K6">
        <v>0</v>
      </c>
      <c r="L6">
        <v>0</v>
      </c>
      <c r="M6">
        <v>100</v>
      </c>
      <c r="N6">
        <v>0</v>
      </c>
      <c r="O6">
        <v>200</v>
      </c>
      <c r="P6">
        <v>22</v>
      </c>
      <c r="Q6">
        <v>7</v>
      </c>
      <c r="R6">
        <v>4</v>
      </c>
      <c r="S6">
        <v>3</v>
      </c>
      <c r="T6">
        <v>19</v>
      </c>
      <c r="U6">
        <v>9</v>
      </c>
      <c r="V6">
        <v>34</v>
      </c>
      <c r="W6">
        <v>2</v>
      </c>
    </row>
    <row r="7" spans="1:23" x14ac:dyDescent="0.25">
      <c r="A7" t="str">
        <f t="shared" si="0"/>
        <v>Overige huishoudensTot 35 jaarLoon werknemermeer dan 5 jaar (aanvang vóór 20100101)</v>
      </c>
      <c r="B7">
        <v>2015</v>
      </c>
      <c r="C7" t="s">
        <v>86</v>
      </c>
      <c r="D7" t="s">
        <v>188</v>
      </c>
      <c r="E7" t="s">
        <v>100</v>
      </c>
      <c r="F7" t="s">
        <v>191</v>
      </c>
      <c r="G7">
        <v>0</v>
      </c>
      <c r="H7">
        <v>0</v>
      </c>
      <c r="I7">
        <v>0</v>
      </c>
      <c r="J7">
        <v>0</v>
      </c>
      <c r="K7">
        <v>0</v>
      </c>
      <c r="L7">
        <v>0</v>
      </c>
      <c r="M7">
        <v>100</v>
      </c>
      <c r="N7">
        <v>0</v>
      </c>
      <c r="O7">
        <v>200</v>
      </c>
      <c r="P7">
        <v>21</v>
      </c>
      <c r="Q7">
        <v>8</v>
      </c>
      <c r="R7">
        <v>5</v>
      </c>
      <c r="S7">
        <v>1</v>
      </c>
      <c r="T7">
        <v>13</v>
      </c>
      <c r="U7">
        <v>5</v>
      </c>
      <c r="V7">
        <v>40</v>
      </c>
      <c r="W7">
        <v>7</v>
      </c>
    </row>
    <row r="8" spans="1:23" x14ac:dyDescent="0.25">
      <c r="A8" t="str">
        <f t="shared" si="0"/>
        <v>Paar met kinderen65 jaar of ouderPensioen/overigminder dan 2 jaar (aanvang vanaf 20130101)</v>
      </c>
      <c r="B8">
        <v>2015</v>
      </c>
      <c r="C8" t="s">
        <v>84</v>
      </c>
      <c r="D8" t="s">
        <v>89</v>
      </c>
      <c r="E8" t="s">
        <v>102</v>
      </c>
      <c r="F8" t="s">
        <v>189</v>
      </c>
      <c r="G8">
        <v>0</v>
      </c>
      <c r="H8">
        <v>0</v>
      </c>
      <c r="I8">
        <v>0</v>
      </c>
      <c r="J8">
        <v>0</v>
      </c>
      <c r="K8">
        <v>0</v>
      </c>
      <c r="L8">
        <v>0</v>
      </c>
      <c r="M8">
        <v>0</v>
      </c>
      <c r="N8">
        <v>0</v>
      </c>
      <c r="O8">
        <v>100</v>
      </c>
      <c r="P8">
        <v>18</v>
      </c>
      <c r="Q8">
        <v>15</v>
      </c>
      <c r="R8">
        <v>1</v>
      </c>
      <c r="S8">
        <v>0</v>
      </c>
      <c r="T8">
        <v>5</v>
      </c>
      <c r="U8">
        <v>3</v>
      </c>
      <c r="V8">
        <v>48</v>
      </c>
      <c r="W8">
        <v>11</v>
      </c>
    </row>
    <row r="9" spans="1:23" x14ac:dyDescent="0.25">
      <c r="A9" t="str">
        <f t="shared" si="0"/>
        <v>Overige huishoudens35 tot 65 jaarLoon werknemerminder dan 2 jaar (aanvang vanaf 20130101)</v>
      </c>
      <c r="B9">
        <v>2015</v>
      </c>
      <c r="C9" t="s">
        <v>86</v>
      </c>
      <c r="D9" t="s">
        <v>193</v>
      </c>
      <c r="E9" t="s">
        <v>100</v>
      </c>
      <c r="F9" t="s">
        <v>189</v>
      </c>
      <c r="G9">
        <v>0</v>
      </c>
      <c r="H9">
        <v>0</v>
      </c>
      <c r="I9">
        <v>0</v>
      </c>
      <c r="J9">
        <v>0</v>
      </c>
      <c r="K9">
        <v>0</v>
      </c>
      <c r="L9">
        <v>0</v>
      </c>
      <c r="M9">
        <v>200</v>
      </c>
      <c r="N9">
        <v>0</v>
      </c>
      <c r="O9">
        <v>300</v>
      </c>
      <c r="P9">
        <v>18</v>
      </c>
      <c r="Q9">
        <v>4</v>
      </c>
      <c r="R9">
        <v>2</v>
      </c>
      <c r="S9">
        <v>0</v>
      </c>
      <c r="T9">
        <v>10</v>
      </c>
      <c r="U9">
        <v>4</v>
      </c>
      <c r="V9">
        <v>60</v>
      </c>
      <c r="W9">
        <v>3</v>
      </c>
    </row>
    <row r="10" spans="1:23" x14ac:dyDescent="0.25">
      <c r="A10" t="str">
        <f t="shared" si="0"/>
        <v>Overige huishoudens35 tot 65 jaarLoon werknemermeer dan 5 jaar (aanvang vóór 20100101)</v>
      </c>
      <c r="B10">
        <v>2015</v>
      </c>
      <c r="C10" t="s">
        <v>86</v>
      </c>
      <c r="D10" t="s">
        <v>193</v>
      </c>
      <c r="E10" t="s">
        <v>100</v>
      </c>
      <c r="F10" t="s">
        <v>191</v>
      </c>
      <c r="G10">
        <v>200</v>
      </c>
      <c r="H10">
        <v>0</v>
      </c>
      <c r="I10">
        <v>0</v>
      </c>
      <c r="J10">
        <v>0</v>
      </c>
      <c r="K10">
        <v>0</v>
      </c>
      <c r="L10">
        <v>0</v>
      </c>
      <c r="M10">
        <v>800</v>
      </c>
      <c r="N10">
        <v>0</v>
      </c>
      <c r="O10">
        <v>1100</v>
      </c>
      <c r="P10">
        <v>17</v>
      </c>
      <c r="Q10">
        <v>2</v>
      </c>
      <c r="R10">
        <v>0</v>
      </c>
      <c r="S10">
        <v>0</v>
      </c>
      <c r="T10">
        <v>3</v>
      </c>
      <c r="U10">
        <v>0</v>
      </c>
      <c r="V10">
        <v>73</v>
      </c>
      <c r="W10">
        <v>3</v>
      </c>
    </row>
    <row r="11" spans="1:23" x14ac:dyDescent="0.25">
      <c r="A11" t="str">
        <f t="shared" si="0"/>
        <v>Eenoudergezin65 jaar of ouderPensioen/overigmeer dan 5 jaar (aanvang vóór 20100101)</v>
      </c>
      <c r="B11">
        <v>2015</v>
      </c>
      <c r="C11" t="s">
        <v>85</v>
      </c>
      <c r="D11" t="s">
        <v>89</v>
      </c>
      <c r="E11" t="s">
        <v>102</v>
      </c>
      <c r="F11" t="s">
        <v>191</v>
      </c>
      <c r="G11">
        <v>100</v>
      </c>
      <c r="H11">
        <v>100</v>
      </c>
      <c r="I11">
        <v>0</v>
      </c>
      <c r="J11">
        <v>0</v>
      </c>
      <c r="K11">
        <v>0</v>
      </c>
      <c r="L11">
        <v>0</v>
      </c>
      <c r="M11">
        <v>200</v>
      </c>
      <c r="N11">
        <v>100</v>
      </c>
      <c r="O11">
        <v>500</v>
      </c>
      <c r="P11">
        <v>16</v>
      </c>
      <c r="Q11">
        <v>22</v>
      </c>
      <c r="R11">
        <v>1</v>
      </c>
      <c r="S11">
        <v>1</v>
      </c>
      <c r="T11">
        <v>4</v>
      </c>
      <c r="U11">
        <v>3</v>
      </c>
      <c r="V11">
        <v>38</v>
      </c>
      <c r="W11">
        <v>16</v>
      </c>
    </row>
    <row r="12" spans="1:23" x14ac:dyDescent="0.25">
      <c r="A12" t="str">
        <f t="shared" si="0"/>
        <v>Overige huishoudensTot 35 jaarLoon werknemerminder dan 2 jaar (aanvang vanaf 20130101)</v>
      </c>
      <c r="B12">
        <v>2015</v>
      </c>
      <c r="C12" t="s">
        <v>86</v>
      </c>
      <c r="D12" t="s">
        <v>188</v>
      </c>
      <c r="E12" t="s">
        <v>100</v>
      </c>
      <c r="F12" t="s">
        <v>189</v>
      </c>
      <c r="G12">
        <v>100</v>
      </c>
      <c r="H12">
        <v>0</v>
      </c>
      <c r="I12">
        <v>0</v>
      </c>
      <c r="J12">
        <v>0</v>
      </c>
      <c r="K12">
        <v>100</v>
      </c>
      <c r="L12">
        <v>0</v>
      </c>
      <c r="M12">
        <v>100</v>
      </c>
      <c r="N12">
        <v>0</v>
      </c>
      <c r="O12">
        <v>300</v>
      </c>
      <c r="P12">
        <v>16</v>
      </c>
      <c r="Q12">
        <v>9</v>
      </c>
      <c r="R12">
        <v>3</v>
      </c>
      <c r="S12">
        <v>2</v>
      </c>
      <c r="T12">
        <v>22</v>
      </c>
      <c r="U12">
        <v>12</v>
      </c>
      <c r="V12">
        <v>34</v>
      </c>
      <c r="W12">
        <v>2</v>
      </c>
    </row>
    <row r="13" spans="1:23" x14ac:dyDescent="0.25">
      <c r="A13" t="str">
        <f t="shared" si="0"/>
        <v>Paar zonder kinderen35 tot 65 jaarUitkering sociale zekerheidmeer dan 5 jaar (aanvang vóór 20100101)</v>
      </c>
      <c r="B13">
        <v>2015</v>
      </c>
      <c r="C13" t="s">
        <v>83</v>
      </c>
      <c r="D13" t="s">
        <v>193</v>
      </c>
      <c r="E13" t="s">
        <v>192</v>
      </c>
      <c r="F13" t="s">
        <v>191</v>
      </c>
      <c r="G13">
        <v>300</v>
      </c>
      <c r="H13">
        <v>400</v>
      </c>
      <c r="I13">
        <v>0</v>
      </c>
      <c r="J13">
        <v>0</v>
      </c>
      <c r="K13">
        <v>0</v>
      </c>
      <c r="L13">
        <v>0</v>
      </c>
      <c r="M13">
        <v>600</v>
      </c>
      <c r="N13">
        <v>300</v>
      </c>
      <c r="O13">
        <v>1700</v>
      </c>
      <c r="P13">
        <v>15</v>
      </c>
      <c r="Q13">
        <v>25</v>
      </c>
      <c r="R13">
        <v>1</v>
      </c>
      <c r="S13">
        <v>0</v>
      </c>
      <c r="T13">
        <v>3</v>
      </c>
      <c r="U13">
        <v>3</v>
      </c>
      <c r="V13">
        <v>38</v>
      </c>
      <c r="W13">
        <v>15</v>
      </c>
    </row>
    <row r="14" spans="1:23" x14ac:dyDescent="0.25">
      <c r="A14" t="str">
        <f t="shared" si="0"/>
        <v>Eenoudergezin35 tot 65 jaarLoon werknemermeer dan 5 jaar (aanvang vóór 20100101)</v>
      </c>
      <c r="B14">
        <v>2015</v>
      </c>
      <c r="C14" t="s">
        <v>85</v>
      </c>
      <c r="D14" t="s">
        <v>193</v>
      </c>
      <c r="E14" t="s">
        <v>100</v>
      </c>
      <c r="F14" t="s">
        <v>191</v>
      </c>
      <c r="G14">
        <v>800</v>
      </c>
      <c r="H14">
        <v>1100</v>
      </c>
      <c r="I14">
        <v>0</v>
      </c>
      <c r="J14">
        <v>0</v>
      </c>
      <c r="K14">
        <v>100</v>
      </c>
      <c r="L14">
        <v>100</v>
      </c>
      <c r="M14">
        <v>2100</v>
      </c>
      <c r="N14">
        <v>1100</v>
      </c>
      <c r="O14">
        <v>5300</v>
      </c>
      <c r="P14">
        <v>15</v>
      </c>
      <c r="Q14">
        <v>20</v>
      </c>
      <c r="R14">
        <v>1</v>
      </c>
      <c r="S14">
        <v>1</v>
      </c>
      <c r="T14">
        <v>2</v>
      </c>
      <c r="U14">
        <v>2</v>
      </c>
      <c r="V14">
        <v>40</v>
      </c>
      <c r="W14">
        <v>20</v>
      </c>
    </row>
    <row r="15" spans="1:23" x14ac:dyDescent="0.25">
      <c r="A15" t="str">
        <f t="shared" si="0"/>
        <v>Paar zonder kinderen35 tot 65 jaarLoon werknemermeer dan 5 jaar (aanvang vóór 20100101)</v>
      </c>
      <c r="B15">
        <v>2015</v>
      </c>
      <c r="C15" t="s">
        <v>83</v>
      </c>
      <c r="D15" t="s">
        <v>193</v>
      </c>
      <c r="E15" t="s">
        <v>100</v>
      </c>
      <c r="F15" t="s">
        <v>191</v>
      </c>
      <c r="G15">
        <v>2100</v>
      </c>
      <c r="H15">
        <v>400</v>
      </c>
      <c r="I15">
        <v>100</v>
      </c>
      <c r="J15">
        <v>0</v>
      </c>
      <c r="K15">
        <v>500</v>
      </c>
      <c r="L15">
        <v>0</v>
      </c>
      <c r="M15">
        <v>11200</v>
      </c>
      <c r="N15">
        <v>600</v>
      </c>
      <c r="O15">
        <v>14900</v>
      </c>
      <c r="P15">
        <v>14</v>
      </c>
      <c r="Q15">
        <v>2</v>
      </c>
      <c r="R15">
        <v>1</v>
      </c>
      <c r="S15">
        <v>0</v>
      </c>
      <c r="T15">
        <v>3</v>
      </c>
      <c r="U15">
        <v>0</v>
      </c>
      <c r="V15">
        <v>75</v>
      </c>
      <c r="W15">
        <v>4</v>
      </c>
    </row>
    <row r="16" spans="1:23" x14ac:dyDescent="0.25">
      <c r="A16" t="str">
        <f t="shared" si="0"/>
        <v>Paar zonder kinderen35 tot 65 jaarUitkering sociale zekerheid2 t/m 5 jaar (aanvang 20100101 t/m 20121231)</v>
      </c>
      <c r="B16">
        <v>2015</v>
      </c>
      <c r="C16" t="s">
        <v>83</v>
      </c>
      <c r="D16" t="s">
        <v>193</v>
      </c>
      <c r="E16" t="s">
        <v>192</v>
      </c>
      <c r="F16" t="s">
        <v>190</v>
      </c>
      <c r="G16">
        <v>0</v>
      </c>
      <c r="H16">
        <v>100</v>
      </c>
      <c r="I16">
        <v>0</v>
      </c>
      <c r="J16">
        <v>0</v>
      </c>
      <c r="K16">
        <v>0</v>
      </c>
      <c r="L16">
        <v>0</v>
      </c>
      <c r="M16">
        <v>0</v>
      </c>
      <c r="N16">
        <v>0</v>
      </c>
      <c r="O16">
        <v>200</v>
      </c>
      <c r="P16">
        <v>14</v>
      </c>
      <c r="Q16">
        <v>44</v>
      </c>
      <c r="R16">
        <v>3</v>
      </c>
      <c r="S16">
        <v>1</v>
      </c>
      <c r="T16">
        <v>5</v>
      </c>
      <c r="U16">
        <v>4</v>
      </c>
      <c r="V16">
        <v>20</v>
      </c>
      <c r="W16">
        <v>10</v>
      </c>
    </row>
    <row r="17" spans="1:23" x14ac:dyDescent="0.25">
      <c r="A17" t="str">
        <f t="shared" si="0"/>
        <v>Paar met kinderen65 jaar of ouderPensioen/overigmeer dan 5 jaar (aanvang vóór 20100101)</v>
      </c>
      <c r="B17">
        <v>2015</v>
      </c>
      <c r="C17" t="s">
        <v>84</v>
      </c>
      <c r="D17" t="s">
        <v>89</v>
      </c>
      <c r="E17" t="s">
        <v>102</v>
      </c>
      <c r="F17" t="s">
        <v>191</v>
      </c>
      <c r="G17">
        <v>100</v>
      </c>
      <c r="H17">
        <v>100</v>
      </c>
      <c r="I17">
        <v>0</v>
      </c>
      <c r="J17">
        <v>0</v>
      </c>
      <c r="K17">
        <v>0</v>
      </c>
      <c r="L17">
        <v>0</v>
      </c>
      <c r="M17">
        <v>600</v>
      </c>
      <c r="N17">
        <v>100</v>
      </c>
      <c r="O17">
        <v>900</v>
      </c>
      <c r="P17">
        <v>14</v>
      </c>
      <c r="Q17">
        <v>12</v>
      </c>
      <c r="R17">
        <v>0</v>
      </c>
      <c r="S17">
        <v>0</v>
      </c>
      <c r="T17">
        <v>3</v>
      </c>
      <c r="U17">
        <v>1</v>
      </c>
      <c r="V17">
        <v>61</v>
      </c>
      <c r="W17">
        <v>8</v>
      </c>
    </row>
    <row r="18" spans="1:23" x14ac:dyDescent="0.25">
      <c r="A18" t="str">
        <f t="shared" si="0"/>
        <v>Eenpersoonshuishouden35 tot 65 jaarLoon werknemermeer dan 5 jaar (aanvang vóór 20100101)</v>
      </c>
      <c r="B18">
        <v>2015</v>
      </c>
      <c r="C18" t="s">
        <v>82</v>
      </c>
      <c r="D18" t="s">
        <v>193</v>
      </c>
      <c r="E18" t="s">
        <v>100</v>
      </c>
      <c r="F18" t="s">
        <v>191</v>
      </c>
      <c r="G18">
        <v>1600</v>
      </c>
      <c r="H18">
        <v>2800</v>
      </c>
      <c r="I18">
        <v>100</v>
      </c>
      <c r="J18">
        <v>100</v>
      </c>
      <c r="K18">
        <v>700</v>
      </c>
      <c r="L18">
        <v>400</v>
      </c>
      <c r="M18">
        <v>4900</v>
      </c>
      <c r="N18">
        <v>2400</v>
      </c>
      <c r="O18">
        <v>13000</v>
      </c>
      <c r="P18">
        <v>13</v>
      </c>
      <c r="Q18">
        <v>22</v>
      </c>
      <c r="R18">
        <v>1</v>
      </c>
      <c r="S18">
        <v>1</v>
      </c>
      <c r="T18">
        <v>5</v>
      </c>
      <c r="U18">
        <v>3</v>
      </c>
      <c r="V18">
        <v>38</v>
      </c>
      <c r="W18">
        <v>18</v>
      </c>
    </row>
    <row r="19" spans="1:23" x14ac:dyDescent="0.25">
      <c r="A19" t="str">
        <f t="shared" si="0"/>
        <v>Paar zonder kinderen35 tot 65 jaarLoon werknemer2 t/m 5 jaar (aanvang 20100101 t/m 20121231)</v>
      </c>
      <c r="B19">
        <v>2015</v>
      </c>
      <c r="C19" t="s">
        <v>83</v>
      </c>
      <c r="D19" t="s">
        <v>193</v>
      </c>
      <c r="E19" t="s">
        <v>100</v>
      </c>
      <c r="F19" t="s">
        <v>190</v>
      </c>
      <c r="G19">
        <v>200</v>
      </c>
      <c r="H19">
        <v>100</v>
      </c>
      <c r="I19">
        <v>0</v>
      </c>
      <c r="J19">
        <v>0</v>
      </c>
      <c r="K19">
        <v>200</v>
      </c>
      <c r="L19">
        <v>0</v>
      </c>
      <c r="M19">
        <v>1300</v>
      </c>
      <c r="N19">
        <v>100</v>
      </c>
      <c r="O19">
        <v>1900</v>
      </c>
      <c r="P19">
        <v>13</v>
      </c>
      <c r="Q19">
        <v>4</v>
      </c>
      <c r="R19">
        <v>2</v>
      </c>
      <c r="S19">
        <v>0</v>
      </c>
      <c r="T19">
        <v>8</v>
      </c>
      <c r="U19">
        <v>2</v>
      </c>
      <c r="V19">
        <v>67</v>
      </c>
      <c r="W19">
        <v>4</v>
      </c>
    </row>
    <row r="20" spans="1:23" x14ac:dyDescent="0.25">
      <c r="A20" t="str">
        <f t="shared" si="0"/>
        <v>Paar zonder kinderen65 jaar of ouderLoon werknemermeer dan 5 jaar (aanvang vóór 20100101)</v>
      </c>
      <c r="B20">
        <v>2015</v>
      </c>
      <c r="C20" t="s">
        <v>83</v>
      </c>
      <c r="D20" t="s">
        <v>89</v>
      </c>
      <c r="E20" t="s">
        <v>100</v>
      </c>
      <c r="F20" t="s">
        <v>191</v>
      </c>
      <c r="G20">
        <v>100</v>
      </c>
      <c r="H20">
        <v>0</v>
      </c>
      <c r="I20">
        <v>0</v>
      </c>
      <c r="J20">
        <v>0</v>
      </c>
      <c r="K20">
        <v>0</v>
      </c>
      <c r="L20">
        <v>0</v>
      </c>
      <c r="M20">
        <v>300</v>
      </c>
      <c r="N20">
        <v>0</v>
      </c>
      <c r="O20">
        <v>400</v>
      </c>
      <c r="P20">
        <v>13</v>
      </c>
      <c r="Q20">
        <v>1</v>
      </c>
      <c r="R20">
        <v>1</v>
      </c>
      <c r="S20">
        <v>0</v>
      </c>
      <c r="T20">
        <v>5</v>
      </c>
      <c r="U20">
        <v>0</v>
      </c>
      <c r="V20">
        <v>77</v>
      </c>
      <c r="W20">
        <v>2</v>
      </c>
    </row>
    <row r="21" spans="1:23" x14ac:dyDescent="0.25">
      <c r="A21" t="str">
        <f t="shared" si="0"/>
        <v>Paar met kinderen35 tot 65 jaarUitkering sociale zekerheidmeer dan 5 jaar (aanvang vóór 20100101)</v>
      </c>
      <c r="B21">
        <v>2015</v>
      </c>
      <c r="C21" t="s">
        <v>84</v>
      </c>
      <c r="D21" t="s">
        <v>193</v>
      </c>
      <c r="E21" t="s">
        <v>192</v>
      </c>
      <c r="F21" t="s">
        <v>191</v>
      </c>
      <c r="G21">
        <v>200</v>
      </c>
      <c r="H21">
        <v>500</v>
      </c>
      <c r="I21">
        <v>0</v>
      </c>
      <c r="J21">
        <v>0</v>
      </c>
      <c r="K21">
        <v>0</v>
      </c>
      <c r="L21">
        <v>0</v>
      </c>
      <c r="M21">
        <v>400</v>
      </c>
      <c r="N21">
        <v>200</v>
      </c>
      <c r="O21">
        <v>1300</v>
      </c>
      <c r="P21">
        <v>13</v>
      </c>
      <c r="Q21">
        <v>42</v>
      </c>
      <c r="R21">
        <v>1</v>
      </c>
      <c r="S21">
        <v>1</v>
      </c>
      <c r="T21">
        <v>1</v>
      </c>
      <c r="U21">
        <v>1</v>
      </c>
      <c r="V21">
        <v>27</v>
      </c>
      <c r="W21">
        <v>14</v>
      </c>
    </row>
    <row r="22" spans="1:23" x14ac:dyDescent="0.25">
      <c r="A22" t="str">
        <f t="shared" si="0"/>
        <v>Overige huishoudens35 tot 65 jaarLoon werknemer2 t/m 5 jaar (aanvang 20100101 t/m 20121231)</v>
      </c>
      <c r="B22">
        <v>2015</v>
      </c>
      <c r="C22" t="s">
        <v>86</v>
      </c>
      <c r="D22" t="s">
        <v>193</v>
      </c>
      <c r="E22" t="s">
        <v>100</v>
      </c>
      <c r="F22" t="s">
        <v>190</v>
      </c>
      <c r="G22">
        <v>0</v>
      </c>
      <c r="H22">
        <v>0</v>
      </c>
      <c r="I22">
        <v>0</v>
      </c>
      <c r="J22">
        <v>0</v>
      </c>
      <c r="K22">
        <v>0</v>
      </c>
      <c r="L22">
        <v>0</v>
      </c>
      <c r="M22">
        <v>100</v>
      </c>
      <c r="N22">
        <v>0</v>
      </c>
      <c r="O22">
        <v>200</v>
      </c>
      <c r="P22">
        <v>13</v>
      </c>
      <c r="Q22">
        <v>1</v>
      </c>
      <c r="R22">
        <v>5</v>
      </c>
      <c r="S22">
        <v>0</v>
      </c>
      <c r="T22">
        <v>5</v>
      </c>
      <c r="U22">
        <v>2</v>
      </c>
      <c r="V22">
        <v>67</v>
      </c>
      <c r="W22">
        <v>8</v>
      </c>
    </row>
    <row r="23" spans="1:23" x14ac:dyDescent="0.25">
      <c r="A23" t="str">
        <f t="shared" si="0"/>
        <v>Overige huishoudens65 jaar of ouderPensioen/overigmeer dan 5 jaar (aanvang vóór 20100101)</v>
      </c>
      <c r="B23">
        <v>2015</v>
      </c>
      <c r="C23" t="s">
        <v>86</v>
      </c>
      <c r="D23" t="s">
        <v>89</v>
      </c>
      <c r="E23" t="s">
        <v>102</v>
      </c>
      <c r="F23" t="s">
        <v>191</v>
      </c>
      <c r="G23">
        <v>0</v>
      </c>
      <c r="H23">
        <v>0</v>
      </c>
      <c r="I23">
        <v>0</v>
      </c>
      <c r="J23">
        <v>0</v>
      </c>
      <c r="K23">
        <v>0</v>
      </c>
      <c r="L23">
        <v>0</v>
      </c>
      <c r="M23">
        <v>200</v>
      </c>
      <c r="N23">
        <v>0</v>
      </c>
      <c r="O23">
        <v>300</v>
      </c>
      <c r="P23">
        <v>13</v>
      </c>
      <c r="Q23">
        <v>8</v>
      </c>
      <c r="R23">
        <v>1</v>
      </c>
      <c r="S23">
        <v>0</v>
      </c>
      <c r="T23">
        <v>4</v>
      </c>
      <c r="U23">
        <v>3</v>
      </c>
      <c r="V23">
        <v>59</v>
      </c>
      <c r="W23">
        <v>12</v>
      </c>
    </row>
    <row r="24" spans="1:23" x14ac:dyDescent="0.25">
      <c r="A24" t="str">
        <f t="shared" si="0"/>
        <v>Paar zonder kinderenTot 35 jaarLoon werknemer2 t/m 5 jaar (aanvang 20100101 t/m 20121231)</v>
      </c>
      <c r="B24">
        <v>2015</v>
      </c>
      <c r="C24" t="s">
        <v>83</v>
      </c>
      <c r="D24" t="s">
        <v>188</v>
      </c>
      <c r="E24" t="s">
        <v>100</v>
      </c>
      <c r="F24" t="s">
        <v>190</v>
      </c>
      <c r="G24">
        <v>400</v>
      </c>
      <c r="H24">
        <v>100</v>
      </c>
      <c r="I24">
        <v>100</v>
      </c>
      <c r="J24">
        <v>0</v>
      </c>
      <c r="K24">
        <v>500</v>
      </c>
      <c r="L24">
        <v>100</v>
      </c>
      <c r="M24">
        <v>1700</v>
      </c>
      <c r="N24">
        <v>100</v>
      </c>
      <c r="O24">
        <v>3100</v>
      </c>
      <c r="P24">
        <v>12</v>
      </c>
      <c r="Q24">
        <v>3</v>
      </c>
      <c r="R24">
        <v>4</v>
      </c>
      <c r="S24">
        <v>1</v>
      </c>
      <c r="T24">
        <v>16</v>
      </c>
      <c r="U24">
        <v>4</v>
      </c>
      <c r="V24">
        <v>56</v>
      </c>
      <c r="W24">
        <v>4</v>
      </c>
    </row>
    <row r="25" spans="1:23" x14ac:dyDescent="0.25">
      <c r="A25" t="str">
        <f t="shared" si="0"/>
        <v>Paar zonder kinderen35 tot 65 jaarUitkering sociale zekerheidminder dan 2 jaar (aanvang vanaf 20130101)</v>
      </c>
      <c r="B25">
        <v>2015</v>
      </c>
      <c r="C25" t="s">
        <v>83</v>
      </c>
      <c r="D25" t="s">
        <v>193</v>
      </c>
      <c r="E25" t="s">
        <v>192</v>
      </c>
      <c r="F25" t="s">
        <v>189</v>
      </c>
      <c r="G25">
        <v>0</v>
      </c>
      <c r="H25">
        <v>100</v>
      </c>
      <c r="I25">
        <v>0</v>
      </c>
      <c r="J25">
        <v>0</v>
      </c>
      <c r="K25">
        <v>0</v>
      </c>
      <c r="L25">
        <v>0</v>
      </c>
      <c r="M25">
        <v>100</v>
      </c>
      <c r="N25">
        <v>0</v>
      </c>
      <c r="O25">
        <v>300</v>
      </c>
      <c r="P25">
        <v>12</v>
      </c>
      <c r="Q25">
        <v>37</v>
      </c>
      <c r="R25">
        <v>1</v>
      </c>
      <c r="S25">
        <v>1</v>
      </c>
      <c r="T25">
        <v>6</v>
      </c>
      <c r="U25">
        <v>6</v>
      </c>
      <c r="V25">
        <v>25</v>
      </c>
      <c r="W25">
        <v>12</v>
      </c>
    </row>
    <row r="26" spans="1:23" x14ac:dyDescent="0.25">
      <c r="A26" t="str">
        <f t="shared" si="0"/>
        <v>Paar met kinderenTot 35 jaarUitkering sociale zekerheidminder dan 2 jaar (aanvang vanaf 20130101)</v>
      </c>
      <c r="B26">
        <v>2015</v>
      </c>
      <c r="C26" t="s">
        <v>84</v>
      </c>
      <c r="D26" t="s">
        <v>188</v>
      </c>
      <c r="E26" t="s">
        <v>192</v>
      </c>
      <c r="F26" t="s">
        <v>189</v>
      </c>
      <c r="G26">
        <v>0</v>
      </c>
      <c r="H26">
        <v>100</v>
      </c>
      <c r="I26">
        <v>0</v>
      </c>
      <c r="J26">
        <v>0</v>
      </c>
      <c r="K26">
        <v>0</v>
      </c>
      <c r="L26">
        <v>0</v>
      </c>
      <c r="M26">
        <v>0</v>
      </c>
      <c r="N26">
        <v>0</v>
      </c>
      <c r="O26">
        <v>100</v>
      </c>
      <c r="P26">
        <v>12</v>
      </c>
      <c r="Q26">
        <v>76</v>
      </c>
      <c r="R26">
        <v>0</v>
      </c>
      <c r="S26">
        <v>3</v>
      </c>
      <c r="T26">
        <v>2</v>
      </c>
      <c r="U26">
        <v>5</v>
      </c>
      <c r="V26">
        <v>1</v>
      </c>
      <c r="W26">
        <v>2</v>
      </c>
    </row>
    <row r="27" spans="1:23" x14ac:dyDescent="0.25">
      <c r="A27" t="str">
        <f t="shared" si="0"/>
        <v>Paar zonder kinderenTot 35 jaarLoon werknemerminder dan 2 jaar (aanvang vanaf 20130101)</v>
      </c>
      <c r="B27">
        <v>2015</v>
      </c>
      <c r="C27" t="s">
        <v>83</v>
      </c>
      <c r="D27" t="s">
        <v>188</v>
      </c>
      <c r="E27" t="s">
        <v>100</v>
      </c>
      <c r="F27" t="s">
        <v>189</v>
      </c>
      <c r="G27">
        <v>600</v>
      </c>
      <c r="H27">
        <v>200</v>
      </c>
      <c r="I27">
        <v>200</v>
      </c>
      <c r="J27">
        <v>100</v>
      </c>
      <c r="K27">
        <v>1200</v>
      </c>
      <c r="L27">
        <v>400</v>
      </c>
      <c r="M27">
        <v>2200</v>
      </c>
      <c r="N27">
        <v>200</v>
      </c>
      <c r="O27">
        <v>5000</v>
      </c>
      <c r="P27">
        <v>11</v>
      </c>
      <c r="Q27">
        <v>4</v>
      </c>
      <c r="R27">
        <v>4</v>
      </c>
      <c r="S27">
        <v>2</v>
      </c>
      <c r="T27">
        <v>23</v>
      </c>
      <c r="U27">
        <v>8</v>
      </c>
      <c r="V27">
        <v>44</v>
      </c>
      <c r="W27">
        <v>4</v>
      </c>
    </row>
    <row r="28" spans="1:23" x14ac:dyDescent="0.25">
      <c r="A28" t="str">
        <f t="shared" si="0"/>
        <v>Paar zonder kinderen35 tot 65 jaarLoon werknemerminder dan 2 jaar (aanvang vanaf 20130101)</v>
      </c>
      <c r="B28">
        <v>2015</v>
      </c>
      <c r="C28" t="s">
        <v>83</v>
      </c>
      <c r="D28" t="s">
        <v>193</v>
      </c>
      <c r="E28" t="s">
        <v>100</v>
      </c>
      <c r="F28" t="s">
        <v>189</v>
      </c>
      <c r="G28">
        <v>300</v>
      </c>
      <c r="H28">
        <v>100</v>
      </c>
      <c r="I28">
        <v>0</v>
      </c>
      <c r="J28">
        <v>0</v>
      </c>
      <c r="K28">
        <v>300</v>
      </c>
      <c r="L28">
        <v>100</v>
      </c>
      <c r="M28">
        <v>1800</v>
      </c>
      <c r="N28">
        <v>100</v>
      </c>
      <c r="O28">
        <v>2800</v>
      </c>
      <c r="P28">
        <v>11</v>
      </c>
      <c r="Q28">
        <v>4</v>
      </c>
      <c r="R28">
        <v>2</v>
      </c>
      <c r="S28">
        <v>0</v>
      </c>
      <c r="T28">
        <v>11</v>
      </c>
      <c r="U28">
        <v>2</v>
      </c>
      <c r="V28">
        <v>66</v>
      </c>
      <c r="W28">
        <v>3</v>
      </c>
    </row>
    <row r="29" spans="1:23" x14ac:dyDescent="0.25">
      <c r="A29" t="str">
        <f t="shared" si="0"/>
        <v>Paar met kinderen35 tot 65 jaarUitkering sociale zekerheidminder dan 2 jaar (aanvang vanaf 20130101)</v>
      </c>
      <c r="B29">
        <v>2015</v>
      </c>
      <c r="C29" t="s">
        <v>84</v>
      </c>
      <c r="D29" t="s">
        <v>193</v>
      </c>
      <c r="E29" t="s">
        <v>192</v>
      </c>
      <c r="F29" t="s">
        <v>189</v>
      </c>
      <c r="G29">
        <v>0</v>
      </c>
      <c r="H29">
        <v>200</v>
      </c>
      <c r="I29">
        <v>0</v>
      </c>
      <c r="J29">
        <v>0</v>
      </c>
      <c r="K29">
        <v>0</v>
      </c>
      <c r="L29">
        <v>0</v>
      </c>
      <c r="M29">
        <v>0</v>
      </c>
      <c r="N29">
        <v>0</v>
      </c>
      <c r="O29">
        <v>300</v>
      </c>
      <c r="P29">
        <v>11</v>
      </c>
      <c r="Q29">
        <v>60</v>
      </c>
      <c r="R29">
        <v>2</v>
      </c>
      <c r="S29">
        <v>2</v>
      </c>
      <c r="T29">
        <v>2</v>
      </c>
      <c r="U29">
        <v>4</v>
      </c>
      <c r="V29">
        <v>12</v>
      </c>
      <c r="W29">
        <v>7</v>
      </c>
    </row>
    <row r="30" spans="1:23" x14ac:dyDescent="0.25">
      <c r="A30" t="str">
        <f t="shared" si="0"/>
        <v>Paar zonder kinderenTot 35 jaarLoon werknemermeer dan 5 jaar (aanvang vóór 20100101)</v>
      </c>
      <c r="B30">
        <v>2015</v>
      </c>
      <c r="C30" t="s">
        <v>83</v>
      </c>
      <c r="D30" t="s">
        <v>188</v>
      </c>
      <c r="E30" t="s">
        <v>100</v>
      </c>
      <c r="F30" t="s">
        <v>191</v>
      </c>
      <c r="G30">
        <v>100</v>
      </c>
      <c r="H30">
        <v>0</v>
      </c>
      <c r="I30">
        <v>0</v>
      </c>
      <c r="J30">
        <v>0</v>
      </c>
      <c r="K30">
        <v>100</v>
      </c>
      <c r="L30">
        <v>0</v>
      </c>
      <c r="M30">
        <v>900</v>
      </c>
      <c r="N30">
        <v>100</v>
      </c>
      <c r="O30">
        <v>1300</v>
      </c>
      <c r="P30">
        <v>10</v>
      </c>
      <c r="Q30">
        <v>2</v>
      </c>
      <c r="R30">
        <v>3</v>
      </c>
      <c r="S30">
        <v>0</v>
      </c>
      <c r="T30">
        <v>9</v>
      </c>
      <c r="U30">
        <v>3</v>
      </c>
      <c r="V30">
        <v>68</v>
      </c>
      <c r="W30">
        <v>5</v>
      </c>
    </row>
    <row r="31" spans="1:23" x14ac:dyDescent="0.25">
      <c r="A31" t="str">
        <f t="shared" si="0"/>
        <v>Paar met kinderenTot 35 jaarLoon werknemerminder dan 2 jaar (aanvang vanaf 20130101)</v>
      </c>
      <c r="B31">
        <v>2015</v>
      </c>
      <c r="C31" t="s">
        <v>84</v>
      </c>
      <c r="D31" t="s">
        <v>188</v>
      </c>
      <c r="E31" t="s">
        <v>100</v>
      </c>
      <c r="F31" t="s">
        <v>189</v>
      </c>
      <c r="G31">
        <v>200</v>
      </c>
      <c r="H31">
        <v>200</v>
      </c>
      <c r="I31">
        <v>100</v>
      </c>
      <c r="J31">
        <v>0</v>
      </c>
      <c r="K31">
        <v>200</v>
      </c>
      <c r="L31">
        <v>100</v>
      </c>
      <c r="M31">
        <v>1200</v>
      </c>
      <c r="N31">
        <v>100</v>
      </c>
      <c r="O31">
        <v>2100</v>
      </c>
      <c r="P31">
        <v>10</v>
      </c>
      <c r="Q31">
        <v>8</v>
      </c>
      <c r="R31">
        <v>3</v>
      </c>
      <c r="S31">
        <v>1</v>
      </c>
      <c r="T31">
        <v>10</v>
      </c>
      <c r="U31">
        <v>4</v>
      </c>
      <c r="V31">
        <v>58</v>
      </c>
      <c r="W31">
        <v>6</v>
      </c>
    </row>
    <row r="32" spans="1:23" x14ac:dyDescent="0.25">
      <c r="A32" t="str">
        <f t="shared" si="0"/>
        <v>Paar met kinderen35 tot 65 jaarLoon werknemerminder dan 2 jaar (aanvang vanaf 20130101)</v>
      </c>
      <c r="B32">
        <v>2015</v>
      </c>
      <c r="C32" t="s">
        <v>84</v>
      </c>
      <c r="D32" t="s">
        <v>193</v>
      </c>
      <c r="E32" t="s">
        <v>100</v>
      </c>
      <c r="F32" t="s">
        <v>189</v>
      </c>
      <c r="G32">
        <v>500</v>
      </c>
      <c r="H32">
        <v>200</v>
      </c>
      <c r="I32">
        <v>100</v>
      </c>
      <c r="J32">
        <v>0</v>
      </c>
      <c r="K32">
        <v>400</v>
      </c>
      <c r="L32">
        <v>100</v>
      </c>
      <c r="M32">
        <v>3900</v>
      </c>
      <c r="N32">
        <v>200</v>
      </c>
      <c r="O32">
        <v>5400</v>
      </c>
      <c r="P32">
        <v>10</v>
      </c>
      <c r="Q32">
        <v>3</v>
      </c>
      <c r="R32">
        <v>2</v>
      </c>
      <c r="S32">
        <v>0</v>
      </c>
      <c r="T32">
        <v>7</v>
      </c>
      <c r="U32">
        <v>1</v>
      </c>
      <c r="V32">
        <v>73</v>
      </c>
      <c r="W32">
        <v>3</v>
      </c>
    </row>
    <row r="33" spans="1:23" x14ac:dyDescent="0.25">
      <c r="A33" t="str">
        <f t="shared" si="0"/>
        <v>Paar met kinderen65 jaar of ouderInkomen zelfstandigemeer dan 5 jaar (aanvang vóór 20100101)</v>
      </c>
      <c r="B33">
        <v>2015</v>
      </c>
      <c r="C33" t="s">
        <v>84</v>
      </c>
      <c r="D33" t="s">
        <v>89</v>
      </c>
      <c r="E33" t="s">
        <v>101</v>
      </c>
      <c r="F33" t="s">
        <v>191</v>
      </c>
      <c r="G33">
        <v>0</v>
      </c>
      <c r="H33">
        <v>0</v>
      </c>
      <c r="I33">
        <v>0</v>
      </c>
      <c r="J33">
        <v>0</v>
      </c>
      <c r="K33">
        <v>0</v>
      </c>
      <c r="L33">
        <v>0</v>
      </c>
      <c r="M33">
        <v>100</v>
      </c>
      <c r="N33">
        <v>0</v>
      </c>
      <c r="O33">
        <v>100</v>
      </c>
      <c r="P33">
        <v>10</v>
      </c>
      <c r="Q33">
        <v>1</v>
      </c>
      <c r="R33">
        <v>1</v>
      </c>
      <c r="S33">
        <v>1</v>
      </c>
      <c r="T33">
        <v>3</v>
      </c>
      <c r="U33">
        <v>1</v>
      </c>
      <c r="V33">
        <v>80</v>
      </c>
      <c r="W33">
        <v>4</v>
      </c>
    </row>
    <row r="34" spans="1:23" x14ac:dyDescent="0.25">
      <c r="A34" t="str">
        <f t="shared" si="0"/>
        <v>Paar zonder kinderenTot 35 jaarInkomen zelfstandige2 t/m 5 jaar (aanvang 20100101 t/m 20121231)</v>
      </c>
      <c r="B34">
        <v>2015</v>
      </c>
      <c r="C34" t="s">
        <v>83</v>
      </c>
      <c r="D34" t="s">
        <v>188</v>
      </c>
      <c r="E34" t="s">
        <v>101</v>
      </c>
      <c r="F34" t="s">
        <v>190</v>
      </c>
      <c r="G34">
        <v>0</v>
      </c>
      <c r="H34">
        <v>0</v>
      </c>
      <c r="I34">
        <v>0</v>
      </c>
      <c r="J34">
        <v>0</v>
      </c>
      <c r="K34">
        <v>0</v>
      </c>
      <c r="L34">
        <v>0</v>
      </c>
      <c r="M34">
        <v>100</v>
      </c>
      <c r="N34">
        <v>0</v>
      </c>
      <c r="O34">
        <v>200</v>
      </c>
      <c r="P34">
        <v>9</v>
      </c>
      <c r="Q34">
        <v>6</v>
      </c>
      <c r="R34">
        <v>1</v>
      </c>
      <c r="S34">
        <v>1</v>
      </c>
      <c r="T34">
        <v>13</v>
      </c>
      <c r="U34">
        <v>12</v>
      </c>
      <c r="V34">
        <v>46</v>
      </c>
      <c r="W34">
        <v>11</v>
      </c>
    </row>
    <row r="35" spans="1:23" x14ac:dyDescent="0.25">
      <c r="A35" t="str">
        <f t="shared" si="0"/>
        <v>Paar zonder kinderen35 tot 65 jaarPensioen/overigmeer dan 5 jaar (aanvang vóór 20100101)</v>
      </c>
      <c r="B35">
        <v>2015</v>
      </c>
      <c r="C35" t="s">
        <v>83</v>
      </c>
      <c r="D35" t="s">
        <v>193</v>
      </c>
      <c r="E35" t="s">
        <v>102</v>
      </c>
      <c r="F35" t="s">
        <v>191</v>
      </c>
      <c r="G35">
        <v>200</v>
      </c>
      <c r="H35">
        <v>100</v>
      </c>
      <c r="I35">
        <v>0</v>
      </c>
      <c r="J35">
        <v>0</v>
      </c>
      <c r="K35">
        <v>0</v>
      </c>
      <c r="L35">
        <v>0</v>
      </c>
      <c r="M35">
        <v>1600</v>
      </c>
      <c r="N35">
        <v>300</v>
      </c>
      <c r="O35">
        <v>2300</v>
      </c>
      <c r="P35">
        <v>9</v>
      </c>
      <c r="Q35">
        <v>4</v>
      </c>
      <c r="R35">
        <v>1</v>
      </c>
      <c r="S35">
        <v>0</v>
      </c>
      <c r="T35">
        <v>2</v>
      </c>
      <c r="U35">
        <v>0</v>
      </c>
      <c r="V35">
        <v>69</v>
      </c>
      <c r="W35">
        <v>15</v>
      </c>
    </row>
    <row r="36" spans="1:23" x14ac:dyDescent="0.25">
      <c r="A36" t="str">
        <f t="shared" si="0"/>
        <v>Paar met kinderen35 tot 65 jaarLoon werknemermeer dan 5 jaar (aanvang vóór 20100101)</v>
      </c>
      <c r="B36">
        <v>2015</v>
      </c>
      <c r="C36" t="s">
        <v>84</v>
      </c>
      <c r="D36" t="s">
        <v>193</v>
      </c>
      <c r="E36" t="s">
        <v>100</v>
      </c>
      <c r="F36" t="s">
        <v>191</v>
      </c>
      <c r="G36">
        <v>3100</v>
      </c>
      <c r="H36">
        <v>600</v>
      </c>
      <c r="I36">
        <v>200</v>
      </c>
      <c r="J36">
        <v>0</v>
      </c>
      <c r="K36">
        <v>500</v>
      </c>
      <c r="L36">
        <v>0</v>
      </c>
      <c r="M36">
        <v>28800</v>
      </c>
      <c r="N36">
        <v>1400</v>
      </c>
      <c r="O36">
        <v>34700</v>
      </c>
      <c r="P36">
        <v>9</v>
      </c>
      <c r="Q36">
        <v>2</v>
      </c>
      <c r="R36">
        <v>1</v>
      </c>
      <c r="S36">
        <v>0</v>
      </c>
      <c r="T36">
        <v>2</v>
      </c>
      <c r="U36">
        <v>0</v>
      </c>
      <c r="V36">
        <v>83</v>
      </c>
      <c r="W36">
        <v>4</v>
      </c>
    </row>
    <row r="37" spans="1:23" x14ac:dyDescent="0.25">
      <c r="A37" t="str">
        <f t="shared" si="0"/>
        <v>Eenoudergezin35 tot 65 jaarLoon werknemer2 t/m 5 jaar (aanvang 20100101 t/m 20121231)</v>
      </c>
      <c r="B37">
        <v>2015</v>
      </c>
      <c r="C37" t="s">
        <v>85</v>
      </c>
      <c r="D37" t="s">
        <v>193</v>
      </c>
      <c r="E37" t="s">
        <v>100</v>
      </c>
      <c r="F37" t="s">
        <v>190</v>
      </c>
      <c r="G37">
        <v>100</v>
      </c>
      <c r="H37">
        <v>400</v>
      </c>
      <c r="I37">
        <v>0</v>
      </c>
      <c r="J37">
        <v>0</v>
      </c>
      <c r="K37">
        <v>100</v>
      </c>
      <c r="L37">
        <v>100</v>
      </c>
      <c r="M37">
        <v>300</v>
      </c>
      <c r="N37">
        <v>200</v>
      </c>
      <c r="O37">
        <v>1200</v>
      </c>
      <c r="P37">
        <v>9</v>
      </c>
      <c r="Q37">
        <v>33</v>
      </c>
      <c r="R37">
        <v>2</v>
      </c>
      <c r="S37">
        <v>2</v>
      </c>
      <c r="T37">
        <v>7</v>
      </c>
      <c r="U37">
        <v>7</v>
      </c>
      <c r="V37">
        <v>22</v>
      </c>
      <c r="W37">
        <v>18</v>
      </c>
    </row>
    <row r="38" spans="1:23" x14ac:dyDescent="0.25">
      <c r="A38" t="str">
        <f t="shared" si="0"/>
        <v>EenpersoonshuishoudenTot 35 jaarLoon werknemermeer dan 5 jaar (aanvang vóór 20100101)</v>
      </c>
      <c r="B38">
        <v>2015</v>
      </c>
      <c r="C38" t="s">
        <v>82</v>
      </c>
      <c r="D38" t="s">
        <v>188</v>
      </c>
      <c r="E38" t="s">
        <v>100</v>
      </c>
      <c r="F38" t="s">
        <v>191</v>
      </c>
      <c r="G38">
        <v>200</v>
      </c>
      <c r="H38">
        <v>400</v>
      </c>
      <c r="I38">
        <v>100</v>
      </c>
      <c r="J38">
        <v>100</v>
      </c>
      <c r="K38">
        <v>200</v>
      </c>
      <c r="L38">
        <v>400</v>
      </c>
      <c r="M38">
        <v>400</v>
      </c>
      <c r="N38">
        <v>500</v>
      </c>
      <c r="O38">
        <v>2300</v>
      </c>
      <c r="P38">
        <v>8</v>
      </c>
      <c r="Q38">
        <v>16</v>
      </c>
      <c r="R38">
        <v>3</v>
      </c>
      <c r="S38">
        <v>6</v>
      </c>
      <c r="T38">
        <v>8</v>
      </c>
      <c r="U38">
        <v>17</v>
      </c>
      <c r="V38">
        <v>19</v>
      </c>
      <c r="W38">
        <v>22</v>
      </c>
    </row>
    <row r="39" spans="1:23" x14ac:dyDescent="0.25">
      <c r="A39" t="str">
        <f t="shared" si="0"/>
        <v>Paar zonder kinderen35 tot 65 jaarPensioen/overigminder dan 2 jaar (aanvang vanaf 20130101)</v>
      </c>
      <c r="B39">
        <v>2015</v>
      </c>
      <c r="C39" t="s">
        <v>83</v>
      </c>
      <c r="D39" t="s">
        <v>193</v>
      </c>
      <c r="E39" t="s">
        <v>102</v>
      </c>
      <c r="F39" t="s">
        <v>189</v>
      </c>
      <c r="G39">
        <v>0</v>
      </c>
      <c r="H39">
        <v>0</v>
      </c>
      <c r="I39">
        <v>0</v>
      </c>
      <c r="J39">
        <v>0</v>
      </c>
      <c r="K39">
        <v>0</v>
      </c>
      <c r="L39">
        <v>0</v>
      </c>
      <c r="M39">
        <v>200</v>
      </c>
      <c r="N39">
        <v>0</v>
      </c>
      <c r="O39">
        <v>300</v>
      </c>
      <c r="P39">
        <v>8</v>
      </c>
      <c r="Q39">
        <v>5</v>
      </c>
      <c r="R39">
        <v>1</v>
      </c>
      <c r="S39">
        <v>0</v>
      </c>
      <c r="T39">
        <v>5</v>
      </c>
      <c r="U39">
        <v>2</v>
      </c>
      <c r="V39">
        <v>66</v>
      </c>
      <c r="W39">
        <v>14</v>
      </c>
    </row>
    <row r="40" spans="1:23" x14ac:dyDescent="0.25">
      <c r="A40" t="str">
        <f t="shared" si="0"/>
        <v>Paar met kinderen35 tot 65 jaarLoon werknemer2 t/m 5 jaar (aanvang 20100101 t/m 20121231)</v>
      </c>
      <c r="B40">
        <v>2015</v>
      </c>
      <c r="C40" t="s">
        <v>84</v>
      </c>
      <c r="D40" t="s">
        <v>193</v>
      </c>
      <c r="E40" t="s">
        <v>100</v>
      </c>
      <c r="F40" t="s">
        <v>190</v>
      </c>
      <c r="G40">
        <v>300</v>
      </c>
      <c r="H40">
        <v>100</v>
      </c>
      <c r="I40">
        <v>100</v>
      </c>
      <c r="J40">
        <v>0</v>
      </c>
      <c r="K40">
        <v>200</v>
      </c>
      <c r="L40">
        <v>0</v>
      </c>
      <c r="M40">
        <v>3300</v>
      </c>
      <c r="N40">
        <v>200</v>
      </c>
      <c r="O40">
        <v>4400</v>
      </c>
      <c r="P40">
        <v>8</v>
      </c>
      <c r="Q40">
        <v>3</v>
      </c>
      <c r="R40">
        <v>2</v>
      </c>
      <c r="S40">
        <v>0</v>
      </c>
      <c r="T40">
        <v>5</v>
      </c>
      <c r="U40">
        <v>1</v>
      </c>
      <c r="V40">
        <v>76</v>
      </c>
      <c r="W40">
        <v>5</v>
      </c>
    </row>
    <row r="41" spans="1:23" x14ac:dyDescent="0.25">
      <c r="A41" t="str">
        <f t="shared" si="0"/>
        <v>Eenpersoonshuishouden35 tot 65 jaarLoon werknemerminder dan 2 jaar (aanvang vanaf 20130101)</v>
      </c>
      <c r="B41">
        <v>2015</v>
      </c>
      <c r="C41" t="s">
        <v>82</v>
      </c>
      <c r="D41" t="s">
        <v>193</v>
      </c>
      <c r="E41" t="s">
        <v>100</v>
      </c>
      <c r="F41" t="s">
        <v>189</v>
      </c>
      <c r="G41">
        <v>300</v>
      </c>
      <c r="H41">
        <v>700</v>
      </c>
      <c r="I41">
        <v>100</v>
      </c>
      <c r="J41">
        <v>0</v>
      </c>
      <c r="K41">
        <v>600</v>
      </c>
      <c r="L41">
        <v>700</v>
      </c>
      <c r="M41">
        <v>1000</v>
      </c>
      <c r="N41">
        <v>500</v>
      </c>
      <c r="O41">
        <v>3800</v>
      </c>
      <c r="P41">
        <v>7</v>
      </c>
      <c r="Q41">
        <v>19</v>
      </c>
      <c r="R41">
        <v>1</v>
      </c>
      <c r="S41">
        <v>1</v>
      </c>
      <c r="T41">
        <v>15</v>
      </c>
      <c r="U41">
        <v>18</v>
      </c>
      <c r="V41">
        <v>26</v>
      </c>
      <c r="W41">
        <v>13</v>
      </c>
    </row>
    <row r="42" spans="1:23" x14ac:dyDescent="0.25">
      <c r="A42" t="str">
        <f t="shared" si="0"/>
        <v>Paar met kinderenTot 35 jaarLoon werknemer2 t/m 5 jaar (aanvang 20100101 t/m 20121231)</v>
      </c>
      <c r="B42">
        <v>2015</v>
      </c>
      <c r="C42" t="s">
        <v>84</v>
      </c>
      <c r="D42" t="s">
        <v>188</v>
      </c>
      <c r="E42" t="s">
        <v>100</v>
      </c>
      <c r="F42" t="s">
        <v>190</v>
      </c>
      <c r="G42">
        <v>200</v>
      </c>
      <c r="H42">
        <v>100</v>
      </c>
      <c r="I42">
        <v>100</v>
      </c>
      <c r="J42">
        <v>0</v>
      </c>
      <c r="K42">
        <v>100</v>
      </c>
      <c r="L42">
        <v>0</v>
      </c>
      <c r="M42">
        <v>1800</v>
      </c>
      <c r="N42">
        <v>200</v>
      </c>
      <c r="O42">
        <v>2500</v>
      </c>
      <c r="P42">
        <v>7</v>
      </c>
      <c r="Q42">
        <v>4</v>
      </c>
      <c r="R42">
        <v>2</v>
      </c>
      <c r="S42">
        <v>0</v>
      </c>
      <c r="T42">
        <v>4</v>
      </c>
      <c r="U42">
        <v>1</v>
      </c>
      <c r="V42">
        <v>72</v>
      </c>
      <c r="W42">
        <v>8</v>
      </c>
    </row>
    <row r="43" spans="1:23" x14ac:dyDescent="0.25">
      <c r="A43" t="str">
        <f t="shared" si="0"/>
        <v>Paar met kinderenTot 35 jaarInkomen zelfstandigeminder dan 2 jaar (aanvang vanaf 20130101)</v>
      </c>
      <c r="B43">
        <v>2015</v>
      </c>
      <c r="C43" t="s">
        <v>84</v>
      </c>
      <c r="D43" t="s">
        <v>188</v>
      </c>
      <c r="E43" t="s">
        <v>101</v>
      </c>
      <c r="F43" t="s">
        <v>189</v>
      </c>
      <c r="G43">
        <v>0</v>
      </c>
      <c r="H43">
        <v>100</v>
      </c>
      <c r="I43">
        <v>0</v>
      </c>
      <c r="J43">
        <v>0</v>
      </c>
      <c r="K43">
        <v>0</v>
      </c>
      <c r="L43">
        <v>0</v>
      </c>
      <c r="M43">
        <v>100</v>
      </c>
      <c r="N43">
        <v>0</v>
      </c>
      <c r="O43">
        <v>300</v>
      </c>
      <c r="P43">
        <v>7</v>
      </c>
      <c r="Q43">
        <v>16</v>
      </c>
      <c r="R43">
        <v>2</v>
      </c>
      <c r="S43">
        <v>0</v>
      </c>
      <c r="T43">
        <v>9</v>
      </c>
      <c r="U43">
        <v>10</v>
      </c>
      <c r="V43">
        <v>40</v>
      </c>
      <c r="W43">
        <v>15</v>
      </c>
    </row>
    <row r="44" spans="1:23" x14ac:dyDescent="0.25">
      <c r="A44" t="str">
        <f t="shared" si="0"/>
        <v>Paar met kinderenTot 35 jaarInkomen zelfstandige2 t/m 5 jaar (aanvang 20100101 t/m 20121231)</v>
      </c>
      <c r="B44">
        <v>2015</v>
      </c>
      <c r="C44" t="s">
        <v>84</v>
      </c>
      <c r="D44" t="s">
        <v>188</v>
      </c>
      <c r="E44" t="s">
        <v>101</v>
      </c>
      <c r="F44" t="s">
        <v>190</v>
      </c>
      <c r="G44">
        <v>0</v>
      </c>
      <c r="H44">
        <v>0</v>
      </c>
      <c r="I44">
        <v>0</v>
      </c>
      <c r="J44">
        <v>0</v>
      </c>
      <c r="K44">
        <v>0</v>
      </c>
      <c r="L44">
        <v>0</v>
      </c>
      <c r="M44">
        <v>200</v>
      </c>
      <c r="N44">
        <v>100</v>
      </c>
      <c r="O44">
        <v>400</v>
      </c>
      <c r="P44">
        <v>7</v>
      </c>
      <c r="Q44">
        <v>10</v>
      </c>
      <c r="R44">
        <v>2</v>
      </c>
      <c r="S44">
        <v>2</v>
      </c>
      <c r="T44">
        <v>4</v>
      </c>
      <c r="U44">
        <v>7</v>
      </c>
      <c r="V44">
        <v>46</v>
      </c>
      <c r="W44">
        <v>22</v>
      </c>
    </row>
    <row r="45" spans="1:23" x14ac:dyDescent="0.25">
      <c r="A45" t="str">
        <f t="shared" si="0"/>
        <v>Paar met kinderen35 tot 65 jaarUitkering sociale zekerheid2 t/m 5 jaar (aanvang 20100101 t/m 20121231)</v>
      </c>
      <c r="B45">
        <v>2015</v>
      </c>
      <c r="C45" t="s">
        <v>84</v>
      </c>
      <c r="D45" t="s">
        <v>193</v>
      </c>
      <c r="E45" t="s">
        <v>192</v>
      </c>
      <c r="F45" t="s">
        <v>190</v>
      </c>
      <c r="G45">
        <v>0</v>
      </c>
      <c r="H45">
        <v>200</v>
      </c>
      <c r="I45">
        <v>0</v>
      </c>
      <c r="J45">
        <v>0</v>
      </c>
      <c r="K45">
        <v>0</v>
      </c>
      <c r="L45">
        <v>0</v>
      </c>
      <c r="M45">
        <v>0</v>
      </c>
      <c r="N45">
        <v>0</v>
      </c>
      <c r="O45">
        <v>300</v>
      </c>
      <c r="P45">
        <v>7</v>
      </c>
      <c r="Q45">
        <v>67</v>
      </c>
      <c r="R45">
        <v>1</v>
      </c>
      <c r="S45">
        <v>3</v>
      </c>
      <c r="T45">
        <v>1</v>
      </c>
      <c r="U45">
        <v>4</v>
      </c>
      <c r="V45">
        <v>9</v>
      </c>
      <c r="W45">
        <v>9</v>
      </c>
    </row>
    <row r="46" spans="1:23" x14ac:dyDescent="0.25">
      <c r="A46" t="str">
        <f t="shared" si="0"/>
        <v>Eenoudergezin35 tot 65 jaarLoon werknemerminder dan 2 jaar (aanvang vanaf 20130101)</v>
      </c>
      <c r="B46">
        <v>2015</v>
      </c>
      <c r="C46" t="s">
        <v>85</v>
      </c>
      <c r="D46" t="s">
        <v>193</v>
      </c>
      <c r="E46" t="s">
        <v>100</v>
      </c>
      <c r="F46" t="s">
        <v>189</v>
      </c>
      <c r="G46">
        <v>100</v>
      </c>
      <c r="H46">
        <v>400</v>
      </c>
      <c r="I46">
        <v>0</v>
      </c>
      <c r="J46">
        <v>0</v>
      </c>
      <c r="K46">
        <v>100</v>
      </c>
      <c r="L46">
        <v>200</v>
      </c>
      <c r="M46">
        <v>400</v>
      </c>
      <c r="N46">
        <v>300</v>
      </c>
      <c r="O46">
        <v>1700</v>
      </c>
      <c r="P46">
        <v>7</v>
      </c>
      <c r="Q46">
        <v>25</v>
      </c>
      <c r="R46">
        <v>2</v>
      </c>
      <c r="S46">
        <v>2</v>
      </c>
      <c r="T46">
        <v>8</v>
      </c>
      <c r="U46">
        <v>13</v>
      </c>
      <c r="V46">
        <v>24</v>
      </c>
      <c r="W46">
        <v>20</v>
      </c>
    </row>
    <row r="47" spans="1:23" x14ac:dyDescent="0.25">
      <c r="A47" t="str">
        <f t="shared" si="0"/>
        <v>EenpersoonshuishoudenTot 35 jaarLoon werknemer2 t/m 5 jaar (aanvang 20100101 t/m 20121231)</v>
      </c>
      <c r="B47">
        <v>2015</v>
      </c>
      <c r="C47" t="s">
        <v>82</v>
      </c>
      <c r="D47" t="s">
        <v>188</v>
      </c>
      <c r="E47" t="s">
        <v>100</v>
      </c>
      <c r="F47" t="s">
        <v>190</v>
      </c>
      <c r="G47">
        <v>300</v>
      </c>
      <c r="H47">
        <v>900</v>
      </c>
      <c r="I47">
        <v>100</v>
      </c>
      <c r="J47">
        <v>300</v>
      </c>
      <c r="K47">
        <v>500</v>
      </c>
      <c r="L47">
        <v>1300</v>
      </c>
      <c r="M47">
        <v>600</v>
      </c>
      <c r="N47">
        <v>800</v>
      </c>
      <c r="O47">
        <v>4700</v>
      </c>
      <c r="P47">
        <v>6</v>
      </c>
      <c r="Q47">
        <v>18</v>
      </c>
      <c r="R47">
        <v>2</v>
      </c>
      <c r="S47">
        <v>6</v>
      </c>
      <c r="T47">
        <v>10</v>
      </c>
      <c r="U47">
        <v>28</v>
      </c>
      <c r="V47">
        <v>12</v>
      </c>
      <c r="W47">
        <v>18</v>
      </c>
    </row>
    <row r="48" spans="1:23" x14ac:dyDescent="0.25">
      <c r="A48" t="str">
        <f t="shared" si="0"/>
        <v>Eenpersoonshuishouden35 tot 65 jaarLoon werknemer2 t/m 5 jaar (aanvang 20100101 t/m 20121231)</v>
      </c>
      <c r="B48">
        <v>2015</v>
      </c>
      <c r="C48" t="s">
        <v>82</v>
      </c>
      <c r="D48" t="s">
        <v>193</v>
      </c>
      <c r="E48" t="s">
        <v>100</v>
      </c>
      <c r="F48" t="s">
        <v>190</v>
      </c>
      <c r="G48">
        <v>200</v>
      </c>
      <c r="H48">
        <v>500</v>
      </c>
      <c r="I48">
        <v>0</v>
      </c>
      <c r="J48">
        <v>0</v>
      </c>
      <c r="K48">
        <v>400</v>
      </c>
      <c r="L48">
        <v>300</v>
      </c>
      <c r="M48">
        <v>800</v>
      </c>
      <c r="N48">
        <v>400</v>
      </c>
      <c r="O48">
        <v>2700</v>
      </c>
      <c r="P48">
        <v>6</v>
      </c>
      <c r="Q48">
        <v>19</v>
      </c>
      <c r="R48">
        <v>1</v>
      </c>
      <c r="S48">
        <v>1</v>
      </c>
      <c r="T48">
        <v>14</v>
      </c>
      <c r="U48">
        <v>13</v>
      </c>
      <c r="V48">
        <v>30</v>
      </c>
      <c r="W48">
        <v>16</v>
      </c>
    </row>
    <row r="49" spans="1:23" x14ac:dyDescent="0.25">
      <c r="A49" t="str">
        <f t="shared" si="0"/>
        <v>Eenpersoonshuishouden65 jaar of ouderInkomen zelfstandigemeer dan 5 jaar (aanvang vóór 20100101)</v>
      </c>
      <c r="B49">
        <v>2015</v>
      </c>
      <c r="C49" t="s">
        <v>82</v>
      </c>
      <c r="D49" t="s">
        <v>89</v>
      </c>
      <c r="E49" t="s">
        <v>101</v>
      </c>
      <c r="F49" t="s">
        <v>191</v>
      </c>
      <c r="G49">
        <v>0</v>
      </c>
      <c r="H49">
        <v>0</v>
      </c>
      <c r="I49">
        <v>0</v>
      </c>
      <c r="J49">
        <v>0</v>
      </c>
      <c r="K49">
        <v>0</v>
      </c>
      <c r="L49">
        <v>0</v>
      </c>
      <c r="M49">
        <v>100</v>
      </c>
      <c r="N49">
        <v>0</v>
      </c>
      <c r="O49">
        <v>100</v>
      </c>
      <c r="P49">
        <v>6</v>
      </c>
      <c r="Q49">
        <v>3</v>
      </c>
      <c r="R49">
        <v>0</v>
      </c>
      <c r="S49">
        <v>0</v>
      </c>
      <c r="T49">
        <v>6</v>
      </c>
      <c r="U49">
        <v>5</v>
      </c>
      <c r="V49">
        <v>70</v>
      </c>
      <c r="W49">
        <v>10</v>
      </c>
    </row>
    <row r="50" spans="1:23" x14ac:dyDescent="0.25">
      <c r="A50" t="str">
        <f t="shared" si="0"/>
        <v>Paar zonder kinderenTot 35 jaarInkomen zelfstandigeminder dan 2 jaar (aanvang vanaf 20130101)</v>
      </c>
      <c r="B50">
        <v>2015</v>
      </c>
      <c r="C50" t="s">
        <v>83</v>
      </c>
      <c r="D50" t="s">
        <v>188</v>
      </c>
      <c r="E50" t="s">
        <v>101</v>
      </c>
      <c r="F50" t="s">
        <v>189</v>
      </c>
      <c r="G50">
        <v>0</v>
      </c>
      <c r="H50">
        <v>0</v>
      </c>
      <c r="I50">
        <v>0</v>
      </c>
      <c r="J50">
        <v>0</v>
      </c>
      <c r="K50">
        <v>0</v>
      </c>
      <c r="L50">
        <v>0</v>
      </c>
      <c r="M50">
        <v>100</v>
      </c>
      <c r="N50">
        <v>0</v>
      </c>
      <c r="O50">
        <v>300</v>
      </c>
      <c r="P50">
        <v>6</v>
      </c>
      <c r="Q50">
        <v>8</v>
      </c>
      <c r="R50">
        <v>2</v>
      </c>
      <c r="S50">
        <v>2</v>
      </c>
      <c r="T50">
        <v>14</v>
      </c>
      <c r="U50">
        <v>15</v>
      </c>
      <c r="V50">
        <v>45</v>
      </c>
      <c r="W50">
        <v>9</v>
      </c>
    </row>
    <row r="51" spans="1:23" x14ac:dyDescent="0.25">
      <c r="A51" t="str">
        <f t="shared" si="0"/>
        <v>Paar zonder kinderen35 tot 65 jaarPensioen/overig2 t/m 5 jaar (aanvang 20100101 t/m 20121231)</v>
      </c>
      <c r="B51">
        <v>2015</v>
      </c>
      <c r="C51" t="s">
        <v>83</v>
      </c>
      <c r="D51" t="s">
        <v>193</v>
      </c>
      <c r="E51" t="s">
        <v>102</v>
      </c>
      <c r="F51" t="s">
        <v>190</v>
      </c>
      <c r="G51">
        <v>0</v>
      </c>
      <c r="H51">
        <v>0</v>
      </c>
      <c r="I51">
        <v>0</v>
      </c>
      <c r="J51">
        <v>0</v>
      </c>
      <c r="K51">
        <v>0</v>
      </c>
      <c r="L51">
        <v>0</v>
      </c>
      <c r="M51">
        <v>100</v>
      </c>
      <c r="N51">
        <v>0</v>
      </c>
      <c r="O51">
        <v>200</v>
      </c>
      <c r="P51">
        <v>6</v>
      </c>
      <c r="Q51">
        <v>7</v>
      </c>
      <c r="R51">
        <v>1</v>
      </c>
      <c r="S51">
        <v>0</v>
      </c>
      <c r="T51">
        <v>8</v>
      </c>
      <c r="U51">
        <v>1</v>
      </c>
      <c r="V51">
        <v>65</v>
      </c>
      <c r="W51">
        <v>13</v>
      </c>
    </row>
    <row r="52" spans="1:23" x14ac:dyDescent="0.25">
      <c r="A52" t="str">
        <f t="shared" si="0"/>
        <v>Paar zonder kinderen65 jaar of ouderPensioen/overig2 t/m 5 jaar (aanvang 20100101 t/m 20121231)</v>
      </c>
      <c r="B52">
        <v>2015</v>
      </c>
      <c r="C52" t="s">
        <v>83</v>
      </c>
      <c r="D52" t="s">
        <v>89</v>
      </c>
      <c r="E52" t="s">
        <v>102</v>
      </c>
      <c r="F52" t="s">
        <v>190</v>
      </c>
      <c r="G52">
        <v>100</v>
      </c>
      <c r="H52">
        <v>500</v>
      </c>
      <c r="I52">
        <v>100</v>
      </c>
      <c r="J52">
        <v>0</v>
      </c>
      <c r="K52">
        <v>100</v>
      </c>
      <c r="L52">
        <v>100</v>
      </c>
      <c r="M52">
        <v>600</v>
      </c>
      <c r="N52">
        <v>200</v>
      </c>
      <c r="O52">
        <v>1600</v>
      </c>
      <c r="P52">
        <v>6</v>
      </c>
      <c r="Q52">
        <v>30</v>
      </c>
      <c r="R52">
        <v>3</v>
      </c>
      <c r="S52">
        <v>1</v>
      </c>
      <c r="T52">
        <v>6</v>
      </c>
      <c r="U52">
        <v>6</v>
      </c>
      <c r="V52">
        <v>35</v>
      </c>
      <c r="W52">
        <v>13</v>
      </c>
    </row>
    <row r="53" spans="1:23" x14ac:dyDescent="0.25">
      <c r="A53" t="str">
        <f t="shared" si="0"/>
        <v>Paar met kinderenTot 35 jaarLoon werknemermeer dan 5 jaar (aanvang vóór 20100101)</v>
      </c>
      <c r="B53">
        <v>2015</v>
      </c>
      <c r="C53" t="s">
        <v>84</v>
      </c>
      <c r="D53" t="s">
        <v>188</v>
      </c>
      <c r="E53" t="s">
        <v>100</v>
      </c>
      <c r="F53" t="s">
        <v>191</v>
      </c>
      <c r="G53">
        <v>200</v>
      </c>
      <c r="H53">
        <v>100</v>
      </c>
      <c r="I53">
        <v>0</v>
      </c>
      <c r="J53">
        <v>0</v>
      </c>
      <c r="K53">
        <v>0</v>
      </c>
      <c r="L53">
        <v>0</v>
      </c>
      <c r="M53">
        <v>2100</v>
      </c>
      <c r="N53">
        <v>300</v>
      </c>
      <c r="O53">
        <v>2700</v>
      </c>
      <c r="P53">
        <v>6</v>
      </c>
      <c r="Q53">
        <v>3</v>
      </c>
      <c r="R53">
        <v>1</v>
      </c>
      <c r="S53">
        <v>0</v>
      </c>
      <c r="T53">
        <v>2</v>
      </c>
      <c r="U53">
        <v>0</v>
      </c>
      <c r="V53">
        <v>77</v>
      </c>
      <c r="W53">
        <v>11</v>
      </c>
    </row>
    <row r="54" spans="1:23" x14ac:dyDescent="0.25">
      <c r="A54" t="str">
        <f t="shared" si="0"/>
        <v>Eenpersoonshuishouden35 tot 65 jaarPensioen/overigminder dan 2 jaar (aanvang vanaf 20130101)</v>
      </c>
      <c r="B54">
        <v>2015</v>
      </c>
      <c r="C54" t="s">
        <v>82</v>
      </c>
      <c r="D54" t="s">
        <v>193</v>
      </c>
      <c r="E54" t="s">
        <v>102</v>
      </c>
      <c r="F54" t="s">
        <v>189</v>
      </c>
      <c r="G54">
        <v>0</v>
      </c>
      <c r="H54">
        <v>100</v>
      </c>
      <c r="I54">
        <v>0</v>
      </c>
      <c r="J54">
        <v>0</v>
      </c>
      <c r="K54">
        <v>0</v>
      </c>
      <c r="L54">
        <v>100</v>
      </c>
      <c r="M54">
        <v>100</v>
      </c>
      <c r="N54">
        <v>100</v>
      </c>
      <c r="O54">
        <v>400</v>
      </c>
      <c r="P54">
        <v>5</v>
      </c>
      <c r="Q54">
        <v>22</v>
      </c>
      <c r="R54">
        <v>1</v>
      </c>
      <c r="S54">
        <v>1</v>
      </c>
      <c r="T54">
        <v>5</v>
      </c>
      <c r="U54">
        <v>14</v>
      </c>
      <c r="V54">
        <v>24</v>
      </c>
      <c r="W54">
        <v>28</v>
      </c>
    </row>
    <row r="55" spans="1:23" x14ac:dyDescent="0.25">
      <c r="A55" t="str">
        <f t="shared" si="0"/>
        <v>Paar zonder kinderen65 jaar of ouderPensioen/overigminder dan 2 jaar (aanvang vanaf 20130101)</v>
      </c>
      <c r="B55">
        <v>2015</v>
      </c>
      <c r="C55" t="s">
        <v>83</v>
      </c>
      <c r="D55" t="s">
        <v>89</v>
      </c>
      <c r="E55" t="s">
        <v>102</v>
      </c>
      <c r="F55" t="s">
        <v>189</v>
      </c>
      <c r="G55">
        <v>100</v>
      </c>
      <c r="H55">
        <v>700</v>
      </c>
      <c r="I55">
        <v>100</v>
      </c>
      <c r="J55">
        <v>0</v>
      </c>
      <c r="K55">
        <v>100</v>
      </c>
      <c r="L55">
        <v>100</v>
      </c>
      <c r="M55">
        <v>1400</v>
      </c>
      <c r="N55">
        <v>600</v>
      </c>
      <c r="O55">
        <v>3200</v>
      </c>
      <c r="P55">
        <v>5</v>
      </c>
      <c r="Q55">
        <v>22</v>
      </c>
      <c r="R55">
        <v>2</v>
      </c>
      <c r="S55">
        <v>1</v>
      </c>
      <c r="T55">
        <v>4</v>
      </c>
      <c r="U55">
        <v>4</v>
      </c>
      <c r="V55">
        <v>43</v>
      </c>
      <c r="W55">
        <v>19</v>
      </c>
    </row>
    <row r="56" spans="1:23" x14ac:dyDescent="0.25">
      <c r="A56" t="str">
        <f t="shared" si="0"/>
        <v>Paar zonder kinderen65 jaar of ouderPensioen/overigmeer dan 5 jaar (aanvang vóór 20100101)</v>
      </c>
      <c r="B56">
        <v>2015</v>
      </c>
      <c r="C56" t="s">
        <v>83</v>
      </c>
      <c r="D56" t="s">
        <v>89</v>
      </c>
      <c r="E56" t="s">
        <v>102</v>
      </c>
      <c r="F56" t="s">
        <v>191</v>
      </c>
      <c r="G56">
        <v>1300</v>
      </c>
      <c r="H56">
        <v>4300</v>
      </c>
      <c r="I56">
        <v>100</v>
      </c>
      <c r="J56">
        <v>100</v>
      </c>
      <c r="K56">
        <v>800</v>
      </c>
      <c r="L56">
        <v>700</v>
      </c>
      <c r="M56">
        <v>11700</v>
      </c>
      <c r="N56">
        <v>5400</v>
      </c>
      <c r="O56">
        <v>24400</v>
      </c>
      <c r="P56">
        <v>5</v>
      </c>
      <c r="Q56">
        <v>18</v>
      </c>
      <c r="R56">
        <v>0</v>
      </c>
      <c r="S56">
        <v>0</v>
      </c>
      <c r="T56">
        <v>3</v>
      </c>
      <c r="U56">
        <v>3</v>
      </c>
      <c r="V56">
        <v>48</v>
      </c>
      <c r="W56">
        <v>22</v>
      </c>
    </row>
    <row r="57" spans="1:23" x14ac:dyDescent="0.25">
      <c r="A57" t="str">
        <f t="shared" si="0"/>
        <v>EenoudergezinTot 35 jaarLoon werknemermeer dan 5 jaar (aanvang vóór 20100101)</v>
      </c>
      <c r="B57">
        <v>2015</v>
      </c>
      <c r="C57" t="s">
        <v>85</v>
      </c>
      <c r="D57" t="s">
        <v>188</v>
      </c>
      <c r="E57" t="s">
        <v>100</v>
      </c>
      <c r="F57" t="s">
        <v>191</v>
      </c>
      <c r="G57">
        <v>0</v>
      </c>
      <c r="H57">
        <v>100</v>
      </c>
      <c r="I57">
        <v>0</v>
      </c>
      <c r="J57">
        <v>0</v>
      </c>
      <c r="K57">
        <v>0</v>
      </c>
      <c r="L57">
        <v>0</v>
      </c>
      <c r="M57">
        <v>0</v>
      </c>
      <c r="N57">
        <v>0</v>
      </c>
      <c r="O57">
        <v>100</v>
      </c>
      <c r="P57">
        <v>5</v>
      </c>
      <c r="Q57">
        <v>50</v>
      </c>
      <c r="R57">
        <v>0</v>
      </c>
      <c r="S57">
        <v>2</v>
      </c>
      <c r="T57">
        <v>1</v>
      </c>
      <c r="U57">
        <v>7</v>
      </c>
      <c r="V57">
        <v>10</v>
      </c>
      <c r="W57">
        <v>26</v>
      </c>
    </row>
    <row r="58" spans="1:23" x14ac:dyDescent="0.25">
      <c r="A58" t="str">
        <f t="shared" si="0"/>
        <v>Overige huishoudens35 tot 65 jaarInkomen zelfstandigemeer dan 5 jaar (aanvang vóór 20100101)</v>
      </c>
      <c r="B58">
        <v>2015</v>
      </c>
      <c r="C58" t="s">
        <v>86</v>
      </c>
      <c r="D58" t="s">
        <v>193</v>
      </c>
      <c r="E58" t="s">
        <v>101</v>
      </c>
      <c r="F58" t="s">
        <v>191</v>
      </c>
      <c r="G58">
        <v>0</v>
      </c>
      <c r="H58">
        <v>0</v>
      </c>
      <c r="I58">
        <v>0</v>
      </c>
      <c r="J58">
        <v>0</v>
      </c>
      <c r="K58">
        <v>0</v>
      </c>
      <c r="L58">
        <v>0</v>
      </c>
      <c r="M58">
        <v>200</v>
      </c>
      <c r="N58">
        <v>0</v>
      </c>
      <c r="O58">
        <v>300</v>
      </c>
      <c r="P58">
        <v>5</v>
      </c>
      <c r="Q58">
        <v>5</v>
      </c>
      <c r="R58">
        <v>0</v>
      </c>
      <c r="S58">
        <v>0</v>
      </c>
      <c r="T58">
        <v>7</v>
      </c>
      <c r="U58">
        <v>2</v>
      </c>
      <c r="V58">
        <v>71</v>
      </c>
      <c r="W58">
        <v>10</v>
      </c>
    </row>
    <row r="59" spans="1:23" x14ac:dyDescent="0.25">
      <c r="A59" t="str">
        <f t="shared" si="0"/>
        <v>EenpersoonshuishoudenTot 35 jaarInkomen zelfstandigemeer dan 5 jaar (aanvang vóór 20100101)</v>
      </c>
      <c r="B59">
        <v>2015</v>
      </c>
      <c r="C59" t="s">
        <v>82</v>
      </c>
      <c r="D59" t="s">
        <v>188</v>
      </c>
      <c r="E59" t="s">
        <v>101</v>
      </c>
      <c r="F59" t="s">
        <v>191</v>
      </c>
      <c r="G59">
        <v>0</v>
      </c>
      <c r="H59">
        <v>0</v>
      </c>
      <c r="I59">
        <v>0</v>
      </c>
      <c r="J59">
        <v>0</v>
      </c>
      <c r="K59">
        <v>0</v>
      </c>
      <c r="L59">
        <v>100</v>
      </c>
      <c r="M59">
        <v>0</v>
      </c>
      <c r="N59">
        <v>100</v>
      </c>
      <c r="O59">
        <v>200</v>
      </c>
      <c r="P59">
        <v>4</v>
      </c>
      <c r="Q59">
        <v>19</v>
      </c>
      <c r="R59">
        <v>0</v>
      </c>
      <c r="S59">
        <v>3</v>
      </c>
      <c r="T59">
        <v>5</v>
      </c>
      <c r="U59">
        <v>22</v>
      </c>
      <c r="V59">
        <v>19</v>
      </c>
      <c r="W59">
        <v>28</v>
      </c>
    </row>
    <row r="60" spans="1:23" x14ac:dyDescent="0.25">
      <c r="A60" t="str">
        <f t="shared" si="0"/>
        <v>Eenpersoonshuishouden35 tot 65 jaarPensioen/overig2 t/m 5 jaar (aanvang 20100101 t/m 20121231)</v>
      </c>
      <c r="B60">
        <v>2015</v>
      </c>
      <c r="C60" t="s">
        <v>82</v>
      </c>
      <c r="D60" t="s">
        <v>193</v>
      </c>
      <c r="E60" t="s">
        <v>102</v>
      </c>
      <c r="F60" t="s">
        <v>190</v>
      </c>
      <c r="G60">
        <v>0</v>
      </c>
      <c r="H60">
        <v>100</v>
      </c>
      <c r="I60">
        <v>0</v>
      </c>
      <c r="J60">
        <v>0</v>
      </c>
      <c r="K60">
        <v>0</v>
      </c>
      <c r="L60">
        <v>0</v>
      </c>
      <c r="M60">
        <v>100</v>
      </c>
      <c r="N60">
        <v>100</v>
      </c>
      <c r="O60">
        <v>300</v>
      </c>
      <c r="P60">
        <v>4</v>
      </c>
      <c r="Q60">
        <v>30</v>
      </c>
      <c r="R60">
        <v>1</v>
      </c>
      <c r="S60">
        <v>0</v>
      </c>
      <c r="T60">
        <v>7</v>
      </c>
      <c r="U60">
        <v>10</v>
      </c>
      <c r="V60">
        <v>20</v>
      </c>
      <c r="W60">
        <v>28</v>
      </c>
    </row>
    <row r="61" spans="1:23" x14ac:dyDescent="0.25">
      <c r="A61" t="str">
        <f t="shared" si="0"/>
        <v>Eenpersoonshuishouden35 tot 65 jaarPensioen/overigmeer dan 5 jaar (aanvang vóór 20100101)</v>
      </c>
      <c r="B61">
        <v>2015</v>
      </c>
      <c r="C61" t="s">
        <v>82</v>
      </c>
      <c r="D61" t="s">
        <v>193</v>
      </c>
      <c r="E61" t="s">
        <v>102</v>
      </c>
      <c r="F61" t="s">
        <v>191</v>
      </c>
      <c r="G61">
        <v>100</v>
      </c>
      <c r="H61">
        <v>400</v>
      </c>
      <c r="I61">
        <v>0</v>
      </c>
      <c r="J61">
        <v>0</v>
      </c>
      <c r="K61">
        <v>100</v>
      </c>
      <c r="L61">
        <v>100</v>
      </c>
      <c r="M61">
        <v>600</v>
      </c>
      <c r="N61">
        <v>700</v>
      </c>
      <c r="O61">
        <v>2000</v>
      </c>
      <c r="P61">
        <v>4</v>
      </c>
      <c r="Q61">
        <v>20</v>
      </c>
      <c r="R61">
        <v>0</v>
      </c>
      <c r="S61">
        <v>1</v>
      </c>
      <c r="T61">
        <v>3</v>
      </c>
      <c r="U61">
        <v>4</v>
      </c>
      <c r="V61">
        <v>31</v>
      </c>
      <c r="W61">
        <v>37</v>
      </c>
    </row>
    <row r="62" spans="1:23" x14ac:dyDescent="0.25">
      <c r="A62" t="str">
        <f t="shared" si="0"/>
        <v>Paar met kinderenTot 35 jaarInkomen zelfstandigemeer dan 5 jaar (aanvang vóór 20100101)</v>
      </c>
      <c r="B62">
        <v>2015</v>
      </c>
      <c r="C62" t="s">
        <v>84</v>
      </c>
      <c r="D62" t="s">
        <v>188</v>
      </c>
      <c r="E62" t="s">
        <v>101</v>
      </c>
      <c r="F62" t="s">
        <v>191</v>
      </c>
      <c r="G62">
        <v>0</v>
      </c>
      <c r="H62">
        <v>0</v>
      </c>
      <c r="I62">
        <v>0</v>
      </c>
      <c r="J62">
        <v>0</v>
      </c>
      <c r="K62">
        <v>0</v>
      </c>
      <c r="L62">
        <v>0</v>
      </c>
      <c r="M62">
        <v>200</v>
      </c>
      <c r="N62">
        <v>100</v>
      </c>
      <c r="O62">
        <v>400</v>
      </c>
      <c r="P62">
        <v>4</v>
      </c>
      <c r="Q62">
        <v>4</v>
      </c>
      <c r="R62">
        <v>0</v>
      </c>
      <c r="S62">
        <v>0</v>
      </c>
      <c r="T62">
        <v>2</v>
      </c>
      <c r="U62">
        <v>3</v>
      </c>
      <c r="V62">
        <v>54</v>
      </c>
      <c r="W62">
        <v>33</v>
      </c>
    </row>
    <row r="63" spans="1:23" x14ac:dyDescent="0.25">
      <c r="A63" t="str">
        <f t="shared" si="0"/>
        <v>Paar met kinderen35 tot 65 jaarPensioen/overigmeer dan 5 jaar (aanvang vóór 20100101)</v>
      </c>
      <c r="B63">
        <v>2015</v>
      </c>
      <c r="C63" t="s">
        <v>84</v>
      </c>
      <c r="D63" t="s">
        <v>193</v>
      </c>
      <c r="E63" t="s">
        <v>102</v>
      </c>
      <c r="F63" t="s">
        <v>191</v>
      </c>
      <c r="G63">
        <v>0</v>
      </c>
      <c r="H63">
        <v>0</v>
      </c>
      <c r="I63">
        <v>0</v>
      </c>
      <c r="J63">
        <v>0</v>
      </c>
      <c r="K63">
        <v>0</v>
      </c>
      <c r="L63">
        <v>0</v>
      </c>
      <c r="M63">
        <v>400</v>
      </c>
      <c r="N63">
        <v>100</v>
      </c>
      <c r="O63">
        <v>500</v>
      </c>
      <c r="P63">
        <v>4</v>
      </c>
      <c r="Q63">
        <v>2</v>
      </c>
      <c r="R63">
        <v>0</v>
      </c>
      <c r="S63">
        <v>0</v>
      </c>
      <c r="T63">
        <v>2</v>
      </c>
      <c r="U63">
        <v>0</v>
      </c>
      <c r="V63">
        <v>70</v>
      </c>
      <c r="W63">
        <v>21</v>
      </c>
    </row>
    <row r="64" spans="1:23" x14ac:dyDescent="0.25">
      <c r="A64" t="str">
        <f t="shared" si="0"/>
        <v>Eenoudergezin35 tot 65 jaarInkomen zelfstandigeminder dan 2 jaar (aanvang vanaf 20130101)</v>
      </c>
      <c r="B64">
        <v>2015</v>
      </c>
      <c r="C64" t="s">
        <v>85</v>
      </c>
      <c r="D64" t="s">
        <v>193</v>
      </c>
      <c r="E64" t="s">
        <v>101</v>
      </c>
      <c r="F64" t="s">
        <v>189</v>
      </c>
      <c r="G64">
        <v>0</v>
      </c>
      <c r="H64">
        <v>0</v>
      </c>
      <c r="I64">
        <v>0</v>
      </c>
      <c r="J64">
        <v>0</v>
      </c>
      <c r="K64">
        <v>0</v>
      </c>
      <c r="L64">
        <v>100</v>
      </c>
      <c r="M64">
        <v>100</v>
      </c>
      <c r="N64">
        <v>100</v>
      </c>
      <c r="O64">
        <v>300</v>
      </c>
      <c r="P64">
        <v>4</v>
      </c>
      <c r="Q64">
        <v>14</v>
      </c>
      <c r="R64">
        <v>1</v>
      </c>
      <c r="S64">
        <v>2</v>
      </c>
      <c r="T64">
        <v>9</v>
      </c>
      <c r="U64">
        <v>21</v>
      </c>
      <c r="V64">
        <v>20</v>
      </c>
      <c r="W64">
        <v>29</v>
      </c>
    </row>
    <row r="65" spans="1:23" x14ac:dyDescent="0.25">
      <c r="A65" t="str">
        <f t="shared" si="0"/>
        <v>Eenoudergezin35 tot 65 jaarInkomen zelfstandigemeer dan 5 jaar (aanvang vóór 20100101)</v>
      </c>
      <c r="B65">
        <v>2015</v>
      </c>
      <c r="C65" t="s">
        <v>85</v>
      </c>
      <c r="D65" t="s">
        <v>193</v>
      </c>
      <c r="E65" t="s">
        <v>101</v>
      </c>
      <c r="F65" t="s">
        <v>191</v>
      </c>
      <c r="G65">
        <v>0</v>
      </c>
      <c r="H65">
        <v>100</v>
      </c>
      <c r="I65">
        <v>0</v>
      </c>
      <c r="J65">
        <v>0</v>
      </c>
      <c r="K65">
        <v>0</v>
      </c>
      <c r="L65">
        <v>0</v>
      </c>
      <c r="M65">
        <v>200</v>
      </c>
      <c r="N65">
        <v>200</v>
      </c>
      <c r="O65">
        <v>600</v>
      </c>
      <c r="P65">
        <v>4</v>
      </c>
      <c r="Q65">
        <v>14</v>
      </c>
      <c r="R65">
        <v>0</v>
      </c>
      <c r="S65">
        <v>1</v>
      </c>
      <c r="T65">
        <v>2</v>
      </c>
      <c r="U65">
        <v>6</v>
      </c>
      <c r="V65">
        <v>37</v>
      </c>
      <c r="W65">
        <v>36</v>
      </c>
    </row>
    <row r="66" spans="1:23" x14ac:dyDescent="0.25">
      <c r="A66" t="str">
        <f t="shared" si="0"/>
        <v>Eenoudergezin35 tot 65 jaarUitkering sociale zekerheidmeer dan 5 jaar (aanvang vóór 20100101)</v>
      </c>
      <c r="B66">
        <v>2015</v>
      </c>
      <c r="C66" t="s">
        <v>85</v>
      </c>
      <c r="D66" t="s">
        <v>193</v>
      </c>
      <c r="E66" t="s">
        <v>192</v>
      </c>
      <c r="F66" t="s">
        <v>191</v>
      </c>
      <c r="G66">
        <v>0</v>
      </c>
      <c r="H66">
        <v>900</v>
      </c>
      <c r="I66">
        <v>0</v>
      </c>
      <c r="J66">
        <v>0</v>
      </c>
      <c r="K66">
        <v>0</v>
      </c>
      <c r="L66">
        <v>100</v>
      </c>
      <c r="M66">
        <v>100</v>
      </c>
      <c r="N66">
        <v>200</v>
      </c>
      <c r="O66">
        <v>1300</v>
      </c>
      <c r="P66">
        <v>4</v>
      </c>
      <c r="Q66">
        <v>73</v>
      </c>
      <c r="R66">
        <v>0</v>
      </c>
      <c r="S66">
        <v>1</v>
      </c>
      <c r="T66">
        <v>1</v>
      </c>
      <c r="U66">
        <v>4</v>
      </c>
      <c r="V66">
        <v>4</v>
      </c>
      <c r="W66">
        <v>13</v>
      </c>
    </row>
    <row r="67" spans="1:23" x14ac:dyDescent="0.25">
      <c r="A67" t="str">
        <f t="shared" si="0"/>
        <v>EenpersoonshuishoudenTot 35 jaarLoon werknemerminder dan 2 jaar (aanvang vanaf 20130101)</v>
      </c>
      <c r="B67">
        <v>2015</v>
      </c>
      <c r="C67" t="s">
        <v>82</v>
      </c>
      <c r="D67" t="s">
        <v>188</v>
      </c>
      <c r="E67" t="s">
        <v>100</v>
      </c>
      <c r="F67" t="s">
        <v>189</v>
      </c>
      <c r="G67">
        <v>200</v>
      </c>
      <c r="H67">
        <v>1400</v>
      </c>
      <c r="I67">
        <v>100</v>
      </c>
      <c r="J67">
        <v>300</v>
      </c>
      <c r="K67">
        <v>900</v>
      </c>
      <c r="L67">
        <v>3000</v>
      </c>
      <c r="M67">
        <v>500</v>
      </c>
      <c r="N67">
        <v>1000</v>
      </c>
      <c r="O67">
        <v>7500</v>
      </c>
      <c r="P67">
        <v>3</v>
      </c>
      <c r="Q67">
        <v>19</v>
      </c>
      <c r="R67">
        <v>1</v>
      </c>
      <c r="S67">
        <v>4</v>
      </c>
      <c r="T67">
        <v>12</v>
      </c>
      <c r="U67">
        <v>41</v>
      </c>
      <c r="V67">
        <v>7</v>
      </c>
      <c r="W67">
        <v>14</v>
      </c>
    </row>
    <row r="68" spans="1:23" x14ac:dyDescent="0.25">
      <c r="A68" t="str">
        <f t="shared" ref="A68:A131" si="1">CONCATENATE(C68,D68,E68,F68)</f>
        <v>EenpersoonshuishoudenTot 35 jaarInkomen zelfstandigeminder dan 2 jaar (aanvang vanaf 20130101)</v>
      </c>
      <c r="B68">
        <v>2015</v>
      </c>
      <c r="C68" t="s">
        <v>82</v>
      </c>
      <c r="D68" t="s">
        <v>188</v>
      </c>
      <c r="E68" t="s">
        <v>101</v>
      </c>
      <c r="F68" t="s">
        <v>189</v>
      </c>
      <c r="G68">
        <v>0</v>
      </c>
      <c r="H68">
        <v>100</v>
      </c>
      <c r="I68">
        <v>0</v>
      </c>
      <c r="J68">
        <v>0</v>
      </c>
      <c r="K68">
        <v>0</v>
      </c>
      <c r="L68">
        <v>300</v>
      </c>
      <c r="M68">
        <v>0</v>
      </c>
      <c r="N68">
        <v>100</v>
      </c>
      <c r="O68">
        <v>500</v>
      </c>
      <c r="P68">
        <v>3</v>
      </c>
      <c r="Q68">
        <v>19</v>
      </c>
      <c r="R68">
        <v>1</v>
      </c>
      <c r="S68">
        <v>2</v>
      </c>
      <c r="T68">
        <v>6</v>
      </c>
      <c r="U68">
        <v>50</v>
      </c>
      <c r="V68">
        <v>7</v>
      </c>
      <c r="W68">
        <v>13</v>
      </c>
    </row>
    <row r="69" spans="1:23" x14ac:dyDescent="0.25">
      <c r="A69" t="str">
        <f t="shared" si="1"/>
        <v>EenpersoonshuishoudenTot 35 jaarInkomen zelfstandige2 t/m 5 jaar (aanvang 20100101 t/m 20121231)</v>
      </c>
      <c r="B69">
        <v>2015</v>
      </c>
      <c r="C69" t="s">
        <v>82</v>
      </c>
      <c r="D69" t="s">
        <v>188</v>
      </c>
      <c r="E69" t="s">
        <v>101</v>
      </c>
      <c r="F69" t="s">
        <v>190</v>
      </c>
      <c r="G69">
        <v>0</v>
      </c>
      <c r="H69">
        <v>100</v>
      </c>
      <c r="I69">
        <v>0</v>
      </c>
      <c r="J69">
        <v>0</v>
      </c>
      <c r="K69">
        <v>0</v>
      </c>
      <c r="L69">
        <v>100</v>
      </c>
      <c r="M69">
        <v>0</v>
      </c>
      <c r="N69">
        <v>100</v>
      </c>
      <c r="O69">
        <v>300</v>
      </c>
      <c r="P69">
        <v>3</v>
      </c>
      <c r="Q69">
        <v>20</v>
      </c>
      <c r="R69">
        <v>0</v>
      </c>
      <c r="S69">
        <v>4</v>
      </c>
      <c r="T69">
        <v>7</v>
      </c>
      <c r="U69">
        <v>38</v>
      </c>
      <c r="V69">
        <v>9</v>
      </c>
      <c r="W69">
        <v>20</v>
      </c>
    </row>
    <row r="70" spans="1:23" x14ac:dyDescent="0.25">
      <c r="A70" t="str">
        <f t="shared" si="1"/>
        <v>Paar zonder kinderenTot 35 jaarInkomen zelfstandigemeer dan 5 jaar (aanvang vóór 20100101)</v>
      </c>
      <c r="B70">
        <v>2015</v>
      </c>
      <c r="C70" t="s">
        <v>83</v>
      </c>
      <c r="D70" t="s">
        <v>188</v>
      </c>
      <c r="E70" t="s">
        <v>101</v>
      </c>
      <c r="F70" t="s">
        <v>191</v>
      </c>
      <c r="G70">
        <v>0</v>
      </c>
      <c r="H70">
        <v>0</v>
      </c>
      <c r="I70">
        <v>0</v>
      </c>
      <c r="J70">
        <v>0</v>
      </c>
      <c r="K70">
        <v>0</v>
      </c>
      <c r="L70">
        <v>0</v>
      </c>
      <c r="M70">
        <v>100</v>
      </c>
      <c r="N70">
        <v>0</v>
      </c>
      <c r="O70">
        <v>100</v>
      </c>
      <c r="P70">
        <v>3</v>
      </c>
      <c r="Q70">
        <v>7</v>
      </c>
      <c r="R70">
        <v>3</v>
      </c>
      <c r="S70">
        <v>0</v>
      </c>
      <c r="T70">
        <v>11</v>
      </c>
      <c r="U70">
        <v>5</v>
      </c>
      <c r="V70">
        <v>54</v>
      </c>
      <c r="W70">
        <v>17</v>
      </c>
    </row>
    <row r="71" spans="1:23" x14ac:dyDescent="0.25">
      <c r="A71" t="str">
        <f t="shared" si="1"/>
        <v>Paar zonder kinderen35 tot 65 jaarInkomen zelfstandigeminder dan 2 jaar (aanvang vanaf 20130101)</v>
      </c>
      <c r="B71">
        <v>2015</v>
      </c>
      <c r="C71" t="s">
        <v>83</v>
      </c>
      <c r="D71" t="s">
        <v>193</v>
      </c>
      <c r="E71" t="s">
        <v>101</v>
      </c>
      <c r="F71" t="s">
        <v>189</v>
      </c>
      <c r="G71">
        <v>0</v>
      </c>
      <c r="H71">
        <v>0</v>
      </c>
      <c r="I71">
        <v>0</v>
      </c>
      <c r="J71">
        <v>0</v>
      </c>
      <c r="K71">
        <v>0</v>
      </c>
      <c r="L71">
        <v>0</v>
      </c>
      <c r="M71">
        <v>300</v>
      </c>
      <c r="N71">
        <v>100</v>
      </c>
      <c r="O71">
        <v>600</v>
      </c>
      <c r="P71">
        <v>3</v>
      </c>
      <c r="Q71">
        <v>6</v>
      </c>
      <c r="R71">
        <v>1</v>
      </c>
      <c r="S71">
        <v>1</v>
      </c>
      <c r="T71">
        <v>9</v>
      </c>
      <c r="U71">
        <v>7</v>
      </c>
      <c r="V71">
        <v>54</v>
      </c>
      <c r="W71">
        <v>19</v>
      </c>
    </row>
    <row r="72" spans="1:23" x14ac:dyDescent="0.25">
      <c r="A72" t="str">
        <f t="shared" si="1"/>
        <v>Paar zonder kinderen35 tot 65 jaarInkomen zelfstandigemeer dan 5 jaar (aanvang vóór 20100101)</v>
      </c>
      <c r="B72">
        <v>2015</v>
      </c>
      <c r="C72" t="s">
        <v>83</v>
      </c>
      <c r="D72" t="s">
        <v>193</v>
      </c>
      <c r="E72" t="s">
        <v>101</v>
      </c>
      <c r="F72" t="s">
        <v>191</v>
      </c>
      <c r="G72">
        <v>100</v>
      </c>
      <c r="H72">
        <v>100</v>
      </c>
      <c r="I72">
        <v>0</v>
      </c>
      <c r="J72">
        <v>0</v>
      </c>
      <c r="K72">
        <v>100</v>
      </c>
      <c r="L72">
        <v>100</v>
      </c>
      <c r="M72">
        <v>1800</v>
      </c>
      <c r="N72">
        <v>500</v>
      </c>
      <c r="O72">
        <v>2500</v>
      </c>
      <c r="P72">
        <v>3</v>
      </c>
      <c r="Q72">
        <v>4</v>
      </c>
      <c r="R72">
        <v>0</v>
      </c>
      <c r="S72">
        <v>0</v>
      </c>
      <c r="T72">
        <v>3</v>
      </c>
      <c r="U72">
        <v>2</v>
      </c>
      <c r="V72">
        <v>69</v>
      </c>
      <c r="W72">
        <v>20</v>
      </c>
    </row>
    <row r="73" spans="1:23" x14ac:dyDescent="0.25">
      <c r="A73" t="str">
        <f t="shared" si="1"/>
        <v>Paar zonder kinderen65 jaar of ouderInkomen zelfstandigemeer dan 5 jaar (aanvang vóór 20100101)</v>
      </c>
      <c r="B73">
        <v>2015</v>
      </c>
      <c r="C73" t="s">
        <v>83</v>
      </c>
      <c r="D73" t="s">
        <v>89</v>
      </c>
      <c r="E73" t="s">
        <v>101</v>
      </c>
      <c r="F73" t="s">
        <v>191</v>
      </c>
      <c r="G73">
        <v>0</v>
      </c>
      <c r="H73">
        <v>0</v>
      </c>
      <c r="I73">
        <v>0</v>
      </c>
      <c r="J73">
        <v>0</v>
      </c>
      <c r="K73">
        <v>0</v>
      </c>
      <c r="L73">
        <v>0</v>
      </c>
      <c r="M73">
        <v>400</v>
      </c>
      <c r="N73">
        <v>0</v>
      </c>
      <c r="O73">
        <v>400</v>
      </c>
      <c r="P73">
        <v>3</v>
      </c>
      <c r="Q73">
        <v>0</v>
      </c>
      <c r="R73">
        <v>1</v>
      </c>
      <c r="S73">
        <v>0</v>
      </c>
      <c r="T73">
        <v>5</v>
      </c>
      <c r="U73">
        <v>1</v>
      </c>
      <c r="V73">
        <v>84</v>
      </c>
      <c r="W73">
        <v>5</v>
      </c>
    </row>
    <row r="74" spans="1:23" x14ac:dyDescent="0.25">
      <c r="A74" t="str">
        <f t="shared" si="1"/>
        <v>Paar met kinderen35 tot 65 jaarInkomen zelfstandigeminder dan 2 jaar (aanvang vanaf 20130101)</v>
      </c>
      <c r="B74">
        <v>2015</v>
      </c>
      <c r="C74" t="s">
        <v>84</v>
      </c>
      <c r="D74" t="s">
        <v>193</v>
      </c>
      <c r="E74" t="s">
        <v>101</v>
      </c>
      <c r="F74" t="s">
        <v>189</v>
      </c>
      <c r="G74">
        <v>0</v>
      </c>
      <c r="H74">
        <v>100</v>
      </c>
      <c r="I74">
        <v>0</v>
      </c>
      <c r="J74">
        <v>0</v>
      </c>
      <c r="K74">
        <v>100</v>
      </c>
      <c r="L74">
        <v>100</v>
      </c>
      <c r="M74">
        <v>1000</v>
      </c>
      <c r="N74">
        <v>200</v>
      </c>
      <c r="O74">
        <v>1500</v>
      </c>
      <c r="P74">
        <v>3</v>
      </c>
      <c r="Q74">
        <v>5</v>
      </c>
      <c r="R74">
        <v>1</v>
      </c>
      <c r="S74">
        <v>0</v>
      </c>
      <c r="T74">
        <v>6</v>
      </c>
      <c r="U74">
        <v>3</v>
      </c>
      <c r="V74">
        <v>68</v>
      </c>
      <c r="W74">
        <v>14</v>
      </c>
    </row>
    <row r="75" spans="1:23" x14ac:dyDescent="0.25">
      <c r="A75" t="str">
        <f t="shared" si="1"/>
        <v>Paar met kinderen35 tot 65 jaarInkomen zelfstandigemeer dan 5 jaar (aanvang vóór 20100101)</v>
      </c>
      <c r="B75">
        <v>2015</v>
      </c>
      <c r="C75" t="s">
        <v>84</v>
      </c>
      <c r="D75" t="s">
        <v>193</v>
      </c>
      <c r="E75" t="s">
        <v>101</v>
      </c>
      <c r="F75" t="s">
        <v>191</v>
      </c>
      <c r="G75">
        <v>200</v>
      </c>
      <c r="H75">
        <v>200</v>
      </c>
      <c r="I75">
        <v>0</v>
      </c>
      <c r="J75">
        <v>0</v>
      </c>
      <c r="K75">
        <v>200</v>
      </c>
      <c r="L75">
        <v>100</v>
      </c>
      <c r="M75">
        <v>5200</v>
      </c>
      <c r="N75">
        <v>1100</v>
      </c>
      <c r="O75">
        <v>6900</v>
      </c>
      <c r="P75">
        <v>3</v>
      </c>
      <c r="Q75">
        <v>3</v>
      </c>
      <c r="R75">
        <v>0</v>
      </c>
      <c r="S75">
        <v>0</v>
      </c>
      <c r="T75">
        <v>2</v>
      </c>
      <c r="U75">
        <v>1</v>
      </c>
      <c r="V75">
        <v>75</v>
      </c>
      <c r="W75">
        <v>16</v>
      </c>
    </row>
    <row r="76" spans="1:23" x14ac:dyDescent="0.25">
      <c r="A76" t="str">
        <f t="shared" si="1"/>
        <v>Eenoudergezin35 tot 65 jaarPensioen/overigminder dan 2 jaar (aanvang vanaf 20130101)</v>
      </c>
      <c r="B76">
        <v>2015</v>
      </c>
      <c r="C76" t="s">
        <v>85</v>
      </c>
      <c r="D76" t="s">
        <v>193</v>
      </c>
      <c r="E76" t="s">
        <v>102</v>
      </c>
      <c r="F76" t="s">
        <v>189</v>
      </c>
      <c r="G76">
        <v>0</v>
      </c>
      <c r="H76">
        <v>0</v>
      </c>
      <c r="I76">
        <v>0</v>
      </c>
      <c r="J76">
        <v>0</v>
      </c>
      <c r="K76">
        <v>0</v>
      </c>
      <c r="L76">
        <v>0</v>
      </c>
      <c r="M76">
        <v>0</v>
      </c>
      <c r="N76">
        <v>0</v>
      </c>
      <c r="O76">
        <v>100</v>
      </c>
      <c r="P76">
        <v>3</v>
      </c>
      <c r="Q76">
        <v>13</v>
      </c>
      <c r="R76">
        <v>1</v>
      </c>
      <c r="S76">
        <v>1</v>
      </c>
      <c r="T76">
        <v>8</v>
      </c>
      <c r="U76">
        <v>15</v>
      </c>
      <c r="V76">
        <v>28</v>
      </c>
      <c r="W76">
        <v>31</v>
      </c>
    </row>
    <row r="77" spans="1:23" x14ac:dyDescent="0.25">
      <c r="A77" t="str">
        <f t="shared" si="1"/>
        <v>Eenoudergezin35 tot 65 jaarPensioen/overigmeer dan 5 jaar (aanvang vóór 20100101)</v>
      </c>
      <c r="B77">
        <v>2015</v>
      </c>
      <c r="C77" t="s">
        <v>85</v>
      </c>
      <c r="D77" t="s">
        <v>193</v>
      </c>
      <c r="E77" t="s">
        <v>102</v>
      </c>
      <c r="F77" t="s">
        <v>191</v>
      </c>
      <c r="G77">
        <v>0</v>
      </c>
      <c r="H77">
        <v>100</v>
      </c>
      <c r="I77">
        <v>0</v>
      </c>
      <c r="J77">
        <v>0</v>
      </c>
      <c r="K77">
        <v>0</v>
      </c>
      <c r="L77">
        <v>0</v>
      </c>
      <c r="M77">
        <v>200</v>
      </c>
      <c r="N77">
        <v>200</v>
      </c>
      <c r="O77">
        <v>500</v>
      </c>
      <c r="P77">
        <v>3</v>
      </c>
      <c r="Q77">
        <v>20</v>
      </c>
      <c r="R77">
        <v>1</v>
      </c>
      <c r="S77">
        <v>0</v>
      </c>
      <c r="T77">
        <v>2</v>
      </c>
      <c r="U77">
        <v>3</v>
      </c>
      <c r="V77">
        <v>40</v>
      </c>
      <c r="W77">
        <v>32</v>
      </c>
    </row>
    <row r="78" spans="1:23" x14ac:dyDescent="0.25">
      <c r="A78" t="str">
        <f t="shared" si="1"/>
        <v>Eenpersoonshuishouden35 tot 65 jaarInkomen zelfstandigeminder dan 2 jaar (aanvang vanaf 20130101)</v>
      </c>
      <c r="B78">
        <v>2015</v>
      </c>
      <c r="C78" t="s">
        <v>82</v>
      </c>
      <c r="D78" t="s">
        <v>193</v>
      </c>
      <c r="E78" t="s">
        <v>101</v>
      </c>
      <c r="F78" t="s">
        <v>189</v>
      </c>
      <c r="G78">
        <v>0</v>
      </c>
      <c r="H78">
        <v>100</v>
      </c>
      <c r="I78">
        <v>0</v>
      </c>
      <c r="J78">
        <v>0</v>
      </c>
      <c r="K78">
        <v>100</v>
      </c>
      <c r="L78">
        <v>300</v>
      </c>
      <c r="M78">
        <v>200</v>
      </c>
      <c r="N78">
        <v>200</v>
      </c>
      <c r="O78">
        <v>800</v>
      </c>
      <c r="P78">
        <v>2</v>
      </c>
      <c r="Q78">
        <v>13</v>
      </c>
      <c r="R78">
        <v>0</v>
      </c>
      <c r="S78">
        <v>1</v>
      </c>
      <c r="T78">
        <v>7</v>
      </c>
      <c r="U78">
        <v>34</v>
      </c>
      <c r="V78">
        <v>20</v>
      </c>
      <c r="W78">
        <v>22</v>
      </c>
    </row>
    <row r="79" spans="1:23" x14ac:dyDescent="0.25">
      <c r="A79" t="str">
        <f t="shared" si="1"/>
        <v>Eenpersoonshuishouden35 tot 65 jaarInkomen zelfstandige2 t/m 5 jaar (aanvang 20100101 t/m 20121231)</v>
      </c>
      <c r="B79">
        <v>2015</v>
      </c>
      <c r="C79" t="s">
        <v>82</v>
      </c>
      <c r="D79" t="s">
        <v>193</v>
      </c>
      <c r="E79" t="s">
        <v>101</v>
      </c>
      <c r="F79" t="s">
        <v>190</v>
      </c>
      <c r="G79">
        <v>0</v>
      </c>
      <c r="H79">
        <v>100</v>
      </c>
      <c r="I79">
        <v>0</v>
      </c>
      <c r="J79">
        <v>0</v>
      </c>
      <c r="K79">
        <v>100</v>
      </c>
      <c r="L79">
        <v>100</v>
      </c>
      <c r="M79">
        <v>100</v>
      </c>
      <c r="N79">
        <v>100</v>
      </c>
      <c r="O79">
        <v>500</v>
      </c>
      <c r="P79">
        <v>2</v>
      </c>
      <c r="Q79">
        <v>18</v>
      </c>
      <c r="R79">
        <v>1</v>
      </c>
      <c r="S79">
        <v>1</v>
      </c>
      <c r="T79">
        <v>10</v>
      </c>
      <c r="U79">
        <v>25</v>
      </c>
      <c r="V79">
        <v>19</v>
      </c>
      <c r="W79">
        <v>23</v>
      </c>
    </row>
    <row r="80" spans="1:23" x14ac:dyDescent="0.25">
      <c r="A80" t="str">
        <f t="shared" si="1"/>
        <v>Eenpersoonshuishouden35 tot 65 jaarInkomen zelfstandigemeer dan 5 jaar (aanvang vóór 20100101)</v>
      </c>
      <c r="B80">
        <v>2015</v>
      </c>
      <c r="C80" t="s">
        <v>82</v>
      </c>
      <c r="D80" t="s">
        <v>193</v>
      </c>
      <c r="E80" t="s">
        <v>101</v>
      </c>
      <c r="F80" t="s">
        <v>191</v>
      </c>
      <c r="G80">
        <v>0</v>
      </c>
      <c r="H80">
        <v>300</v>
      </c>
      <c r="I80">
        <v>0</v>
      </c>
      <c r="J80">
        <v>0</v>
      </c>
      <c r="K80">
        <v>100</v>
      </c>
      <c r="L80">
        <v>200</v>
      </c>
      <c r="M80">
        <v>600</v>
      </c>
      <c r="N80">
        <v>700</v>
      </c>
      <c r="O80">
        <v>1900</v>
      </c>
      <c r="P80">
        <v>2</v>
      </c>
      <c r="Q80">
        <v>15</v>
      </c>
      <c r="R80">
        <v>0</v>
      </c>
      <c r="S80">
        <v>1</v>
      </c>
      <c r="T80">
        <v>3</v>
      </c>
      <c r="U80">
        <v>11</v>
      </c>
      <c r="V80">
        <v>30</v>
      </c>
      <c r="W80">
        <v>38</v>
      </c>
    </row>
    <row r="81" spans="1:23" x14ac:dyDescent="0.25">
      <c r="A81" t="str">
        <f t="shared" si="1"/>
        <v>Eenpersoonshuishouden35 tot 65 jaarUitkering sociale zekerheidmeer dan 5 jaar (aanvang vóór 20100101)</v>
      </c>
      <c r="B81">
        <v>2015</v>
      </c>
      <c r="C81" t="s">
        <v>82</v>
      </c>
      <c r="D81" t="s">
        <v>193</v>
      </c>
      <c r="E81" t="s">
        <v>192</v>
      </c>
      <c r="F81" t="s">
        <v>191</v>
      </c>
      <c r="G81">
        <v>100</v>
      </c>
      <c r="H81">
        <v>3100</v>
      </c>
      <c r="I81">
        <v>0</v>
      </c>
      <c r="J81">
        <v>100</v>
      </c>
      <c r="K81">
        <v>0</v>
      </c>
      <c r="L81">
        <v>400</v>
      </c>
      <c r="M81">
        <v>200</v>
      </c>
      <c r="N81">
        <v>800</v>
      </c>
      <c r="O81">
        <v>4700</v>
      </c>
      <c r="P81">
        <v>2</v>
      </c>
      <c r="Q81">
        <v>66</v>
      </c>
      <c r="R81">
        <v>0</v>
      </c>
      <c r="S81">
        <v>2</v>
      </c>
      <c r="T81">
        <v>1</v>
      </c>
      <c r="U81">
        <v>9</v>
      </c>
      <c r="V81">
        <v>4</v>
      </c>
      <c r="W81">
        <v>17</v>
      </c>
    </row>
    <row r="82" spans="1:23" x14ac:dyDescent="0.25">
      <c r="A82" t="str">
        <f t="shared" si="1"/>
        <v>Eenpersoonshuishouden65 jaar of ouderPensioen/overigminder dan 2 jaar (aanvang vanaf 20130101)</v>
      </c>
      <c r="B82">
        <v>2015</v>
      </c>
      <c r="C82" t="s">
        <v>82</v>
      </c>
      <c r="D82" t="s">
        <v>89</v>
      </c>
      <c r="E82" t="s">
        <v>102</v>
      </c>
      <c r="F82" t="s">
        <v>189</v>
      </c>
      <c r="G82">
        <v>0</v>
      </c>
      <c r="H82">
        <v>1300</v>
      </c>
      <c r="I82">
        <v>0</v>
      </c>
      <c r="J82">
        <v>100</v>
      </c>
      <c r="K82">
        <v>100</v>
      </c>
      <c r="L82">
        <v>400</v>
      </c>
      <c r="M82">
        <v>400</v>
      </c>
      <c r="N82">
        <v>700</v>
      </c>
      <c r="O82">
        <v>3100</v>
      </c>
      <c r="P82">
        <v>2</v>
      </c>
      <c r="Q82">
        <v>41</v>
      </c>
      <c r="R82">
        <v>1</v>
      </c>
      <c r="S82">
        <v>4</v>
      </c>
      <c r="T82">
        <v>4</v>
      </c>
      <c r="U82">
        <v>14</v>
      </c>
      <c r="V82">
        <v>13</v>
      </c>
      <c r="W82">
        <v>22</v>
      </c>
    </row>
    <row r="83" spans="1:23" x14ac:dyDescent="0.25">
      <c r="A83" t="str">
        <f t="shared" si="1"/>
        <v>Eenpersoonshuishouden65 jaar of ouderPensioen/overig2 t/m 5 jaar (aanvang 20100101 t/m 20121231)</v>
      </c>
      <c r="B83">
        <v>2015</v>
      </c>
      <c r="C83" t="s">
        <v>82</v>
      </c>
      <c r="D83" t="s">
        <v>89</v>
      </c>
      <c r="E83" t="s">
        <v>102</v>
      </c>
      <c r="F83" t="s">
        <v>190</v>
      </c>
      <c r="G83">
        <v>100</v>
      </c>
      <c r="H83">
        <v>1100</v>
      </c>
      <c r="I83">
        <v>0</v>
      </c>
      <c r="J83">
        <v>100</v>
      </c>
      <c r="K83">
        <v>100</v>
      </c>
      <c r="L83">
        <v>400</v>
      </c>
      <c r="M83">
        <v>200</v>
      </c>
      <c r="N83">
        <v>300</v>
      </c>
      <c r="O83">
        <v>2300</v>
      </c>
      <c r="P83">
        <v>2</v>
      </c>
      <c r="Q83">
        <v>47</v>
      </c>
      <c r="R83">
        <v>2</v>
      </c>
      <c r="S83">
        <v>5</v>
      </c>
      <c r="T83">
        <v>5</v>
      </c>
      <c r="U83">
        <v>19</v>
      </c>
      <c r="V83">
        <v>8</v>
      </c>
      <c r="W83">
        <v>11</v>
      </c>
    </row>
    <row r="84" spans="1:23" x14ac:dyDescent="0.25">
      <c r="A84" t="str">
        <f t="shared" si="1"/>
        <v>Eenpersoonshuishouden65 jaar of ouderPensioen/overigmeer dan 5 jaar (aanvang vóór 20100101)</v>
      </c>
      <c r="B84">
        <v>2015</v>
      </c>
      <c r="C84" t="s">
        <v>82</v>
      </c>
      <c r="D84" t="s">
        <v>89</v>
      </c>
      <c r="E84" t="s">
        <v>102</v>
      </c>
      <c r="F84" t="s">
        <v>191</v>
      </c>
      <c r="G84">
        <v>300</v>
      </c>
      <c r="H84">
        <v>8400</v>
      </c>
      <c r="I84">
        <v>100</v>
      </c>
      <c r="J84">
        <v>300</v>
      </c>
      <c r="K84">
        <v>600</v>
      </c>
      <c r="L84">
        <v>2400</v>
      </c>
      <c r="M84">
        <v>4000</v>
      </c>
      <c r="N84">
        <v>6400</v>
      </c>
      <c r="O84">
        <v>22500</v>
      </c>
      <c r="P84">
        <v>2</v>
      </c>
      <c r="Q84">
        <v>38</v>
      </c>
      <c r="R84">
        <v>0</v>
      </c>
      <c r="S84">
        <v>1</v>
      </c>
      <c r="T84">
        <v>3</v>
      </c>
      <c r="U84">
        <v>11</v>
      </c>
      <c r="V84">
        <v>18</v>
      </c>
      <c r="W84">
        <v>28</v>
      </c>
    </row>
    <row r="85" spans="1:23" x14ac:dyDescent="0.25">
      <c r="A85" t="str">
        <f t="shared" si="1"/>
        <v>Paar zonder kinderenTot 35 jaarUitkering sociale zekerheidminder dan 2 jaar (aanvang vanaf 20130101)</v>
      </c>
      <c r="B85">
        <v>2015</v>
      </c>
      <c r="C85" t="s">
        <v>83</v>
      </c>
      <c r="D85" t="s">
        <v>188</v>
      </c>
      <c r="E85" t="s">
        <v>192</v>
      </c>
      <c r="F85" t="s">
        <v>189</v>
      </c>
      <c r="G85">
        <v>0</v>
      </c>
      <c r="H85">
        <v>100</v>
      </c>
      <c r="I85">
        <v>0</v>
      </c>
      <c r="J85">
        <v>0</v>
      </c>
      <c r="K85">
        <v>0</v>
      </c>
      <c r="L85">
        <v>0</v>
      </c>
      <c r="M85">
        <v>0</v>
      </c>
      <c r="N85">
        <v>0</v>
      </c>
      <c r="O85">
        <v>100</v>
      </c>
      <c r="P85">
        <v>2</v>
      </c>
      <c r="Q85">
        <v>56</v>
      </c>
      <c r="R85">
        <v>0</v>
      </c>
      <c r="S85">
        <v>8</v>
      </c>
      <c r="T85">
        <v>5</v>
      </c>
      <c r="U85">
        <v>23</v>
      </c>
      <c r="V85">
        <v>1</v>
      </c>
      <c r="W85">
        <v>5</v>
      </c>
    </row>
    <row r="86" spans="1:23" x14ac:dyDescent="0.25">
      <c r="A86" t="str">
        <f t="shared" si="1"/>
        <v>Paar zonder kinderen35 tot 65 jaarInkomen zelfstandige2 t/m 5 jaar (aanvang 20100101 t/m 20121231)</v>
      </c>
      <c r="B86">
        <v>2015</v>
      </c>
      <c r="C86" t="s">
        <v>83</v>
      </c>
      <c r="D86" t="s">
        <v>193</v>
      </c>
      <c r="E86" t="s">
        <v>101</v>
      </c>
      <c r="F86" t="s">
        <v>190</v>
      </c>
      <c r="G86">
        <v>0</v>
      </c>
      <c r="H86">
        <v>0</v>
      </c>
      <c r="I86">
        <v>0</v>
      </c>
      <c r="J86">
        <v>0</v>
      </c>
      <c r="K86">
        <v>0</v>
      </c>
      <c r="L86">
        <v>0</v>
      </c>
      <c r="M86">
        <v>200</v>
      </c>
      <c r="N86">
        <v>100</v>
      </c>
      <c r="O86">
        <v>300</v>
      </c>
      <c r="P86">
        <v>2</v>
      </c>
      <c r="Q86">
        <v>6</v>
      </c>
      <c r="R86">
        <v>2</v>
      </c>
      <c r="S86">
        <v>0</v>
      </c>
      <c r="T86">
        <v>8</v>
      </c>
      <c r="U86">
        <v>7</v>
      </c>
      <c r="V86">
        <v>59</v>
      </c>
      <c r="W86">
        <v>16</v>
      </c>
    </row>
    <row r="87" spans="1:23" x14ac:dyDescent="0.25">
      <c r="A87" t="str">
        <f t="shared" si="1"/>
        <v>Paar met kinderen35 tot 65 jaarInkomen zelfstandige2 t/m 5 jaar (aanvang 20100101 t/m 20121231)</v>
      </c>
      <c r="B87">
        <v>2015</v>
      </c>
      <c r="C87" t="s">
        <v>84</v>
      </c>
      <c r="D87" t="s">
        <v>193</v>
      </c>
      <c r="E87" t="s">
        <v>101</v>
      </c>
      <c r="F87" t="s">
        <v>190</v>
      </c>
      <c r="G87">
        <v>0</v>
      </c>
      <c r="H87">
        <v>100</v>
      </c>
      <c r="I87">
        <v>0</v>
      </c>
      <c r="J87">
        <v>0</v>
      </c>
      <c r="K87">
        <v>100</v>
      </c>
      <c r="L87">
        <v>0</v>
      </c>
      <c r="M87">
        <v>700</v>
      </c>
      <c r="N87">
        <v>100</v>
      </c>
      <c r="O87">
        <v>1000</v>
      </c>
      <c r="P87">
        <v>2</v>
      </c>
      <c r="Q87">
        <v>5</v>
      </c>
      <c r="R87">
        <v>1</v>
      </c>
      <c r="S87">
        <v>1</v>
      </c>
      <c r="T87">
        <v>7</v>
      </c>
      <c r="U87">
        <v>3</v>
      </c>
      <c r="V87">
        <v>68</v>
      </c>
      <c r="W87">
        <v>12</v>
      </c>
    </row>
    <row r="88" spans="1:23" x14ac:dyDescent="0.25">
      <c r="A88" t="str">
        <f t="shared" si="1"/>
        <v>EenoudergezinTot 35 jaarLoon werknemer2 t/m 5 jaar (aanvang 20100101 t/m 20121231)</v>
      </c>
      <c r="B88">
        <v>2015</v>
      </c>
      <c r="C88" t="s">
        <v>85</v>
      </c>
      <c r="D88" t="s">
        <v>188</v>
      </c>
      <c r="E88" t="s">
        <v>100</v>
      </c>
      <c r="F88" t="s">
        <v>190</v>
      </c>
      <c r="G88">
        <v>0</v>
      </c>
      <c r="H88">
        <v>100</v>
      </c>
      <c r="I88">
        <v>0</v>
      </c>
      <c r="J88">
        <v>0</v>
      </c>
      <c r="K88">
        <v>0</v>
      </c>
      <c r="L88">
        <v>0</v>
      </c>
      <c r="M88">
        <v>0</v>
      </c>
      <c r="N88">
        <v>0</v>
      </c>
      <c r="O88">
        <v>200</v>
      </c>
      <c r="P88">
        <v>2</v>
      </c>
      <c r="Q88">
        <v>55</v>
      </c>
      <c r="R88">
        <v>0</v>
      </c>
      <c r="S88">
        <v>2</v>
      </c>
      <c r="T88">
        <v>2</v>
      </c>
      <c r="U88">
        <v>14</v>
      </c>
      <c r="V88">
        <v>5</v>
      </c>
      <c r="W88">
        <v>20</v>
      </c>
    </row>
    <row r="89" spans="1:23" x14ac:dyDescent="0.25">
      <c r="A89" t="str">
        <f t="shared" si="1"/>
        <v>Eenoudergezin35 tot 65 jaarInkomen zelfstandige2 t/m 5 jaar (aanvang 20100101 t/m 20121231)</v>
      </c>
      <c r="B89">
        <v>2015</v>
      </c>
      <c r="C89" t="s">
        <v>85</v>
      </c>
      <c r="D89" t="s">
        <v>193</v>
      </c>
      <c r="E89" t="s">
        <v>101</v>
      </c>
      <c r="F89" t="s">
        <v>190</v>
      </c>
      <c r="G89">
        <v>0</v>
      </c>
      <c r="H89">
        <v>0</v>
      </c>
      <c r="I89">
        <v>0</v>
      </c>
      <c r="J89">
        <v>0</v>
      </c>
      <c r="K89">
        <v>0</v>
      </c>
      <c r="L89">
        <v>0</v>
      </c>
      <c r="M89">
        <v>0</v>
      </c>
      <c r="N89">
        <v>0</v>
      </c>
      <c r="O89">
        <v>200</v>
      </c>
      <c r="P89">
        <v>2</v>
      </c>
      <c r="Q89">
        <v>21</v>
      </c>
      <c r="R89">
        <v>0</v>
      </c>
      <c r="S89">
        <v>3</v>
      </c>
      <c r="T89">
        <v>4</v>
      </c>
      <c r="U89">
        <v>22</v>
      </c>
      <c r="V89">
        <v>22</v>
      </c>
      <c r="W89">
        <v>25</v>
      </c>
    </row>
    <row r="90" spans="1:23" x14ac:dyDescent="0.25">
      <c r="A90" t="str">
        <f t="shared" si="1"/>
        <v>Eenoudergezin35 tot 65 jaarUitkering sociale zekerheid2 t/m 5 jaar (aanvang 20100101 t/m 20121231)</v>
      </c>
      <c r="B90">
        <v>2015</v>
      </c>
      <c r="C90" t="s">
        <v>85</v>
      </c>
      <c r="D90" t="s">
        <v>193</v>
      </c>
      <c r="E90" t="s">
        <v>192</v>
      </c>
      <c r="F90" t="s">
        <v>190</v>
      </c>
      <c r="G90">
        <v>0</v>
      </c>
      <c r="H90">
        <v>300</v>
      </c>
      <c r="I90">
        <v>0</v>
      </c>
      <c r="J90">
        <v>0</v>
      </c>
      <c r="K90">
        <v>0</v>
      </c>
      <c r="L90">
        <v>0</v>
      </c>
      <c r="M90">
        <v>0</v>
      </c>
      <c r="N90">
        <v>0</v>
      </c>
      <c r="O90">
        <v>400</v>
      </c>
      <c r="P90">
        <v>2</v>
      </c>
      <c r="Q90">
        <v>84</v>
      </c>
      <c r="R90">
        <v>0</v>
      </c>
      <c r="S90">
        <v>3</v>
      </c>
      <c r="T90">
        <v>1</v>
      </c>
      <c r="U90">
        <v>5</v>
      </c>
      <c r="V90">
        <v>1</v>
      </c>
      <c r="W90">
        <v>6</v>
      </c>
    </row>
    <row r="91" spans="1:23" x14ac:dyDescent="0.25">
      <c r="A91" t="str">
        <f t="shared" si="1"/>
        <v>EenpersoonshuishoudenTot 35 jaarUitkering sociale zekerheidmeer dan 5 jaar (aanvang vóór 20100101)</v>
      </c>
      <c r="B91">
        <v>2015</v>
      </c>
      <c r="C91" t="s">
        <v>82</v>
      </c>
      <c r="D91" t="s">
        <v>188</v>
      </c>
      <c r="E91" t="s">
        <v>192</v>
      </c>
      <c r="F91" t="s">
        <v>191</v>
      </c>
      <c r="G91">
        <v>0</v>
      </c>
      <c r="H91">
        <v>200</v>
      </c>
      <c r="I91">
        <v>0</v>
      </c>
      <c r="J91">
        <v>0</v>
      </c>
      <c r="K91">
        <v>0</v>
      </c>
      <c r="L91">
        <v>100</v>
      </c>
      <c r="M91">
        <v>0</v>
      </c>
      <c r="N91">
        <v>0</v>
      </c>
      <c r="O91">
        <v>400</v>
      </c>
      <c r="P91">
        <v>1</v>
      </c>
      <c r="Q91">
        <v>60</v>
      </c>
      <c r="R91">
        <v>0</v>
      </c>
      <c r="S91">
        <v>11</v>
      </c>
      <c r="T91">
        <v>0</v>
      </c>
      <c r="U91">
        <v>18</v>
      </c>
      <c r="V91">
        <v>0</v>
      </c>
      <c r="W91">
        <v>11</v>
      </c>
    </row>
    <row r="92" spans="1:23" x14ac:dyDescent="0.25">
      <c r="A92" t="str">
        <f t="shared" si="1"/>
        <v>Eenpersoonshuishouden35 tot 65 jaarUitkering sociale zekerheidminder dan 2 jaar (aanvang vanaf 20130101)</v>
      </c>
      <c r="B92">
        <v>2015</v>
      </c>
      <c r="C92" t="s">
        <v>82</v>
      </c>
      <c r="D92" t="s">
        <v>193</v>
      </c>
      <c r="E92" t="s">
        <v>192</v>
      </c>
      <c r="F92" t="s">
        <v>189</v>
      </c>
      <c r="G92">
        <v>0</v>
      </c>
      <c r="H92">
        <v>900</v>
      </c>
      <c r="I92">
        <v>0</v>
      </c>
      <c r="J92">
        <v>0</v>
      </c>
      <c r="K92">
        <v>0</v>
      </c>
      <c r="L92">
        <v>500</v>
      </c>
      <c r="M92">
        <v>0</v>
      </c>
      <c r="N92">
        <v>100</v>
      </c>
      <c r="O92">
        <v>1600</v>
      </c>
      <c r="P92">
        <v>1</v>
      </c>
      <c r="Q92">
        <v>58</v>
      </c>
      <c r="R92">
        <v>0</v>
      </c>
      <c r="S92">
        <v>2</v>
      </c>
      <c r="T92">
        <v>1</v>
      </c>
      <c r="U92">
        <v>30</v>
      </c>
      <c r="V92">
        <v>1</v>
      </c>
      <c r="W92">
        <v>6</v>
      </c>
    </row>
    <row r="93" spans="1:23" x14ac:dyDescent="0.25">
      <c r="A93" t="str">
        <f t="shared" si="1"/>
        <v>Eenpersoonshuishouden35 tot 65 jaarUitkering sociale zekerheid2 t/m 5 jaar (aanvang 20100101 t/m 20121231)</v>
      </c>
      <c r="B93">
        <v>2015</v>
      </c>
      <c r="C93" t="s">
        <v>82</v>
      </c>
      <c r="D93" t="s">
        <v>193</v>
      </c>
      <c r="E93" t="s">
        <v>192</v>
      </c>
      <c r="F93" t="s">
        <v>190</v>
      </c>
      <c r="G93">
        <v>0</v>
      </c>
      <c r="H93">
        <v>800</v>
      </c>
      <c r="I93">
        <v>0</v>
      </c>
      <c r="J93">
        <v>0</v>
      </c>
      <c r="K93">
        <v>0</v>
      </c>
      <c r="L93">
        <v>200</v>
      </c>
      <c r="M93">
        <v>0</v>
      </c>
      <c r="N93">
        <v>100</v>
      </c>
      <c r="O93">
        <v>1100</v>
      </c>
      <c r="P93">
        <v>1</v>
      </c>
      <c r="Q93">
        <v>69</v>
      </c>
      <c r="R93">
        <v>0</v>
      </c>
      <c r="S93">
        <v>4</v>
      </c>
      <c r="T93">
        <v>1</v>
      </c>
      <c r="U93">
        <v>17</v>
      </c>
      <c r="V93">
        <v>2</v>
      </c>
      <c r="W93">
        <v>7</v>
      </c>
    </row>
    <row r="94" spans="1:23" x14ac:dyDescent="0.25">
      <c r="A94" t="str">
        <f t="shared" si="1"/>
        <v>EenoudergezinTot 35 jaarLoon werknemerminder dan 2 jaar (aanvang vanaf 20130101)</v>
      </c>
      <c r="B94">
        <v>2015</v>
      </c>
      <c r="C94" t="s">
        <v>85</v>
      </c>
      <c r="D94" t="s">
        <v>188</v>
      </c>
      <c r="E94" t="s">
        <v>100</v>
      </c>
      <c r="F94" t="s">
        <v>189</v>
      </c>
      <c r="G94">
        <v>0</v>
      </c>
      <c r="H94">
        <v>200</v>
      </c>
      <c r="I94">
        <v>0</v>
      </c>
      <c r="J94">
        <v>0</v>
      </c>
      <c r="K94">
        <v>0</v>
      </c>
      <c r="L94">
        <v>100</v>
      </c>
      <c r="M94">
        <v>0</v>
      </c>
      <c r="N94">
        <v>100</v>
      </c>
      <c r="O94">
        <v>400</v>
      </c>
      <c r="P94">
        <v>1</v>
      </c>
      <c r="Q94">
        <v>48</v>
      </c>
      <c r="R94">
        <v>1</v>
      </c>
      <c r="S94">
        <v>5</v>
      </c>
      <c r="T94">
        <v>2</v>
      </c>
      <c r="U94">
        <v>26</v>
      </c>
      <c r="V94">
        <v>3</v>
      </c>
      <c r="W94">
        <v>14</v>
      </c>
    </row>
    <row r="95" spans="1:23" x14ac:dyDescent="0.25">
      <c r="A95" t="str">
        <f t="shared" si="1"/>
        <v>EenoudergezinTot 35 jaarUitkering sociale zekerheidmeer dan 5 jaar (aanvang vóór 20100101)</v>
      </c>
      <c r="B95">
        <v>2015</v>
      </c>
      <c r="C95" t="s">
        <v>85</v>
      </c>
      <c r="D95" t="s">
        <v>188</v>
      </c>
      <c r="E95" t="s">
        <v>192</v>
      </c>
      <c r="F95" t="s">
        <v>191</v>
      </c>
      <c r="G95">
        <v>0</v>
      </c>
      <c r="H95">
        <v>100</v>
      </c>
      <c r="I95">
        <v>0</v>
      </c>
      <c r="J95">
        <v>0</v>
      </c>
      <c r="K95">
        <v>0</v>
      </c>
      <c r="L95">
        <v>0</v>
      </c>
      <c r="M95">
        <v>0</v>
      </c>
      <c r="N95">
        <v>0</v>
      </c>
      <c r="O95">
        <v>200</v>
      </c>
      <c r="P95">
        <v>1</v>
      </c>
      <c r="Q95">
        <v>90</v>
      </c>
      <c r="R95">
        <v>0</v>
      </c>
      <c r="S95">
        <v>2</v>
      </c>
      <c r="T95">
        <v>0</v>
      </c>
      <c r="U95">
        <v>5</v>
      </c>
      <c r="V95">
        <v>0</v>
      </c>
      <c r="W95">
        <v>2</v>
      </c>
    </row>
    <row r="96" spans="1:23" x14ac:dyDescent="0.25">
      <c r="A96" t="str">
        <f t="shared" si="1"/>
        <v>Eenoudergezin35 tot 65 jaarUitkering sociale zekerheidminder dan 2 jaar (aanvang vanaf 20130101)</v>
      </c>
      <c r="B96">
        <v>2015</v>
      </c>
      <c r="C96" t="s">
        <v>85</v>
      </c>
      <c r="D96" t="s">
        <v>193</v>
      </c>
      <c r="E96" t="s">
        <v>192</v>
      </c>
      <c r="F96" t="s">
        <v>189</v>
      </c>
      <c r="G96">
        <v>0</v>
      </c>
      <c r="H96">
        <v>300</v>
      </c>
      <c r="I96">
        <v>0</v>
      </c>
      <c r="J96">
        <v>0</v>
      </c>
      <c r="K96">
        <v>0</v>
      </c>
      <c r="L96">
        <v>100</v>
      </c>
      <c r="M96">
        <v>0</v>
      </c>
      <c r="N96">
        <v>0</v>
      </c>
      <c r="O96">
        <v>400</v>
      </c>
      <c r="P96">
        <v>1</v>
      </c>
      <c r="Q96">
        <v>69</v>
      </c>
      <c r="R96">
        <v>0</v>
      </c>
      <c r="S96">
        <v>3</v>
      </c>
      <c r="T96">
        <v>2</v>
      </c>
      <c r="U96">
        <v>17</v>
      </c>
      <c r="V96">
        <v>2</v>
      </c>
      <c r="W96">
        <v>7</v>
      </c>
    </row>
    <row r="97" spans="1:23" x14ac:dyDescent="0.25">
      <c r="A97" t="str">
        <f t="shared" si="1"/>
        <v>EenpersoonshuishoudenTot 35 jaarUitkering sociale zekerheidminder dan 2 jaar (aanvang vanaf 20130101)</v>
      </c>
      <c r="B97">
        <v>2015</v>
      </c>
      <c r="C97" t="s">
        <v>82</v>
      </c>
      <c r="D97" t="s">
        <v>188</v>
      </c>
      <c r="E97" t="s">
        <v>192</v>
      </c>
      <c r="F97" t="s">
        <v>189</v>
      </c>
      <c r="G97">
        <v>0</v>
      </c>
      <c r="H97">
        <v>500</v>
      </c>
      <c r="I97">
        <v>0</v>
      </c>
      <c r="J97">
        <v>100</v>
      </c>
      <c r="K97">
        <v>0</v>
      </c>
      <c r="L97">
        <v>300</v>
      </c>
      <c r="M97">
        <v>0</v>
      </c>
      <c r="N97">
        <v>0</v>
      </c>
      <c r="O97">
        <v>900</v>
      </c>
      <c r="P97">
        <v>0</v>
      </c>
      <c r="Q97">
        <v>56</v>
      </c>
      <c r="R97">
        <v>0</v>
      </c>
      <c r="S97">
        <v>6</v>
      </c>
      <c r="T97">
        <v>0</v>
      </c>
      <c r="U97">
        <v>35</v>
      </c>
      <c r="V97">
        <v>0</v>
      </c>
      <c r="W97">
        <v>3</v>
      </c>
    </row>
    <row r="98" spans="1:23" x14ac:dyDescent="0.25">
      <c r="A98" t="str">
        <f t="shared" si="1"/>
        <v>EenpersoonshuishoudenTot 35 jaarUitkering sociale zekerheid2 t/m 5 jaar (aanvang 20100101 t/m 20121231)</v>
      </c>
      <c r="B98">
        <v>2015</v>
      </c>
      <c r="C98" t="s">
        <v>82</v>
      </c>
      <c r="D98" t="s">
        <v>188</v>
      </c>
      <c r="E98" t="s">
        <v>192</v>
      </c>
      <c r="F98" t="s">
        <v>190</v>
      </c>
      <c r="G98">
        <v>0</v>
      </c>
      <c r="H98">
        <v>300</v>
      </c>
      <c r="I98">
        <v>0</v>
      </c>
      <c r="J98">
        <v>100</v>
      </c>
      <c r="K98">
        <v>0</v>
      </c>
      <c r="L98">
        <v>100</v>
      </c>
      <c r="M98">
        <v>0</v>
      </c>
      <c r="N98">
        <v>0</v>
      </c>
      <c r="O98">
        <v>600</v>
      </c>
      <c r="P98">
        <v>0</v>
      </c>
      <c r="Q98">
        <v>61</v>
      </c>
      <c r="R98">
        <v>0</v>
      </c>
      <c r="S98">
        <v>9</v>
      </c>
      <c r="T98">
        <v>0</v>
      </c>
      <c r="U98">
        <v>24</v>
      </c>
      <c r="V98">
        <v>0</v>
      </c>
      <c r="W98">
        <v>5</v>
      </c>
    </row>
    <row r="99" spans="1:23" x14ac:dyDescent="0.25">
      <c r="A99" t="str">
        <f t="shared" si="1"/>
        <v>EenoudergezinTot 35 jaarUitkering sociale zekerheidminder dan 2 jaar (aanvang vanaf 20130101)</v>
      </c>
      <c r="B99">
        <v>2015</v>
      </c>
      <c r="C99" t="s">
        <v>85</v>
      </c>
      <c r="D99" t="s">
        <v>188</v>
      </c>
      <c r="E99" t="s">
        <v>192</v>
      </c>
      <c r="F99" t="s">
        <v>189</v>
      </c>
      <c r="G99">
        <v>0</v>
      </c>
      <c r="H99">
        <v>200</v>
      </c>
      <c r="I99">
        <v>0</v>
      </c>
      <c r="J99">
        <v>0</v>
      </c>
      <c r="K99">
        <v>0</v>
      </c>
      <c r="L99">
        <v>0</v>
      </c>
      <c r="M99">
        <v>0</v>
      </c>
      <c r="N99">
        <v>0</v>
      </c>
      <c r="O99">
        <v>300</v>
      </c>
      <c r="P99">
        <v>0</v>
      </c>
      <c r="Q99">
        <v>83</v>
      </c>
      <c r="R99">
        <v>0</v>
      </c>
      <c r="S99">
        <v>3</v>
      </c>
      <c r="T99">
        <v>0</v>
      </c>
      <c r="U99">
        <v>13</v>
      </c>
      <c r="V99">
        <v>0</v>
      </c>
      <c r="W99">
        <v>1</v>
      </c>
    </row>
    <row r="100" spans="1:23" x14ac:dyDescent="0.25">
      <c r="A100" t="str">
        <f t="shared" si="1"/>
        <v>EenoudergezinTot 35 jaarUitkering sociale zekerheid2 t/m 5 jaar (aanvang 20100101 t/m 20121231)</v>
      </c>
      <c r="B100">
        <v>2015</v>
      </c>
      <c r="C100" t="s">
        <v>85</v>
      </c>
      <c r="D100" t="s">
        <v>188</v>
      </c>
      <c r="E100" t="s">
        <v>192</v>
      </c>
      <c r="F100" t="s">
        <v>190</v>
      </c>
      <c r="G100">
        <v>0</v>
      </c>
      <c r="H100">
        <v>200</v>
      </c>
      <c r="I100">
        <v>0</v>
      </c>
      <c r="J100">
        <v>0</v>
      </c>
      <c r="K100">
        <v>0</v>
      </c>
      <c r="L100">
        <v>0</v>
      </c>
      <c r="M100">
        <v>0</v>
      </c>
      <c r="N100">
        <v>0</v>
      </c>
      <c r="O100">
        <v>200</v>
      </c>
      <c r="P100">
        <v>0</v>
      </c>
      <c r="Q100">
        <v>93</v>
      </c>
      <c r="R100">
        <v>0</v>
      </c>
      <c r="S100">
        <v>1</v>
      </c>
      <c r="T100">
        <v>0</v>
      </c>
      <c r="U100">
        <v>5</v>
      </c>
      <c r="V100">
        <v>0</v>
      </c>
      <c r="W100">
        <v>1</v>
      </c>
    </row>
    <row r="101" spans="1:23" x14ac:dyDescent="0.25">
      <c r="A101" t="str">
        <f t="shared" si="1"/>
        <v>EenpersoonshuishoudenTot 35 jaarPensioen/overigminder dan 2 jaar (aanvang vanaf 20130101)</v>
      </c>
      <c r="B101">
        <v>2015</v>
      </c>
      <c r="C101" t="s">
        <v>82</v>
      </c>
      <c r="D101" t="s">
        <v>188</v>
      </c>
      <c r="E101" t="s">
        <v>102</v>
      </c>
      <c r="F101" t="s">
        <v>189</v>
      </c>
      <c r="G101">
        <v>0</v>
      </c>
      <c r="H101">
        <v>0</v>
      </c>
      <c r="I101">
        <v>0</v>
      </c>
      <c r="J101">
        <v>0</v>
      </c>
      <c r="K101">
        <v>0</v>
      </c>
      <c r="L101">
        <v>0</v>
      </c>
      <c r="M101">
        <v>0</v>
      </c>
      <c r="N101">
        <v>0</v>
      </c>
      <c r="O101">
        <v>0</v>
      </c>
    </row>
    <row r="102" spans="1:23" x14ac:dyDescent="0.25">
      <c r="A102" t="str">
        <f t="shared" si="1"/>
        <v>EenpersoonshuishoudenTot 35 jaarPensioen/overig2 t/m 5 jaar (aanvang 20100101 t/m 20121231)</v>
      </c>
      <c r="B102">
        <v>2015</v>
      </c>
      <c r="C102" t="s">
        <v>82</v>
      </c>
      <c r="D102" t="s">
        <v>188</v>
      </c>
      <c r="E102" t="s">
        <v>102</v>
      </c>
      <c r="F102" t="s">
        <v>190</v>
      </c>
      <c r="G102">
        <v>0</v>
      </c>
      <c r="H102">
        <v>0</v>
      </c>
      <c r="I102">
        <v>0</v>
      </c>
      <c r="J102">
        <v>0</v>
      </c>
      <c r="K102">
        <v>0</v>
      </c>
      <c r="L102">
        <v>0</v>
      </c>
      <c r="M102">
        <v>0</v>
      </c>
      <c r="N102">
        <v>0</v>
      </c>
      <c r="O102">
        <v>0</v>
      </c>
    </row>
    <row r="103" spans="1:23" x14ac:dyDescent="0.25">
      <c r="A103" t="str">
        <f t="shared" si="1"/>
        <v>EenpersoonshuishoudenTot 35 jaarPensioen/overigmeer dan 5 jaar (aanvang vóór 20100101)</v>
      </c>
      <c r="B103">
        <v>2015</v>
      </c>
      <c r="C103" t="s">
        <v>82</v>
      </c>
      <c r="D103" t="s">
        <v>188</v>
      </c>
      <c r="E103" t="s">
        <v>102</v>
      </c>
      <c r="F103" t="s">
        <v>191</v>
      </c>
      <c r="G103">
        <v>0</v>
      </c>
      <c r="H103">
        <v>0</v>
      </c>
      <c r="I103">
        <v>0</v>
      </c>
      <c r="J103">
        <v>0</v>
      </c>
      <c r="K103">
        <v>0</v>
      </c>
      <c r="L103">
        <v>0</v>
      </c>
      <c r="M103">
        <v>0</v>
      </c>
      <c r="N103">
        <v>0</v>
      </c>
      <c r="O103">
        <v>0</v>
      </c>
    </row>
    <row r="104" spans="1:23" x14ac:dyDescent="0.25">
      <c r="A104" t="str">
        <f t="shared" si="1"/>
        <v>Eenpersoonshuishouden65 jaar of ouderLoon werknemerminder dan 2 jaar (aanvang vanaf 20130101)</v>
      </c>
      <c r="B104">
        <v>2015</v>
      </c>
      <c r="C104" t="s">
        <v>82</v>
      </c>
      <c r="D104" t="s">
        <v>89</v>
      </c>
      <c r="E104" t="s">
        <v>100</v>
      </c>
      <c r="F104" t="s">
        <v>189</v>
      </c>
      <c r="G104">
        <v>0</v>
      </c>
      <c r="H104">
        <v>0</v>
      </c>
      <c r="I104">
        <v>0</v>
      </c>
      <c r="J104">
        <v>0</v>
      </c>
      <c r="K104">
        <v>0</v>
      </c>
      <c r="L104">
        <v>0</v>
      </c>
      <c r="M104">
        <v>0</v>
      </c>
      <c r="N104">
        <v>0</v>
      </c>
      <c r="O104">
        <v>0</v>
      </c>
    </row>
    <row r="105" spans="1:23" x14ac:dyDescent="0.25">
      <c r="A105" t="str">
        <f t="shared" si="1"/>
        <v>Eenpersoonshuishouden65 jaar of ouderLoon werknemer2 t/m 5 jaar (aanvang 20100101 t/m 20121231)</v>
      </c>
      <c r="B105">
        <v>2015</v>
      </c>
      <c r="C105" t="s">
        <v>82</v>
      </c>
      <c r="D105" t="s">
        <v>89</v>
      </c>
      <c r="E105" t="s">
        <v>100</v>
      </c>
      <c r="F105" t="s">
        <v>190</v>
      </c>
      <c r="G105">
        <v>0</v>
      </c>
      <c r="H105">
        <v>0</v>
      </c>
      <c r="I105">
        <v>0</v>
      </c>
      <c r="J105">
        <v>0</v>
      </c>
      <c r="K105">
        <v>0</v>
      </c>
      <c r="L105">
        <v>0</v>
      </c>
      <c r="M105">
        <v>0</v>
      </c>
      <c r="N105">
        <v>0</v>
      </c>
      <c r="O105">
        <v>0</v>
      </c>
    </row>
    <row r="106" spans="1:23" x14ac:dyDescent="0.25">
      <c r="A106" t="str">
        <f t="shared" si="1"/>
        <v>Eenpersoonshuishouden65 jaar of ouderLoon werknemermeer dan 5 jaar (aanvang vóór 20100101)</v>
      </c>
      <c r="B106">
        <v>2015</v>
      </c>
      <c r="C106" t="s">
        <v>82</v>
      </c>
      <c r="D106" t="s">
        <v>89</v>
      </c>
      <c r="E106" t="s">
        <v>100</v>
      </c>
      <c r="F106" t="s">
        <v>191</v>
      </c>
      <c r="G106">
        <v>0</v>
      </c>
      <c r="H106">
        <v>0</v>
      </c>
      <c r="I106">
        <v>0</v>
      </c>
      <c r="J106">
        <v>0</v>
      </c>
      <c r="K106">
        <v>0</v>
      </c>
      <c r="L106">
        <v>0</v>
      </c>
      <c r="M106">
        <v>0</v>
      </c>
      <c r="N106">
        <v>0</v>
      </c>
      <c r="O106">
        <v>100</v>
      </c>
    </row>
    <row r="107" spans="1:23" x14ac:dyDescent="0.25">
      <c r="A107" t="str">
        <f t="shared" si="1"/>
        <v>Eenpersoonshuishouden65 jaar of ouderInkomen zelfstandigeminder dan 2 jaar (aanvang vanaf 20130101)</v>
      </c>
      <c r="B107">
        <v>2015</v>
      </c>
      <c r="C107" t="s">
        <v>82</v>
      </c>
      <c r="D107" t="s">
        <v>89</v>
      </c>
      <c r="E107" t="s">
        <v>101</v>
      </c>
      <c r="F107" t="s">
        <v>189</v>
      </c>
      <c r="G107">
        <v>0</v>
      </c>
      <c r="H107">
        <v>0</v>
      </c>
      <c r="I107">
        <v>0</v>
      </c>
      <c r="J107">
        <v>0</v>
      </c>
      <c r="K107">
        <v>0</v>
      </c>
      <c r="L107">
        <v>0</v>
      </c>
      <c r="M107">
        <v>0</v>
      </c>
      <c r="N107">
        <v>0</v>
      </c>
      <c r="O107">
        <v>0</v>
      </c>
    </row>
    <row r="108" spans="1:23" x14ac:dyDescent="0.25">
      <c r="A108" t="str">
        <f t="shared" si="1"/>
        <v>Eenpersoonshuishouden65 jaar of ouderInkomen zelfstandige2 t/m 5 jaar (aanvang 20100101 t/m 20121231)</v>
      </c>
      <c r="B108">
        <v>2015</v>
      </c>
      <c r="C108" t="s">
        <v>82</v>
      </c>
      <c r="D108" t="s">
        <v>89</v>
      </c>
      <c r="E108" t="s">
        <v>101</v>
      </c>
      <c r="F108" t="s">
        <v>190</v>
      </c>
      <c r="G108">
        <v>0</v>
      </c>
      <c r="H108">
        <v>0</v>
      </c>
      <c r="I108">
        <v>0</v>
      </c>
      <c r="J108">
        <v>0</v>
      </c>
      <c r="K108">
        <v>0</v>
      </c>
      <c r="L108">
        <v>0</v>
      </c>
      <c r="M108">
        <v>0</v>
      </c>
      <c r="N108">
        <v>0</v>
      </c>
      <c r="O108">
        <v>0</v>
      </c>
    </row>
    <row r="109" spans="1:23" x14ac:dyDescent="0.25">
      <c r="A109" t="str">
        <f t="shared" si="1"/>
        <v>Eenpersoonshuishouden65 jaar of ouderUitkering sociale zekerheidminder dan 2 jaar (aanvang vanaf 20130101)</v>
      </c>
      <c r="B109">
        <v>2015</v>
      </c>
      <c r="C109" t="s">
        <v>82</v>
      </c>
      <c r="D109" t="s">
        <v>89</v>
      </c>
      <c r="E109" t="s">
        <v>192</v>
      </c>
      <c r="F109" t="s">
        <v>189</v>
      </c>
      <c r="G109">
        <v>0</v>
      </c>
      <c r="H109">
        <v>0</v>
      </c>
      <c r="I109">
        <v>0</v>
      </c>
      <c r="J109">
        <v>0</v>
      </c>
      <c r="K109">
        <v>0</v>
      </c>
      <c r="L109">
        <v>0</v>
      </c>
      <c r="M109">
        <v>0</v>
      </c>
      <c r="N109">
        <v>0</v>
      </c>
      <c r="O109">
        <v>0</v>
      </c>
    </row>
    <row r="110" spans="1:23" x14ac:dyDescent="0.25">
      <c r="A110" t="str">
        <f t="shared" si="1"/>
        <v>Eenpersoonshuishouden65 jaar of ouderUitkering sociale zekerheid2 t/m 5 jaar (aanvang 20100101 t/m 20121231)</v>
      </c>
      <c r="B110">
        <v>2015</v>
      </c>
      <c r="C110" t="s">
        <v>82</v>
      </c>
      <c r="D110" t="s">
        <v>89</v>
      </c>
      <c r="E110" t="s">
        <v>192</v>
      </c>
      <c r="F110" t="s">
        <v>190</v>
      </c>
      <c r="G110">
        <v>0</v>
      </c>
      <c r="H110">
        <v>0</v>
      </c>
      <c r="I110">
        <v>0</v>
      </c>
      <c r="J110">
        <v>0</v>
      </c>
      <c r="K110">
        <v>0</v>
      </c>
      <c r="L110">
        <v>0</v>
      </c>
      <c r="M110">
        <v>0</v>
      </c>
      <c r="N110">
        <v>0</v>
      </c>
      <c r="O110">
        <v>0</v>
      </c>
    </row>
    <row r="111" spans="1:23" x14ac:dyDescent="0.25">
      <c r="A111" t="str">
        <f t="shared" si="1"/>
        <v>Eenpersoonshuishouden65 jaar of ouderUitkering sociale zekerheidmeer dan 5 jaar (aanvang vóór 20100101)</v>
      </c>
      <c r="B111">
        <v>2015</v>
      </c>
      <c r="C111" t="s">
        <v>82</v>
      </c>
      <c r="D111" t="s">
        <v>89</v>
      </c>
      <c r="E111" t="s">
        <v>192</v>
      </c>
      <c r="F111" t="s">
        <v>191</v>
      </c>
      <c r="G111">
        <v>0</v>
      </c>
      <c r="H111">
        <v>0</v>
      </c>
      <c r="I111">
        <v>0</v>
      </c>
      <c r="J111">
        <v>0</v>
      </c>
      <c r="K111">
        <v>0</v>
      </c>
      <c r="L111">
        <v>0</v>
      </c>
      <c r="M111">
        <v>0</v>
      </c>
      <c r="N111">
        <v>0</v>
      </c>
      <c r="O111">
        <v>0</v>
      </c>
    </row>
    <row r="112" spans="1:23" x14ac:dyDescent="0.25">
      <c r="A112" t="str">
        <f t="shared" si="1"/>
        <v>Paar zonder kinderenTot 35 jaarUitkering sociale zekerheid2 t/m 5 jaar (aanvang 20100101 t/m 20121231)</v>
      </c>
      <c r="B112">
        <v>2015</v>
      </c>
      <c r="C112" t="s">
        <v>83</v>
      </c>
      <c r="D112" t="s">
        <v>188</v>
      </c>
      <c r="E112" t="s">
        <v>192</v>
      </c>
      <c r="F112" t="s">
        <v>190</v>
      </c>
      <c r="G112">
        <v>0</v>
      </c>
      <c r="H112">
        <v>0</v>
      </c>
      <c r="I112">
        <v>0</v>
      </c>
      <c r="J112">
        <v>0</v>
      </c>
      <c r="K112">
        <v>0</v>
      </c>
      <c r="L112">
        <v>0</v>
      </c>
      <c r="M112">
        <v>0</v>
      </c>
      <c r="N112">
        <v>0</v>
      </c>
      <c r="O112">
        <v>0</v>
      </c>
    </row>
    <row r="113" spans="1:15" x14ac:dyDescent="0.25">
      <c r="A113" t="str">
        <f t="shared" si="1"/>
        <v>Paar zonder kinderenTot 35 jaarUitkering sociale zekerheidmeer dan 5 jaar (aanvang vóór 20100101)</v>
      </c>
      <c r="B113">
        <v>2015</v>
      </c>
      <c r="C113" t="s">
        <v>83</v>
      </c>
      <c r="D113" t="s">
        <v>188</v>
      </c>
      <c r="E113" t="s">
        <v>192</v>
      </c>
      <c r="F113" t="s">
        <v>191</v>
      </c>
      <c r="G113">
        <v>0</v>
      </c>
      <c r="H113">
        <v>0</v>
      </c>
      <c r="I113">
        <v>0</v>
      </c>
      <c r="J113">
        <v>0</v>
      </c>
      <c r="K113">
        <v>0</v>
      </c>
      <c r="L113">
        <v>0</v>
      </c>
      <c r="M113">
        <v>0</v>
      </c>
      <c r="N113">
        <v>0</v>
      </c>
      <c r="O113">
        <v>0</v>
      </c>
    </row>
    <row r="114" spans="1:15" x14ac:dyDescent="0.25">
      <c r="A114" t="str">
        <f t="shared" si="1"/>
        <v>Paar zonder kinderenTot 35 jaarPensioen/overigminder dan 2 jaar (aanvang vanaf 20130101)</v>
      </c>
      <c r="B114">
        <v>2015</v>
      </c>
      <c r="C114" t="s">
        <v>83</v>
      </c>
      <c r="D114" t="s">
        <v>188</v>
      </c>
      <c r="E114" t="s">
        <v>102</v>
      </c>
      <c r="F114" t="s">
        <v>189</v>
      </c>
      <c r="G114">
        <v>0</v>
      </c>
      <c r="H114">
        <v>0</v>
      </c>
      <c r="I114">
        <v>0</v>
      </c>
      <c r="J114">
        <v>0</v>
      </c>
      <c r="K114">
        <v>0</v>
      </c>
      <c r="L114">
        <v>0</v>
      </c>
      <c r="M114">
        <v>0</v>
      </c>
      <c r="N114">
        <v>0</v>
      </c>
      <c r="O114">
        <v>0</v>
      </c>
    </row>
    <row r="115" spans="1:15" x14ac:dyDescent="0.25">
      <c r="A115" t="str">
        <f t="shared" si="1"/>
        <v>Paar zonder kinderenTot 35 jaarPensioen/overig2 t/m 5 jaar (aanvang 20100101 t/m 20121231)</v>
      </c>
      <c r="B115">
        <v>2015</v>
      </c>
      <c r="C115" t="s">
        <v>83</v>
      </c>
      <c r="D115" t="s">
        <v>188</v>
      </c>
      <c r="E115" t="s">
        <v>102</v>
      </c>
      <c r="F115" t="s">
        <v>190</v>
      </c>
      <c r="G115">
        <v>0</v>
      </c>
      <c r="H115">
        <v>0</v>
      </c>
      <c r="I115">
        <v>0</v>
      </c>
      <c r="J115">
        <v>0</v>
      </c>
      <c r="K115">
        <v>0</v>
      </c>
      <c r="L115">
        <v>0</v>
      </c>
      <c r="M115">
        <v>0</v>
      </c>
      <c r="N115">
        <v>0</v>
      </c>
      <c r="O115">
        <v>0</v>
      </c>
    </row>
    <row r="116" spans="1:15" x14ac:dyDescent="0.25">
      <c r="A116" t="str">
        <f t="shared" si="1"/>
        <v>Paar zonder kinderenTot 35 jaarPensioen/overigmeer dan 5 jaar (aanvang vóór 20100101)</v>
      </c>
      <c r="B116">
        <v>2015</v>
      </c>
      <c r="C116" t="s">
        <v>83</v>
      </c>
      <c r="D116" t="s">
        <v>188</v>
      </c>
      <c r="E116" t="s">
        <v>102</v>
      </c>
      <c r="F116" t="s">
        <v>191</v>
      </c>
      <c r="G116">
        <v>0</v>
      </c>
      <c r="H116">
        <v>0</v>
      </c>
      <c r="I116">
        <v>0</v>
      </c>
      <c r="J116">
        <v>0</v>
      </c>
      <c r="K116">
        <v>0</v>
      </c>
      <c r="L116">
        <v>0</v>
      </c>
      <c r="M116">
        <v>0</v>
      </c>
      <c r="N116">
        <v>0</v>
      </c>
      <c r="O116">
        <v>0</v>
      </c>
    </row>
    <row r="117" spans="1:15" x14ac:dyDescent="0.25">
      <c r="A117" t="str">
        <f t="shared" si="1"/>
        <v>Paar zonder kinderen65 jaar of ouderLoon werknemerminder dan 2 jaar (aanvang vanaf 20130101)</v>
      </c>
      <c r="B117">
        <v>2015</v>
      </c>
      <c r="C117" t="s">
        <v>83</v>
      </c>
      <c r="D117" t="s">
        <v>89</v>
      </c>
      <c r="E117" t="s">
        <v>100</v>
      </c>
      <c r="F117" t="s">
        <v>189</v>
      </c>
      <c r="G117">
        <v>0</v>
      </c>
      <c r="H117">
        <v>0</v>
      </c>
      <c r="I117">
        <v>0</v>
      </c>
      <c r="J117">
        <v>0</v>
      </c>
      <c r="K117">
        <v>0</v>
      </c>
      <c r="L117">
        <v>0</v>
      </c>
      <c r="M117">
        <v>0</v>
      </c>
      <c r="N117">
        <v>0</v>
      </c>
      <c r="O117">
        <v>0</v>
      </c>
    </row>
    <row r="118" spans="1:15" x14ac:dyDescent="0.25">
      <c r="A118" t="str">
        <f t="shared" si="1"/>
        <v>Paar zonder kinderen65 jaar of ouderLoon werknemer2 t/m 5 jaar (aanvang 20100101 t/m 20121231)</v>
      </c>
      <c r="B118">
        <v>2015</v>
      </c>
      <c r="C118" t="s">
        <v>83</v>
      </c>
      <c r="D118" t="s">
        <v>89</v>
      </c>
      <c r="E118" t="s">
        <v>100</v>
      </c>
      <c r="F118" t="s">
        <v>190</v>
      </c>
      <c r="G118">
        <v>0</v>
      </c>
      <c r="H118">
        <v>0</v>
      </c>
      <c r="I118">
        <v>0</v>
      </c>
      <c r="J118">
        <v>0</v>
      </c>
      <c r="K118">
        <v>0</v>
      </c>
      <c r="L118">
        <v>0</v>
      </c>
      <c r="M118">
        <v>0</v>
      </c>
      <c r="N118">
        <v>0</v>
      </c>
      <c r="O118">
        <v>0</v>
      </c>
    </row>
    <row r="119" spans="1:15" x14ac:dyDescent="0.25">
      <c r="A119" t="str">
        <f t="shared" si="1"/>
        <v>Paar zonder kinderen65 jaar of ouderInkomen zelfstandigeminder dan 2 jaar (aanvang vanaf 20130101)</v>
      </c>
      <c r="B119">
        <v>2015</v>
      </c>
      <c r="C119" t="s">
        <v>83</v>
      </c>
      <c r="D119" t="s">
        <v>89</v>
      </c>
      <c r="E119" t="s">
        <v>101</v>
      </c>
      <c r="F119" t="s">
        <v>189</v>
      </c>
      <c r="G119">
        <v>0</v>
      </c>
      <c r="H119">
        <v>0</v>
      </c>
      <c r="I119">
        <v>0</v>
      </c>
      <c r="J119">
        <v>0</v>
      </c>
      <c r="K119">
        <v>0</v>
      </c>
      <c r="L119">
        <v>0</v>
      </c>
      <c r="M119">
        <v>100</v>
      </c>
      <c r="N119">
        <v>0</v>
      </c>
      <c r="O119">
        <v>100</v>
      </c>
    </row>
    <row r="120" spans="1:15" x14ac:dyDescent="0.25">
      <c r="A120" t="str">
        <f t="shared" si="1"/>
        <v>Paar zonder kinderen65 jaar of ouderInkomen zelfstandige2 t/m 5 jaar (aanvang 20100101 t/m 20121231)</v>
      </c>
      <c r="B120">
        <v>2015</v>
      </c>
      <c r="C120" t="s">
        <v>83</v>
      </c>
      <c r="D120" t="s">
        <v>89</v>
      </c>
      <c r="E120" t="s">
        <v>101</v>
      </c>
      <c r="F120" t="s">
        <v>190</v>
      </c>
      <c r="G120">
        <v>0</v>
      </c>
      <c r="H120">
        <v>0</v>
      </c>
      <c r="I120">
        <v>0</v>
      </c>
      <c r="J120">
        <v>0</v>
      </c>
      <c r="K120">
        <v>0</v>
      </c>
      <c r="L120">
        <v>0</v>
      </c>
      <c r="M120">
        <v>0</v>
      </c>
      <c r="N120">
        <v>0</v>
      </c>
      <c r="O120">
        <v>0</v>
      </c>
    </row>
    <row r="121" spans="1:15" x14ac:dyDescent="0.25">
      <c r="A121" t="str">
        <f t="shared" si="1"/>
        <v>Paar zonder kinderen65 jaar of ouderUitkering sociale zekerheidminder dan 2 jaar (aanvang vanaf 20130101)</v>
      </c>
      <c r="B121">
        <v>2015</v>
      </c>
      <c r="C121" t="s">
        <v>83</v>
      </c>
      <c r="D121" t="s">
        <v>89</v>
      </c>
      <c r="E121" t="s">
        <v>192</v>
      </c>
      <c r="F121" t="s">
        <v>189</v>
      </c>
      <c r="G121">
        <v>0</v>
      </c>
      <c r="H121">
        <v>0</v>
      </c>
      <c r="I121">
        <v>0</v>
      </c>
      <c r="J121">
        <v>0</v>
      </c>
      <c r="K121">
        <v>0</v>
      </c>
      <c r="L121">
        <v>0</v>
      </c>
      <c r="M121">
        <v>0</v>
      </c>
      <c r="N121">
        <v>0</v>
      </c>
      <c r="O121">
        <v>0</v>
      </c>
    </row>
    <row r="122" spans="1:15" x14ac:dyDescent="0.25">
      <c r="A122" t="str">
        <f t="shared" si="1"/>
        <v>Paar zonder kinderen65 jaar of ouderUitkering sociale zekerheid2 t/m 5 jaar (aanvang 20100101 t/m 20121231)</v>
      </c>
      <c r="B122">
        <v>2015</v>
      </c>
      <c r="C122" t="s">
        <v>83</v>
      </c>
      <c r="D122" t="s">
        <v>89</v>
      </c>
      <c r="E122" t="s">
        <v>192</v>
      </c>
      <c r="F122" t="s">
        <v>190</v>
      </c>
      <c r="G122">
        <v>0</v>
      </c>
      <c r="H122">
        <v>0</v>
      </c>
      <c r="I122">
        <v>0</v>
      </c>
      <c r="J122">
        <v>0</v>
      </c>
      <c r="K122">
        <v>0</v>
      </c>
      <c r="L122">
        <v>0</v>
      </c>
      <c r="M122">
        <v>0</v>
      </c>
      <c r="N122">
        <v>0</v>
      </c>
      <c r="O122">
        <v>0</v>
      </c>
    </row>
    <row r="123" spans="1:15" x14ac:dyDescent="0.25">
      <c r="A123" t="str">
        <f t="shared" si="1"/>
        <v>Paar zonder kinderen65 jaar of ouderUitkering sociale zekerheidmeer dan 5 jaar (aanvang vóór 20100101)</v>
      </c>
      <c r="B123">
        <v>2015</v>
      </c>
      <c r="C123" t="s">
        <v>83</v>
      </c>
      <c r="D123" t="s">
        <v>89</v>
      </c>
      <c r="E123" t="s">
        <v>192</v>
      </c>
      <c r="F123" t="s">
        <v>191</v>
      </c>
      <c r="G123">
        <v>0</v>
      </c>
      <c r="H123">
        <v>0</v>
      </c>
      <c r="I123">
        <v>0</v>
      </c>
      <c r="J123">
        <v>0</v>
      </c>
      <c r="K123">
        <v>0</v>
      </c>
      <c r="L123">
        <v>0</v>
      </c>
      <c r="M123">
        <v>0</v>
      </c>
      <c r="N123">
        <v>0</v>
      </c>
      <c r="O123">
        <v>0</v>
      </c>
    </row>
    <row r="124" spans="1:15" x14ac:dyDescent="0.25">
      <c r="A124" t="str">
        <f t="shared" si="1"/>
        <v>Paar met kinderenTot 35 jaarUitkering sociale zekerheid2 t/m 5 jaar (aanvang 20100101 t/m 20121231)</v>
      </c>
      <c r="B124">
        <v>2015</v>
      </c>
      <c r="C124" t="s">
        <v>84</v>
      </c>
      <c r="D124" t="s">
        <v>188</v>
      </c>
      <c r="E124" t="s">
        <v>192</v>
      </c>
      <c r="F124" t="s">
        <v>190</v>
      </c>
      <c r="G124">
        <v>0</v>
      </c>
      <c r="H124">
        <v>100</v>
      </c>
      <c r="I124">
        <v>0</v>
      </c>
      <c r="J124">
        <v>0</v>
      </c>
      <c r="K124">
        <v>0</v>
      </c>
      <c r="L124">
        <v>0</v>
      </c>
      <c r="M124">
        <v>0</v>
      </c>
      <c r="N124">
        <v>0</v>
      </c>
      <c r="O124">
        <v>100</v>
      </c>
    </row>
    <row r="125" spans="1:15" x14ac:dyDescent="0.25">
      <c r="A125" t="str">
        <f t="shared" si="1"/>
        <v>Paar met kinderenTot 35 jaarUitkering sociale zekerheidmeer dan 5 jaar (aanvang vóór 20100101)</v>
      </c>
      <c r="B125">
        <v>2015</v>
      </c>
      <c r="C125" t="s">
        <v>84</v>
      </c>
      <c r="D125" t="s">
        <v>188</v>
      </c>
      <c r="E125" t="s">
        <v>192</v>
      </c>
      <c r="F125" t="s">
        <v>191</v>
      </c>
      <c r="G125">
        <v>0</v>
      </c>
      <c r="H125">
        <v>0</v>
      </c>
      <c r="I125">
        <v>0</v>
      </c>
      <c r="J125">
        <v>0</v>
      </c>
      <c r="K125">
        <v>0</v>
      </c>
      <c r="L125">
        <v>0</v>
      </c>
      <c r="M125">
        <v>0</v>
      </c>
      <c r="N125">
        <v>0</v>
      </c>
      <c r="O125">
        <v>100</v>
      </c>
    </row>
    <row r="126" spans="1:15" x14ac:dyDescent="0.25">
      <c r="A126" t="str">
        <f t="shared" si="1"/>
        <v>Paar met kinderenTot 35 jaarPensioen/overigminder dan 2 jaar (aanvang vanaf 20130101)</v>
      </c>
      <c r="B126">
        <v>2015</v>
      </c>
      <c r="C126" t="s">
        <v>84</v>
      </c>
      <c r="D126" t="s">
        <v>188</v>
      </c>
      <c r="E126" t="s">
        <v>102</v>
      </c>
      <c r="F126" t="s">
        <v>189</v>
      </c>
      <c r="G126">
        <v>0</v>
      </c>
      <c r="H126">
        <v>0</v>
      </c>
      <c r="I126">
        <v>0</v>
      </c>
      <c r="J126">
        <v>0</v>
      </c>
      <c r="K126">
        <v>0</v>
      </c>
      <c r="L126">
        <v>0</v>
      </c>
      <c r="M126">
        <v>0</v>
      </c>
      <c r="N126">
        <v>0</v>
      </c>
      <c r="O126">
        <v>0</v>
      </c>
    </row>
    <row r="127" spans="1:15" x14ac:dyDescent="0.25">
      <c r="A127" t="str">
        <f t="shared" si="1"/>
        <v>Paar met kinderenTot 35 jaarPensioen/overig2 t/m 5 jaar (aanvang 20100101 t/m 20121231)</v>
      </c>
      <c r="B127">
        <v>2015</v>
      </c>
      <c r="C127" t="s">
        <v>84</v>
      </c>
      <c r="D127" t="s">
        <v>188</v>
      </c>
      <c r="E127" t="s">
        <v>102</v>
      </c>
      <c r="F127" t="s">
        <v>190</v>
      </c>
      <c r="G127">
        <v>0</v>
      </c>
      <c r="H127">
        <v>0</v>
      </c>
      <c r="I127">
        <v>0</v>
      </c>
      <c r="J127">
        <v>0</v>
      </c>
      <c r="K127">
        <v>0</v>
      </c>
      <c r="L127">
        <v>0</v>
      </c>
      <c r="M127">
        <v>0</v>
      </c>
      <c r="N127">
        <v>0</v>
      </c>
      <c r="O127">
        <v>0</v>
      </c>
    </row>
    <row r="128" spans="1:15" x14ac:dyDescent="0.25">
      <c r="A128" t="str">
        <f t="shared" si="1"/>
        <v>Paar met kinderenTot 35 jaarPensioen/overigmeer dan 5 jaar (aanvang vóór 20100101)</v>
      </c>
      <c r="B128">
        <v>2015</v>
      </c>
      <c r="C128" t="s">
        <v>84</v>
      </c>
      <c r="D128" t="s">
        <v>188</v>
      </c>
      <c r="E128" t="s">
        <v>102</v>
      </c>
      <c r="F128" t="s">
        <v>191</v>
      </c>
      <c r="G128">
        <v>0</v>
      </c>
      <c r="H128">
        <v>0</v>
      </c>
      <c r="I128">
        <v>0</v>
      </c>
      <c r="J128">
        <v>0</v>
      </c>
      <c r="K128">
        <v>0</v>
      </c>
      <c r="L128">
        <v>0</v>
      </c>
      <c r="M128">
        <v>0</v>
      </c>
      <c r="N128">
        <v>0</v>
      </c>
      <c r="O128">
        <v>0</v>
      </c>
    </row>
    <row r="129" spans="1:15" x14ac:dyDescent="0.25">
      <c r="A129" t="str">
        <f t="shared" si="1"/>
        <v>Paar met kinderen35 tot 65 jaarPensioen/overigminder dan 2 jaar (aanvang vanaf 20130101)</v>
      </c>
      <c r="B129">
        <v>2015</v>
      </c>
      <c r="C129" t="s">
        <v>84</v>
      </c>
      <c r="D129" t="s">
        <v>193</v>
      </c>
      <c r="E129" t="s">
        <v>102</v>
      </c>
      <c r="F129" t="s">
        <v>189</v>
      </c>
      <c r="G129">
        <v>0</v>
      </c>
      <c r="H129">
        <v>0</v>
      </c>
      <c r="I129">
        <v>0</v>
      </c>
      <c r="J129">
        <v>0</v>
      </c>
      <c r="K129">
        <v>0</v>
      </c>
      <c r="L129">
        <v>0</v>
      </c>
      <c r="M129">
        <v>0</v>
      </c>
      <c r="N129">
        <v>0</v>
      </c>
      <c r="O129">
        <v>100</v>
      </c>
    </row>
    <row r="130" spans="1:15" x14ac:dyDescent="0.25">
      <c r="A130" t="str">
        <f t="shared" si="1"/>
        <v>Paar met kinderen35 tot 65 jaarPensioen/overig2 t/m 5 jaar (aanvang 20100101 t/m 20121231)</v>
      </c>
      <c r="B130">
        <v>2015</v>
      </c>
      <c r="C130" t="s">
        <v>84</v>
      </c>
      <c r="D130" t="s">
        <v>193</v>
      </c>
      <c r="E130" t="s">
        <v>102</v>
      </c>
      <c r="F130" t="s">
        <v>190</v>
      </c>
      <c r="G130">
        <v>0</v>
      </c>
      <c r="H130">
        <v>0</v>
      </c>
      <c r="I130">
        <v>0</v>
      </c>
      <c r="J130">
        <v>0</v>
      </c>
      <c r="K130">
        <v>0</v>
      </c>
      <c r="L130">
        <v>0</v>
      </c>
      <c r="M130">
        <v>0</v>
      </c>
      <c r="N130">
        <v>0</v>
      </c>
      <c r="O130">
        <v>100</v>
      </c>
    </row>
    <row r="131" spans="1:15" x14ac:dyDescent="0.25">
      <c r="A131" t="str">
        <f t="shared" si="1"/>
        <v>Paar met kinderen65 jaar of ouderLoon werknemerminder dan 2 jaar (aanvang vanaf 20130101)</v>
      </c>
      <c r="B131">
        <v>2015</v>
      </c>
      <c r="C131" t="s">
        <v>84</v>
      </c>
      <c r="D131" t="s">
        <v>89</v>
      </c>
      <c r="E131" t="s">
        <v>100</v>
      </c>
      <c r="F131" t="s">
        <v>189</v>
      </c>
      <c r="G131">
        <v>0</v>
      </c>
      <c r="H131">
        <v>0</v>
      </c>
      <c r="I131">
        <v>0</v>
      </c>
      <c r="J131">
        <v>0</v>
      </c>
      <c r="K131">
        <v>0</v>
      </c>
      <c r="L131">
        <v>0</v>
      </c>
      <c r="M131">
        <v>0</v>
      </c>
      <c r="N131">
        <v>0</v>
      </c>
      <c r="O131">
        <v>100</v>
      </c>
    </row>
    <row r="132" spans="1:15" x14ac:dyDescent="0.25">
      <c r="A132" t="str">
        <f t="shared" ref="A132:A181" si="2">CONCATENATE(C132,D132,E132,F132)</f>
        <v>Paar met kinderen65 jaar of ouderLoon werknemer2 t/m 5 jaar (aanvang 20100101 t/m 20121231)</v>
      </c>
      <c r="B132">
        <v>2015</v>
      </c>
      <c r="C132" t="s">
        <v>84</v>
      </c>
      <c r="D132" t="s">
        <v>89</v>
      </c>
      <c r="E132" t="s">
        <v>100</v>
      </c>
      <c r="F132" t="s">
        <v>190</v>
      </c>
      <c r="G132">
        <v>0</v>
      </c>
      <c r="H132">
        <v>0</v>
      </c>
      <c r="I132">
        <v>0</v>
      </c>
      <c r="J132">
        <v>0</v>
      </c>
      <c r="K132">
        <v>0</v>
      </c>
      <c r="L132">
        <v>0</v>
      </c>
      <c r="M132">
        <v>0</v>
      </c>
      <c r="N132">
        <v>0</v>
      </c>
      <c r="O132">
        <v>0</v>
      </c>
    </row>
    <row r="133" spans="1:15" x14ac:dyDescent="0.25">
      <c r="A133" t="str">
        <f t="shared" si="2"/>
        <v>Paar met kinderen65 jaar of ouderInkomen zelfstandigeminder dan 2 jaar (aanvang vanaf 20130101)</v>
      </c>
      <c r="B133">
        <v>2015</v>
      </c>
      <c r="C133" t="s">
        <v>84</v>
      </c>
      <c r="D133" t="s">
        <v>89</v>
      </c>
      <c r="E133" t="s">
        <v>101</v>
      </c>
      <c r="F133" t="s">
        <v>189</v>
      </c>
      <c r="G133">
        <v>0</v>
      </c>
      <c r="H133">
        <v>0</v>
      </c>
      <c r="I133">
        <v>0</v>
      </c>
      <c r="J133">
        <v>0</v>
      </c>
      <c r="K133">
        <v>0</v>
      </c>
      <c r="L133">
        <v>0</v>
      </c>
      <c r="M133">
        <v>0</v>
      </c>
      <c r="N133">
        <v>0</v>
      </c>
      <c r="O133">
        <v>0</v>
      </c>
    </row>
    <row r="134" spans="1:15" x14ac:dyDescent="0.25">
      <c r="A134" t="str">
        <f t="shared" si="2"/>
        <v>Paar met kinderen65 jaar of ouderInkomen zelfstandige2 t/m 5 jaar (aanvang 20100101 t/m 20121231)</v>
      </c>
      <c r="B134">
        <v>2015</v>
      </c>
      <c r="C134" t="s">
        <v>84</v>
      </c>
      <c r="D134" t="s">
        <v>89</v>
      </c>
      <c r="E134" t="s">
        <v>101</v>
      </c>
      <c r="F134" t="s">
        <v>190</v>
      </c>
      <c r="G134">
        <v>0</v>
      </c>
      <c r="H134">
        <v>0</v>
      </c>
      <c r="I134">
        <v>0</v>
      </c>
      <c r="J134">
        <v>0</v>
      </c>
      <c r="K134">
        <v>0</v>
      </c>
      <c r="L134">
        <v>0</v>
      </c>
      <c r="M134">
        <v>0</v>
      </c>
      <c r="N134">
        <v>0</v>
      </c>
      <c r="O134">
        <v>0</v>
      </c>
    </row>
    <row r="135" spans="1:15" x14ac:dyDescent="0.25">
      <c r="A135" t="str">
        <f t="shared" si="2"/>
        <v>Paar met kinderen65 jaar of ouderUitkering sociale zekerheidminder dan 2 jaar (aanvang vanaf 20130101)</v>
      </c>
      <c r="B135">
        <v>2015</v>
      </c>
      <c r="C135" t="s">
        <v>84</v>
      </c>
      <c r="D135" t="s">
        <v>89</v>
      </c>
      <c r="E135" t="s">
        <v>192</v>
      </c>
      <c r="F135" t="s">
        <v>189</v>
      </c>
      <c r="G135">
        <v>0</v>
      </c>
      <c r="H135">
        <v>0</v>
      </c>
      <c r="I135">
        <v>0</v>
      </c>
      <c r="J135">
        <v>0</v>
      </c>
      <c r="K135">
        <v>0</v>
      </c>
      <c r="L135">
        <v>0</v>
      </c>
      <c r="M135">
        <v>0</v>
      </c>
      <c r="N135">
        <v>0</v>
      </c>
      <c r="O135">
        <v>0</v>
      </c>
    </row>
    <row r="136" spans="1:15" x14ac:dyDescent="0.25">
      <c r="A136" t="str">
        <f t="shared" si="2"/>
        <v>Paar met kinderen65 jaar of ouderUitkering sociale zekerheid2 t/m 5 jaar (aanvang 20100101 t/m 20121231)</v>
      </c>
      <c r="B136">
        <v>2015</v>
      </c>
      <c r="C136" t="s">
        <v>84</v>
      </c>
      <c r="D136" t="s">
        <v>89</v>
      </c>
      <c r="E136" t="s">
        <v>192</v>
      </c>
      <c r="F136" t="s">
        <v>190</v>
      </c>
      <c r="G136">
        <v>0</v>
      </c>
      <c r="H136">
        <v>0</v>
      </c>
      <c r="I136">
        <v>0</v>
      </c>
      <c r="J136">
        <v>0</v>
      </c>
      <c r="K136">
        <v>0</v>
      </c>
      <c r="L136">
        <v>0</v>
      </c>
      <c r="M136">
        <v>0</v>
      </c>
      <c r="N136">
        <v>0</v>
      </c>
      <c r="O136">
        <v>0</v>
      </c>
    </row>
    <row r="137" spans="1:15" x14ac:dyDescent="0.25">
      <c r="A137" t="str">
        <f t="shared" si="2"/>
        <v>Paar met kinderen65 jaar of ouderUitkering sociale zekerheidmeer dan 5 jaar (aanvang vóór 20100101)</v>
      </c>
      <c r="B137">
        <v>2015</v>
      </c>
      <c r="C137" t="s">
        <v>84</v>
      </c>
      <c r="D137" t="s">
        <v>89</v>
      </c>
      <c r="E137" t="s">
        <v>192</v>
      </c>
      <c r="F137" t="s">
        <v>191</v>
      </c>
      <c r="G137">
        <v>0</v>
      </c>
      <c r="H137">
        <v>0</v>
      </c>
      <c r="I137">
        <v>0</v>
      </c>
      <c r="J137">
        <v>0</v>
      </c>
      <c r="K137">
        <v>0</v>
      </c>
      <c r="L137">
        <v>0</v>
      </c>
      <c r="M137">
        <v>0</v>
      </c>
      <c r="N137">
        <v>0</v>
      </c>
      <c r="O137">
        <v>0</v>
      </c>
    </row>
    <row r="138" spans="1:15" x14ac:dyDescent="0.25">
      <c r="A138" t="str">
        <f t="shared" si="2"/>
        <v>Paar met kinderen65 jaar of ouderPensioen/overig2 t/m 5 jaar (aanvang 20100101 t/m 20121231)</v>
      </c>
      <c r="B138">
        <v>2015</v>
      </c>
      <c r="C138" t="s">
        <v>84</v>
      </c>
      <c r="D138" t="s">
        <v>89</v>
      </c>
      <c r="E138" t="s">
        <v>102</v>
      </c>
      <c r="F138" t="s">
        <v>190</v>
      </c>
      <c r="G138">
        <v>0</v>
      </c>
      <c r="H138">
        <v>0</v>
      </c>
      <c r="I138">
        <v>0</v>
      </c>
      <c r="J138">
        <v>0</v>
      </c>
      <c r="K138">
        <v>0</v>
      </c>
      <c r="L138">
        <v>0</v>
      </c>
      <c r="M138">
        <v>0</v>
      </c>
      <c r="N138">
        <v>0</v>
      </c>
      <c r="O138">
        <v>0</v>
      </c>
    </row>
    <row r="139" spans="1:15" x14ac:dyDescent="0.25">
      <c r="A139" t="str">
        <f t="shared" si="2"/>
        <v>EenoudergezinTot 35 jaarInkomen zelfstandigeminder dan 2 jaar (aanvang vanaf 20130101)</v>
      </c>
      <c r="B139">
        <v>2015</v>
      </c>
      <c r="C139" t="s">
        <v>85</v>
      </c>
      <c r="D139" t="s">
        <v>188</v>
      </c>
      <c r="E139" t="s">
        <v>101</v>
      </c>
      <c r="F139" t="s">
        <v>189</v>
      </c>
      <c r="G139">
        <v>0</v>
      </c>
      <c r="H139">
        <v>0</v>
      </c>
      <c r="I139">
        <v>0</v>
      </c>
      <c r="J139">
        <v>0</v>
      </c>
      <c r="K139">
        <v>0</v>
      </c>
      <c r="L139">
        <v>0</v>
      </c>
      <c r="M139">
        <v>0</v>
      </c>
      <c r="N139">
        <v>0</v>
      </c>
      <c r="O139">
        <v>0</v>
      </c>
    </row>
    <row r="140" spans="1:15" x14ac:dyDescent="0.25">
      <c r="A140" t="str">
        <f t="shared" si="2"/>
        <v>EenoudergezinTot 35 jaarInkomen zelfstandige2 t/m 5 jaar (aanvang 20100101 t/m 20121231)</v>
      </c>
      <c r="B140">
        <v>2015</v>
      </c>
      <c r="C140" t="s">
        <v>85</v>
      </c>
      <c r="D140" t="s">
        <v>188</v>
      </c>
      <c r="E140" t="s">
        <v>101</v>
      </c>
      <c r="F140" t="s">
        <v>190</v>
      </c>
      <c r="G140">
        <v>0</v>
      </c>
      <c r="H140">
        <v>0</v>
      </c>
      <c r="I140">
        <v>0</v>
      </c>
      <c r="J140">
        <v>0</v>
      </c>
      <c r="K140">
        <v>0</v>
      </c>
      <c r="L140">
        <v>0</v>
      </c>
      <c r="M140">
        <v>0</v>
      </c>
      <c r="N140">
        <v>0</v>
      </c>
      <c r="O140">
        <v>0</v>
      </c>
    </row>
    <row r="141" spans="1:15" x14ac:dyDescent="0.25">
      <c r="A141" t="str">
        <f t="shared" si="2"/>
        <v>EenoudergezinTot 35 jaarInkomen zelfstandigemeer dan 5 jaar (aanvang vóór 20100101)</v>
      </c>
      <c r="B141">
        <v>2015</v>
      </c>
      <c r="C141" t="s">
        <v>85</v>
      </c>
      <c r="D141" t="s">
        <v>188</v>
      </c>
      <c r="E141" t="s">
        <v>101</v>
      </c>
      <c r="F141" t="s">
        <v>191</v>
      </c>
      <c r="G141">
        <v>0</v>
      </c>
      <c r="H141">
        <v>0</v>
      </c>
      <c r="I141">
        <v>0</v>
      </c>
      <c r="J141">
        <v>0</v>
      </c>
      <c r="K141">
        <v>0</v>
      </c>
      <c r="L141">
        <v>0</v>
      </c>
      <c r="M141">
        <v>0</v>
      </c>
      <c r="N141">
        <v>0</v>
      </c>
      <c r="O141">
        <v>0</v>
      </c>
    </row>
    <row r="142" spans="1:15" x14ac:dyDescent="0.25">
      <c r="A142" t="str">
        <f t="shared" si="2"/>
        <v>EenoudergezinTot 35 jaarPensioen/overigminder dan 2 jaar (aanvang vanaf 20130101)</v>
      </c>
      <c r="B142">
        <v>2015</v>
      </c>
      <c r="C142" t="s">
        <v>85</v>
      </c>
      <c r="D142" t="s">
        <v>188</v>
      </c>
      <c r="E142" t="s">
        <v>102</v>
      </c>
      <c r="F142" t="s">
        <v>189</v>
      </c>
      <c r="G142">
        <v>0</v>
      </c>
      <c r="H142">
        <v>0</v>
      </c>
      <c r="I142">
        <v>0</v>
      </c>
      <c r="J142">
        <v>0</v>
      </c>
      <c r="K142">
        <v>0</v>
      </c>
      <c r="L142">
        <v>0</v>
      </c>
      <c r="M142">
        <v>0</v>
      </c>
      <c r="N142">
        <v>0</v>
      </c>
      <c r="O142">
        <v>0</v>
      </c>
    </row>
    <row r="143" spans="1:15" x14ac:dyDescent="0.25">
      <c r="A143" t="str">
        <f t="shared" si="2"/>
        <v>EenoudergezinTot 35 jaarPensioen/overig2 t/m 5 jaar (aanvang 20100101 t/m 20121231)</v>
      </c>
      <c r="B143">
        <v>2015</v>
      </c>
      <c r="C143" t="s">
        <v>85</v>
      </c>
      <c r="D143" t="s">
        <v>188</v>
      </c>
      <c r="E143" t="s">
        <v>102</v>
      </c>
      <c r="F143" t="s">
        <v>190</v>
      </c>
      <c r="G143">
        <v>0</v>
      </c>
      <c r="H143">
        <v>0</v>
      </c>
      <c r="I143">
        <v>0</v>
      </c>
      <c r="J143">
        <v>0</v>
      </c>
      <c r="K143">
        <v>0</v>
      </c>
      <c r="L143">
        <v>0</v>
      </c>
      <c r="M143">
        <v>0</v>
      </c>
      <c r="N143">
        <v>0</v>
      </c>
      <c r="O143">
        <v>0</v>
      </c>
    </row>
    <row r="144" spans="1:15" x14ac:dyDescent="0.25">
      <c r="A144" t="str">
        <f t="shared" si="2"/>
        <v>EenoudergezinTot 35 jaarPensioen/overigmeer dan 5 jaar (aanvang vóór 20100101)</v>
      </c>
      <c r="B144">
        <v>2015</v>
      </c>
      <c r="C144" t="s">
        <v>85</v>
      </c>
      <c r="D144" t="s">
        <v>188</v>
      </c>
      <c r="E144" t="s">
        <v>102</v>
      </c>
      <c r="F144" t="s">
        <v>191</v>
      </c>
      <c r="G144">
        <v>0</v>
      </c>
      <c r="H144">
        <v>0</v>
      </c>
      <c r="I144">
        <v>0</v>
      </c>
      <c r="J144">
        <v>0</v>
      </c>
      <c r="K144">
        <v>0</v>
      </c>
      <c r="L144">
        <v>0</v>
      </c>
      <c r="M144">
        <v>0</v>
      </c>
      <c r="N144">
        <v>0</v>
      </c>
      <c r="O144">
        <v>0</v>
      </c>
    </row>
    <row r="145" spans="1:15" x14ac:dyDescent="0.25">
      <c r="A145" t="str">
        <f t="shared" si="2"/>
        <v>Eenoudergezin35 tot 65 jaarPensioen/overig2 t/m 5 jaar (aanvang 20100101 t/m 20121231)</v>
      </c>
      <c r="B145">
        <v>2015</v>
      </c>
      <c r="C145" t="s">
        <v>85</v>
      </c>
      <c r="D145" t="s">
        <v>193</v>
      </c>
      <c r="E145" t="s">
        <v>102</v>
      </c>
      <c r="F145" t="s">
        <v>190</v>
      </c>
      <c r="G145">
        <v>0</v>
      </c>
      <c r="H145">
        <v>0</v>
      </c>
      <c r="I145">
        <v>0</v>
      </c>
      <c r="J145">
        <v>0</v>
      </c>
      <c r="K145">
        <v>0</v>
      </c>
      <c r="L145">
        <v>0</v>
      </c>
      <c r="M145">
        <v>0</v>
      </c>
      <c r="N145">
        <v>0</v>
      </c>
      <c r="O145">
        <v>100</v>
      </c>
    </row>
    <row r="146" spans="1:15" x14ac:dyDescent="0.25">
      <c r="A146" t="str">
        <f t="shared" si="2"/>
        <v>Eenoudergezin65 jaar of ouderLoon werknemerminder dan 2 jaar (aanvang vanaf 20130101)</v>
      </c>
      <c r="B146">
        <v>2015</v>
      </c>
      <c r="C146" t="s">
        <v>85</v>
      </c>
      <c r="D146" t="s">
        <v>89</v>
      </c>
      <c r="E146" t="s">
        <v>100</v>
      </c>
      <c r="F146" t="s">
        <v>189</v>
      </c>
      <c r="G146">
        <v>0</v>
      </c>
      <c r="H146">
        <v>0</v>
      </c>
      <c r="I146">
        <v>0</v>
      </c>
      <c r="J146">
        <v>0</v>
      </c>
      <c r="K146">
        <v>0</v>
      </c>
      <c r="L146">
        <v>0</v>
      </c>
      <c r="M146">
        <v>0</v>
      </c>
      <c r="N146">
        <v>0</v>
      </c>
      <c r="O146">
        <v>100</v>
      </c>
    </row>
    <row r="147" spans="1:15" x14ac:dyDescent="0.25">
      <c r="A147" t="str">
        <f t="shared" si="2"/>
        <v>Eenoudergezin65 jaar of ouderLoon werknemer2 t/m 5 jaar (aanvang 20100101 t/m 20121231)</v>
      </c>
      <c r="B147">
        <v>2015</v>
      </c>
      <c r="C147" t="s">
        <v>85</v>
      </c>
      <c r="D147" t="s">
        <v>89</v>
      </c>
      <c r="E147" t="s">
        <v>100</v>
      </c>
      <c r="F147" t="s">
        <v>190</v>
      </c>
      <c r="G147">
        <v>0</v>
      </c>
      <c r="H147">
        <v>0</v>
      </c>
      <c r="I147">
        <v>0</v>
      </c>
      <c r="J147">
        <v>0</v>
      </c>
      <c r="K147">
        <v>0</v>
      </c>
      <c r="L147">
        <v>0</v>
      </c>
      <c r="M147">
        <v>0</v>
      </c>
      <c r="N147">
        <v>0</v>
      </c>
      <c r="O147">
        <v>0</v>
      </c>
    </row>
    <row r="148" spans="1:15" x14ac:dyDescent="0.25">
      <c r="A148" t="str">
        <f t="shared" si="2"/>
        <v>Eenoudergezin65 jaar of ouderInkomen zelfstandigeminder dan 2 jaar (aanvang vanaf 20130101)</v>
      </c>
      <c r="B148">
        <v>2015</v>
      </c>
      <c r="C148" t="s">
        <v>85</v>
      </c>
      <c r="D148" t="s">
        <v>89</v>
      </c>
      <c r="E148" t="s">
        <v>101</v>
      </c>
      <c r="F148" t="s">
        <v>189</v>
      </c>
      <c r="G148">
        <v>0</v>
      </c>
      <c r="H148">
        <v>0</v>
      </c>
      <c r="I148">
        <v>0</v>
      </c>
      <c r="J148">
        <v>0</v>
      </c>
      <c r="K148">
        <v>0</v>
      </c>
      <c r="L148">
        <v>0</v>
      </c>
      <c r="M148">
        <v>0</v>
      </c>
      <c r="N148">
        <v>0</v>
      </c>
      <c r="O148">
        <v>0</v>
      </c>
    </row>
    <row r="149" spans="1:15" x14ac:dyDescent="0.25">
      <c r="A149" t="str">
        <f t="shared" si="2"/>
        <v>Eenoudergezin65 jaar of ouderInkomen zelfstandige2 t/m 5 jaar (aanvang 20100101 t/m 20121231)</v>
      </c>
      <c r="B149">
        <v>2015</v>
      </c>
      <c r="C149" t="s">
        <v>85</v>
      </c>
      <c r="D149" t="s">
        <v>89</v>
      </c>
      <c r="E149" t="s">
        <v>101</v>
      </c>
      <c r="F149" t="s">
        <v>190</v>
      </c>
      <c r="G149">
        <v>0</v>
      </c>
      <c r="H149">
        <v>0</v>
      </c>
      <c r="I149">
        <v>0</v>
      </c>
      <c r="J149">
        <v>0</v>
      </c>
      <c r="K149">
        <v>0</v>
      </c>
      <c r="L149">
        <v>0</v>
      </c>
      <c r="M149">
        <v>0</v>
      </c>
      <c r="N149">
        <v>0</v>
      </c>
      <c r="O149">
        <v>0</v>
      </c>
    </row>
    <row r="150" spans="1:15" x14ac:dyDescent="0.25">
      <c r="A150" t="str">
        <f t="shared" si="2"/>
        <v>Eenoudergezin65 jaar of ouderInkomen zelfstandigemeer dan 5 jaar (aanvang vóór 20100101)</v>
      </c>
      <c r="B150">
        <v>2015</v>
      </c>
      <c r="C150" t="s">
        <v>85</v>
      </c>
      <c r="D150" t="s">
        <v>89</v>
      </c>
      <c r="E150" t="s">
        <v>101</v>
      </c>
      <c r="F150" t="s">
        <v>191</v>
      </c>
      <c r="G150">
        <v>0</v>
      </c>
      <c r="H150">
        <v>0</v>
      </c>
      <c r="I150">
        <v>0</v>
      </c>
      <c r="J150">
        <v>0</v>
      </c>
      <c r="K150">
        <v>0</v>
      </c>
      <c r="L150">
        <v>0</v>
      </c>
      <c r="M150">
        <v>0</v>
      </c>
      <c r="N150">
        <v>0</v>
      </c>
      <c r="O150">
        <v>100</v>
      </c>
    </row>
    <row r="151" spans="1:15" x14ac:dyDescent="0.25">
      <c r="A151" t="str">
        <f t="shared" si="2"/>
        <v>Eenoudergezin65 jaar of ouderUitkering sociale zekerheidminder dan 2 jaar (aanvang vanaf 20130101)</v>
      </c>
      <c r="B151">
        <v>2015</v>
      </c>
      <c r="C151" t="s">
        <v>85</v>
      </c>
      <c r="D151" t="s">
        <v>89</v>
      </c>
      <c r="E151" t="s">
        <v>192</v>
      </c>
      <c r="F151" t="s">
        <v>189</v>
      </c>
      <c r="G151">
        <v>0</v>
      </c>
      <c r="H151">
        <v>0</v>
      </c>
      <c r="I151">
        <v>0</v>
      </c>
      <c r="J151">
        <v>0</v>
      </c>
      <c r="K151">
        <v>0</v>
      </c>
      <c r="L151">
        <v>0</v>
      </c>
      <c r="M151">
        <v>0</v>
      </c>
      <c r="N151">
        <v>0</v>
      </c>
      <c r="O151">
        <v>0</v>
      </c>
    </row>
    <row r="152" spans="1:15" x14ac:dyDescent="0.25">
      <c r="A152" t="str">
        <f t="shared" si="2"/>
        <v>Eenoudergezin65 jaar of ouderUitkering sociale zekerheid2 t/m 5 jaar (aanvang 20100101 t/m 20121231)</v>
      </c>
      <c r="B152">
        <v>2015</v>
      </c>
      <c r="C152" t="s">
        <v>85</v>
      </c>
      <c r="D152" t="s">
        <v>89</v>
      </c>
      <c r="E152" t="s">
        <v>192</v>
      </c>
      <c r="F152" t="s">
        <v>190</v>
      </c>
      <c r="G152">
        <v>0</v>
      </c>
      <c r="H152">
        <v>0</v>
      </c>
      <c r="I152">
        <v>0</v>
      </c>
      <c r="J152">
        <v>0</v>
      </c>
      <c r="K152">
        <v>0</v>
      </c>
      <c r="L152">
        <v>0</v>
      </c>
      <c r="M152">
        <v>0</v>
      </c>
      <c r="N152">
        <v>0</v>
      </c>
      <c r="O152">
        <v>0</v>
      </c>
    </row>
    <row r="153" spans="1:15" x14ac:dyDescent="0.25">
      <c r="A153" t="str">
        <f t="shared" si="2"/>
        <v>Eenoudergezin65 jaar of ouderUitkering sociale zekerheidmeer dan 5 jaar (aanvang vóór 20100101)</v>
      </c>
      <c r="B153">
        <v>2015</v>
      </c>
      <c r="C153" t="s">
        <v>85</v>
      </c>
      <c r="D153" t="s">
        <v>89</v>
      </c>
      <c r="E153" t="s">
        <v>192</v>
      </c>
      <c r="F153" t="s">
        <v>191</v>
      </c>
      <c r="G153">
        <v>0</v>
      </c>
      <c r="H153">
        <v>0</v>
      </c>
      <c r="I153">
        <v>0</v>
      </c>
      <c r="J153">
        <v>0</v>
      </c>
      <c r="K153">
        <v>0</v>
      </c>
      <c r="L153">
        <v>0</v>
      </c>
      <c r="M153">
        <v>0</v>
      </c>
      <c r="N153">
        <v>0</v>
      </c>
      <c r="O153">
        <v>100</v>
      </c>
    </row>
    <row r="154" spans="1:15" x14ac:dyDescent="0.25">
      <c r="A154" t="str">
        <f t="shared" si="2"/>
        <v>Eenoudergezin65 jaar of ouderPensioen/overigminder dan 2 jaar (aanvang vanaf 20130101)</v>
      </c>
      <c r="B154">
        <v>2015</v>
      </c>
      <c r="C154" t="s">
        <v>85</v>
      </c>
      <c r="D154" t="s">
        <v>89</v>
      </c>
      <c r="E154" t="s">
        <v>102</v>
      </c>
      <c r="F154" t="s">
        <v>189</v>
      </c>
      <c r="G154">
        <v>0</v>
      </c>
      <c r="H154">
        <v>0</v>
      </c>
      <c r="I154">
        <v>0</v>
      </c>
      <c r="J154">
        <v>0</v>
      </c>
      <c r="K154">
        <v>0</v>
      </c>
      <c r="L154">
        <v>0</v>
      </c>
      <c r="M154">
        <v>0</v>
      </c>
      <c r="N154">
        <v>0</v>
      </c>
      <c r="O154">
        <v>100</v>
      </c>
    </row>
    <row r="155" spans="1:15" x14ac:dyDescent="0.25">
      <c r="A155" t="str">
        <f t="shared" si="2"/>
        <v>Eenoudergezin65 jaar of ouderPensioen/overig2 t/m 5 jaar (aanvang 20100101 t/m 20121231)</v>
      </c>
      <c r="B155">
        <v>2015</v>
      </c>
      <c r="C155" t="s">
        <v>85</v>
      </c>
      <c r="D155" t="s">
        <v>89</v>
      </c>
      <c r="E155" t="s">
        <v>102</v>
      </c>
      <c r="F155" t="s">
        <v>190</v>
      </c>
      <c r="G155">
        <v>0</v>
      </c>
      <c r="H155">
        <v>0</v>
      </c>
      <c r="I155">
        <v>0</v>
      </c>
      <c r="J155">
        <v>0</v>
      </c>
      <c r="K155">
        <v>0</v>
      </c>
      <c r="L155">
        <v>0</v>
      </c>
      <c r="M155">
        <v>0</v>
      </c>
      <c r="N155">
        <v>0</v>
      </c>
      <c r="O155">
        <v>0</v>
      </c>
    </row>
    <row r="156" spans="1:15" x14ac:dyDescent="0.25">
      <c r="A156" t="str">
        <f t="shared" si="2"/>
        <v>Overige huishoudensTot 35 jaarInkomen zelfstandigeminder dan 2 jaar (aanvang vanaf 20130101)</v>
      </c>
      <c r="B156">
        <v>2015</v>
      </c>
      <c r="C156" t="s">
        <v>86</v>
      </c>
      <c r="D156" t="s">
        <v>188</v>
      </c>
      <c r="E156" t="s">
        <v>101</v>
      </c>
      <c r="F156" t="s">
        <v>189</v>
      </c>
      <c r="G156">
        <v>0</v>
      </c>
      <c r="H156">
        <v>0</v>
      </c>
      <c r="I156">
        <v>0</v>
      </c>
      <c r="J156">
        <v>0</v>
      </c>
      <c r="K156">
        <v>0</v>
      </c>
      <c r="L156">
        <v>0</v>
      </c>
      <c r="M156">
        <v>0</v>
      </c>
      <c r="N156">
        <v>0</v>
      </c>
      <c r="O156">
        <v>0</v>
      </c>
    </row>
    <row r="157" spans="1:15" x14ac:dyDescent="0.25">
      <c r="A157" t="str">
        <f t="shared" si="2"/>
        <v>Overige huishoudensTot 35 jaarInkomen zelfstandige2 t/m 5 jaar (aanvang 20100101 t/m 20121231)</v>
      </c>
      <c r="B157">
        <v>2015</v>
      </c>
      <c r="C157" t="s">
        <v>86</v>
      </c>
      <c r="D157" t="s">
        <v>188</v>
      </c>
      <c r="E157" t="s">
        <v>101</v>
      </c>
      <c r="F157" t="s">
        <v>190</v>
      </c>
      <c r="G157">
        <v>0</v>
      </c>
      <c r="H157">
        <v>0</v>
      </c>
      <c r="I157">
        <v>0</v>
      </c>
      <c r="J157">
        <v>0</v>
      </c>
      <c r="K157">
        <v>0</v>
      </c>
      <c r="L157">
        <v>0</v>
      </c>
      <c r="M157">
        <v>0</v>
      </c>
      <c r="N157">
        <v>0</v>
      </c>
      <c r="O157">
        <v>0</v>
      </c>
    </row>
    <row r="158" spans="1:15" x14ac:dyDescent="0.25">
      <c r="A158" t="str">
        <f t="shared" si="2"/>
        <v>Overige huishoudensTot 35 jaarInkomen zelfstandigemeer dan 5 jaar (aanvang vóór 20100101)</v>
      </c>
      <c r="B158">
        <v>2015</v>
      </c>
      <c r="C158" t="s">
        <v>86</v>
      </c>
      <c r="D158" t="s">
        <v>188</v>
      </c>
      <c r="E158" t="s">
        <v>101</v>
      </c>
      <c r="F158" t="s">
        <v>191</v>
      </c>
      <c r="G158">
        <v>0</v>
      </c>
      <c r="H158">
        <v>0</v>
      </c>
      <c r="I158">
        <v>0</v>
      </c>
      <c r="J158">
        <v>0</v>
      </c>
      <c r="K158">
        <v>0</v>
      </c>
      <c r="L158">
        <v>0</v>
      </c>
      <c r="M158">
        <v>0</v>
      </c>
      <c r="N158">
        <v>0</v>
      </c>
      <c r="O158">
        <v>0</v>
      </c>
    </row>
    <row r="159" spans="1:15" x14ac:dyDescent="0.25">
      <c r="A159" t="str">
        <f t="shared" si="2"/>
        <v>Overige huishoudensTot 35 jaarUitkering sociale zekerheidminder dan 2 jaar (aanvang vanaf 20130101)</v>
      </c>
      <c r="B159">
        <v>2015</v>
      </c>
      <c r="C159" t="s">
        <v>86</v>
      </c>
      <c r="D159" t="s">
        <v>188</v>
      </c>
      <c r="E159" t="s">
        <v>192</v>
      </c>
      <c r="F159" t="s">
        <v>189</v>
      </c>
      <c r="G159">
        <v>0</v>
      </c>
      <c r="H159">
        <v>0</v>
      </c>
      <c r="I159">
        <v>0</v>
      </c>
      <c r="J159">
        <v>0</v>
      </c>
      <c r="K159">
        <v>0</v>
      </c>
      <c r="L159">
        <v>0</v>
      </c>
      <c r="M159">
        <v>0</v>
      </c>
      <c r="N159">
        <v>0</v>
      </c>
      <c r="O159">
        <v>0</v>
      </c>
    </row>
    <row r="160" spans="1:15" x14ac:dyDescent="0.25">
      <c r="A160" t="str">
        <f t="shared" si="2"/>
        <v>Overige huishoudensTot 35 jaarUitkering sociale zekerheid2 t/m 5 jaar (aanvang 20100101 t/m 20121231)</v>
      </c>
      <c r="B160">
        <v>2015</v>
      </c>
      <c r="C160" t="s">
        <v>86</v>
      </c>
      <c r="D160" t="s">
        <v>188</v>
      </c>
      <c r="E160" t="s">
        <v>192</v>
      </c>
      <c r="F160" t="s">
        <v>190</v>
      </c>
      <c r="G160">
        <v>0</v>
      </c>
      <c r="H160">
        <v>0</v>
      </c>
      <c r="I160">
        <v>0</v>
      </c>
      <c r="J160">
        <v>0</v>
      </c>
      <c r="K160">
        <v>0</v>
      </c>
      <c r="L160">
        <v>0</v>
      </c>
      <c r="M160">
        <v>0</v>
      </c>
      <c r="N160">
        <v>0</v>
      </c>
      <c r="O160">
        <v>0</v>
      </c>
    </row>
    <row r="161" spans="1:15" x14ac:dyDescent="0.25">
      <c r="A161" t="str">
        <f t="shared" si="2"/>
        <v>Overige huishoudensTot 35 jaarUitkering sociale zekerheidmeer dan 5 jaar (aanvang vóór 20100101)</v>
      </c>
      <c r="B161">
        <v>2015</v>
      </c>
      <c r="C161" t="s">
        <v>86</v>
      </c>
      <c r="D161" t="s">
        <v>188</v>
      </c>
      <c r="E161" t="s">
        <v>192</v>
      </c>
      <c r="F161" t="s">
        <v>191</v>
      </c>
      <c r="G161">
        <v>0</v>
      </c>
      <c r="H161">
        <v>0</v>
      </c>
      <c r="I161">
        <v>0</v>
      </c>
      <c r="J161">
        <v>0</v>
      </c>
      <c r="K161">
        <v>0</v>
      </c>
      <c r="L161">
        <v>0</v>
      </c>
      <c r="M161">
        <v>0</v>
      </c>
      <c r="N161">
        <v>0</v>
      </c>
      <c r="O161">
        <v>0</v>
      </c>
    </row>
    <row r="162" spans="1:15" x14ac:dyDescent="0.25">
      <c r="A162" t="str">
        <f t="shared" si="2"/>
        <v>Overige huishoudensTot 35 jaarPensioen/overigminder dan 2 jaar (aanvang vanaf 20130101)</v>
      </c>
      <c r="B162">
        <v>2015</v>
      </c>
      <c r="C162" t="s">
        <v>86</v>
      </c>
      <c r="D162" t="s">
        <v>188</v>
      </c>
      <c r="E162" t="s">
        <v>102</v>
      </c>
      <c r="F162" t="s">
        <v>189</v>
      </c>
      <c r="G162">
        <v>0</v>
      </c>
      <c r="H162">
        <v>0</v>
      </c>
      <c r="I162">
        <v>0</v>
      </c>
      <c r="J162">
        <v>0</v>
      </c>
      <c r="K162">
        <v>0</v>
      </c>
      <c r="L162">
        <v>0</v>
      </c>
      <c r="M162">
        <v>0</v>
      </c>
      <c r="N162">
        <v>0</v>
      </c>
      <c r="O162">
        <v>0</v>
      </c>
    </row>
    <row r="163" spans="1:15" x14ac:dyDescent="0.25">
      <c r="A163" t="str">
        <f t="shared" si="2"/>
        <v>Overige huishoudensTot 35 jaarPensioen/overig2 t/m 5 jaar (aanvang 20100101 t/m 20121231)</v>
      </c>
      <c r="B163">
        <v>2015</v>
      </c>
      <c r="C163" t="s">
        <v>86</v>
      </c>
      <c r="D163" t="s">
        <v>188</v>
      </c>
      <c r="E163" t="s">
        <v>102</v>
      </c>
      <c r="F163" t="s">
        <v>190</v>
      </c>
      <c r="G163">
        <v>0</v>
      </c>
      <c r="H163">
        <v>0</v>
      </c>
      <c r="I163">
        <v>0</v>
      </c>
      <c r="J163">
        <v>0</v>
      </c>
      <c r="K163">
        <v>0</v>
      </c>
      <c r="L163">
        <v>0</v>
      </c>
      <c r="M163">
        <v>0</v>
      </c>
      <c r="N163">
        <v>0</v>
      </c>
      <c r="O163">
        <v>0</v>
      </c>
    </row>
    <row r="164" spans="1:15" x14ac:dyDescent="0.25">
      <c r="A164" t="str">
        <f t="shared" si="2"/>
        <v>Overige huishoudensTot 35 jaarPensioen/overigmeer dan 5 jaar (aanvang vóór 20100101)</v>
      </c>
      <c r="B164">
        <v>2015</v>
      </c>
      <c r="C164" t="s">
        <v>86</v>
      </c>
      <c r="D164" t="s">
        <v>188</v>
      </c>
      <c r="E164" t="s">
        <v>102</v>
      </c>
      <c r="F164" t="s">
        <v>191</v>
      </c>
      <c r="G164">
        <v>0</v>
      </c>
      <c r="H164">
        <v>0</v>
      </c>
      <c r="I164">
        <v>0</v>
      </c>
      <c r="J164">
        <v>0</v>
      </c>
      <c r="K164">
        <v>0</v>
      </c>
      <c r="L164">
        <v>0</v>
      </c>
      <c r="M164">
        <v>0</v>
      </c>
      <c r="N164">
        <v>0</v>
      </c>
      <c r="O164">
        <v>0</v>
      </c>
    </row>
    <row r="165" spans="1:15" x14ac:dyDescent="0.25">
      <c r="A165" t="str">
        <f t="shared" si="2"/>
        <v>Overige huishoudens35 tot 65 jaarInkomen zelfstandigeminder dan 2 jaar (aanvang vanaf 20130101)</v>
      </c>
      <c r="B165">
        <v>2015</v>
      </c>
      <c r="C165" t="s">
        <v>86</v>
      </c>
      <c r="D165" t="s">
        <v>193</v>
      </c>
      <c r="E165" t="s">
        <v>101</v>
      </c>
      <c r="F165" t="s">
        <v>189</v>
      </c>
      <c r="G165">
        <v>0</v>
      </c>
      <c r="H165">
        <v>0</v>
      </c>
      <c r="I165">
        <v>0</v>
      </c>
      <c r="J165">
        <v>0</v>
      </c>
      <c r="K165">
        <v>0</v>
      </c>
      <c r="L165">
        <v>0</v>
      </c>
      <c r="M165">
        <v>0</v>
      </c>
      <c r="N165">
        <v>0</v>
      </c>
      <c r="O165">
        <v>100</v>
      </c>
    </row>
    <row r="166" spans="1:15" x14ac:dyDescent="0.25">
      <c r="A166" t="str">
        <f t="shared" si="2"/>
        <v>Overige huishoudens35 tot 65 jaarInkomen zelfstandige2 t/m 5 jaar (aanvang 20100101 t/m 20121231)</v>
      </c>
      <c r="B166">
        <v>2015</v>
      </c>
      <c r="C166" t="s">
        <v>86</v>
      </c>
      <c r="D166" t="s">
        <v>193</v>
      </c>
      <c r="E166" t="s">
        <v>101</v>
      </c>
      <c r="F166" t="s">
        <v>190</v>
      </c>
      <c r="G166">
        <v>0</v>
      </c>
      <c r="H166">
        <v>0</v>
      </c>
      <c r="I166">
        <v>0</v>
      </c>
      <c r="J166">
        <v>0</v>
      </c>
      <c r="K166">
        <v>0</v>
      </c>
      <c r="L166">
        <v>0</v>
      </c>
      <c r="M166">
        <v>0</v>
      </c>
      <c r="N166">
        <v>0</v>
      </c>
      <c r="O166">
        <v>0</v>
      </c>
    </row>
    <row r="167" spans="1:15" x14ac:dyDescent="0.25">
      <c r="A167" t="str">
        <f t="shared" si="2"/>
        <v>Overige huishoudens35 tot 65 jaarUitkering sociale zekerheidminder dan 2 jaar (aanvang vanaf 20130101)</v>
      </c>
      <c r="B167">
        <v>2015</v>
      </c>
      <c r="C167" t="s">
        <v>86</v>
      </c>
      <c r="D167" t="s">
        <v>193</v>
      </c>
      <c r="E167" t="s">
        <v>192</v>
      </c>
      <c r="F167" t="s">
        <v>189</v>
      </c>
      <c r="G167">
        <v>0</v>
      </c>
      <c r="H167">
        <v>0</v>
      </c>
      <c r="I167">
        <v>0</v>
      </c>
      <c r="J167">
        <v>0</v>
      </c>
      <c r="K167">
        <v>0</v>
      </c>
      <c r="L167">
        <v>0</v>
      </c>
      <c r="M167">
        <v>0</v>
      </c>
      <c r="N167">
        <v>0</v>
      </c>
      <c r="O167">
        <v>0</v>
      </c>
    </row>
    <row r="168" spans="1:15" x14ac:dyDescent="0.25">
      <c r="A168" t="str">
        <f t="shared" si="2"/>
        <v>Overige huishoudens35 tot 65 jaarUitkering sociale zekerheid2 t/m 5 jaar (aanvang 20100101 t/m 20121231)</v>
      </c>
      <c r="B168">
        <v>2015</v>
      </c>
      <c r="C168" t="s">
        <v>86</v>
      </c>
      <c r="D168" t="s">
        <v>193</v>
      </c>
      <c r="E168" t="s">
        <v>192</v>
      </c>
      <c r="F168" t="s">
        <v>190</v>
      </c>
      <c r="G168">
        <v>0</v>
      </c>
      <c r="H168">
        <v>0</v>
      </c>
      <c r="I168">
        <v>0</v>
      </c>
      <c r="J168">
        <v>0</v>
      </c>
      <c r="K168">
        <v>0</v>
      </c>
      <c r="L168">
        <v>0</v>
      </c>
      <c r="M168">
        <v>0</v>
      </c>
      <c r="N168">
        <v>0</v>
      </c>
      <c r="O168">
        <v>0</v>
      </c>
    </row>
    <row r="169" spans="1:15" x14ac:dyDescent="0.25">
      <c r="A169" t="str">
        <f t="shared" si="2"/>
        <v>Overige huishoudens35 tot 65 jaarPensioen/overigminder dan 2 jaar (aanvang vanaf 20130101)</v>
      </c>
      <c r="B169">
        <v>2015</v>
      </c>
      <c r="C169" t="s">
        <v>86</v>
      </c>
      <c r="D169" t="s">
        <v>193</v>
      </c>
      <c r="E169" t="s">
        <v>102</v>
      </c>
      <c r="F169" t="s">
        <v>189</v>
      </c>
      <c r="G169">
        <v>0</v>
      </c>
      <c r="H169">
        <v>0</v>
      </c>
      <c r="I169">
        <v>0</v>
      </c>
      <c r="J169">
        <v>0</v>
      </c>
      <c r="K169">
        <v>0</v>
      </c>
      <c r="L169">
        <v>0</v>
      </c>
      <c r="M169">
        <v>0</v>
      </c>
      <c r="N169">
        <v>0</v>
      </c>
      <c r="O169">
        <v>0</v>
      </c>
    </row>
    <row r="170" spans="1:15" x14ac:dyDescent="0.25">
      <c r="A170" t="str">
        <f t="shared" si="2"/>
        <v>Overige huishoudens35 tot 65 jaarPensioen/overig2 t/m 5 jaar (aanvang 20100101 t/m 20121231)</v>
      </c>
      <c r="B170">
        <v>2015</v>
      </c>
      <c r="C170" t="s">
        <v>86</v>
      </c>
      <c r="D170" t="s">
        <v>193</v>
      </c>
      <c r="E170" t="s">
        <v>102</v>
      </c>
      <c r="F170" t="s">
        <v>190</v>
      </c>
      <c r="G170">
        <v>0</v>
      </c>
      <c r="H170">
        <v>0</v>
      </c>
      <c r="I170">
        <v>0</v>
      </c>
      <c r="J170">
        <v>0</v>
      </c>
      <c r="K170">
        <v>0</v>
      </c>
      <c r="L170">
        <v>0</v>
      </c>
      <c r="M170">
        <v>0</v>
      </c>
      <c r="N170">
        <v>0</v>
      </c>
      <c r="O170">
        <v>0</v>
      </c>
    </row>
    <row r="171" spans="1:15" x14ac:dyDescent="0.25">
      <c r="A171" t="str">
        <f t="shared" si="2"/>
        <v>Overige huishoudens35 tot 65 jaarPensioen/overigmeer dan 5 jaar (aanvang vóór 20100101)</v>
      </c>
      <c r="B171">
        <v>2015</v>
      </c>
      <c r="C171" t="s">
        <v>86</v>
      </c>
      <c r="D171" t="s">
        <v>193</v>
      </c>
      <c r="E171" t="s">
        <v>102</v>
      </c>
      <c r="F171" t="s">
        <v>191</v>
      </c>
      <c r="G171">
        <v>0</v>
      </c>
      <c r="H171">
        <v>0</v>
      </c>
      <c r="I171">
        <v>0</v>
      </c>
      <c r="J171">
        <v>0</v>
      </c>
      <c r="K171">
        <v>0</v>
      </c>
      <c r="L171">
        <v>0</v>
      </c>
      <c r="M171">
        <v>0</v>
      </c>
      <c r="N171">
        <v>0</v>
      </c>
      <c r="O171">
        <v>100</v>
      </c>
    </row>
    <row r="172" spans="1:15" x14ac:dyDescent="0.25">
      <c r="A172" t="str">
        <f t="shared" si="2"/>
        <v>Overige huishoudens65 jaar of ouderLoon werknemerminder dan 2 jaar (aanvang vanaf 20130101)</v>
      </c>
      <c r="B172">
        <v>2015</v>
      </c>
      <c r="C172" t="s">
        <v>86</v>
      </c>
      <c r="D172" t="s">
        <v>89</v>
      </c>
      <c r="E172" t="s">
        <v>100</v>
      </c>
      <c r="F172" t="s">
        <v>189</v>
      </c>
      <c r="G172">
        <v>0</v>
      </c>
      <c r="H172">
        <v>0</v>
      </c>
      <c r="I172">
        <v>0</v>
      </c>
      <c r="J172">
        <v>0</v>
      </c>
      <c r="K172">
        <v>0</v>
      </c>
      <c r="L172">
        <v>0</v>
      </c>
      <c r="M172">
        <v>0</v>
      </c>
      <c r="N172">
        <v>0</v>
      </c>
      <c r="O172">
        <v>0</v>
      </c>
    </row>
    <row r="173" spans="1:15" x14ac:dyDescent="0.25">
      <c r="A173" t="str">
        <f t="shared" si="2"/>
        <v>Overige huishoudens65 jaar of ouderLoon werknemer2 t/m 5 jaar (aanvang 20100101 t/m 20121231)</v>
      </c>
      <c r="B173">
        <v>2015</v>
      </c>
      <c r="C173" t="s">
        <v>86</v>
      </c>
      <c r="D173" t="s">
        <v>89</v>
      </c>
      <c r="E173" t="s">
        <v>100</v>
      </c>
      <c r="F173" t="s">
        <v>190</v>
      </c>
      <c r="G173">
        <v>0</v>
      </c>
      <c r="H173">
        <v>0</v>
      </c>
      <c r="I173">
        <v>0</v>
      </c>
      <c r="J173">
        <v>0</v>
      </c>
      <c r="K173">
        <v>0</v>
      </c>
      <c r="L173">
        <v>0</v>
      </c>
      <c r="M173">
        <v>0</v>
      </c>
      <c r="N173">
        <v>0</v>
      </c>
      <c r="O173">
        <v>0</v>
      </c>
    </row>
    <row r="174" spans="1:15" x14ac:dyDescent="0.25">
      <c r="A174" t="str">
        <f t="shared" si="2"/>
        <v>Overige huishoudens65 jaar of ouderLoon werknemermeer dan 5 jaar (aanvang vóór 20100101)</v>
      </c>
      <c r="B174">
        <v>2015</v>
      </c>
      <c r="C174" t="s">
        <v>86</v>
      </c>
      <c r="D174" t="s">
        <v>89</v>
      </c>
      <c r="E174" t="s">
        <v>100</v>
      </c>
      <c r="F174" t="s">
        <v>191</v>
      </c>
      <c r="G174">
        <v>0</v>
      </c>
      <c r="H174">
        <v>0</v>
      </c>
      <c r="I174">
        <v>0</v>
      </c>
      <c r="J174">
        <v>0</v>
      </c>
      <c r="K174">
        <v>0</v>
      </c>
      <c r="L174">
        <v>0</v>
      </c>
      <c r="M174">
        <v>0</v>
      </c>
      <c r="N174">
        <v>0</v>
      </c>
      <c r="O174">
        <v>0</v>
      </c>
    </row>
    <row r="175" spans="1:15" x14ac:dyDescent="0.25">
      <c r="A175" t="str">
        <f t="shared" si="2"/>
        <v>Overige huishoudens65 jaar of ouderInkomen zelfstandigeminder dan 2 jaar (aanvang vanaf 20130101)</v>
      </c>
      <c r="B175">
        <v>2015</v>
      </c>
      <c r="C175" t="s">
        <v>86</v>
      </c>
      <c r="D175" t="s">
        <v>89</v>
      </c>
      <c r="E175" t="s">
        <v>101</v>
      </c>
      <c r="F175" t="s">
        <v>189</v>
      </c>
      <c r="G175">
        <v>0</v>
      </c>
      <c r="H175">
        <v>0</v>
      </c>
      <c r="I175">
        <v>0</v>
      </c>
      <c r="J175">
        <v>0</v>
      </c>
      <c r="K175">
        <v>0</v>
      </c>
      <c r="L175">
        <v>0</v>
      </c>
      <c r="M175">
        <v>0</v>
      </c>
      <c r="N175">
        <v>0</v>
      </c>
      <c r="O175">
        <v>0</v>
      </c>
    </row>
    <row r="176" spans="1:15" x14ac:dyDescent="0.25">
      <c r="A176" t="str">
        <f t="shared" si="2"/>
        <v>Overige huishoudens65 jaar of ouderInkomen zelfstandige2 t/m 5 jaar (aanvang 20100101 t/m 20121231)</v>
      </c>
      <c r="B176">
        <v>2015</v>
      </c>
      <c r="C176" t="s">
        <v>86</v>
      </c>
      <c r="D176" t="s">
        <v>89</v>
      </c>
      <c r="E176" t="s">
        <v>101</v>
      </c>
      <c r="F176" t="s">
        <v>190</v>
      </c>
      <c r="G176">
        <v>0</v>
      </c>
      <c r="H176">
        <v>0</v>
      </c>
      <c r="I176">
        <v>0</v>
      </c>
      <c r="J176">
        <v>0</v>
      </c>
      <c r="K176">
        <v>0</v>
      </c>
      <c r="L176">
        <v>0</v>
      </c>
      <c r="M176">
        <v>0</v>
      </c>
      <c r="N176">
        <v>0</v>
      </c>
      <c r="O176">
        <v>0</v>
      </c>
    </row>
    <row r="177" spans="1:15" x14ac:dyDescent="0.25">
      <c r="A177" t="str">
        <f t="shared" si="2"/>
        <v>Overige huishoudens65 jaar of ouderInkomen zelfstandigemeer dan 5 jaar (aanvang vóór 20100101)</v>
      </c>
      <c r="B177">
        <v>2015</v>
      </c>
      <c r="C177" t="s">
        <v>86</v>
      </c>
      <c r="D177" t="s">
        <v>89</v>
      </c>
      <c r="E177" t="s">
        <v>101</v>
      </c>
      <c r="F177" t="s">
        <v>191</v>
      </c>
      <c r="G177">
        <v>0</v>
      </c>
      <c r="H177">
        <v>0</v>
      </c>
      <c r="I177">
        <v>0</v>
      </c>
      <c r="J177">
        <v>0</v>
      </c>
      <c r="K177">
        <v>0</v>
      </c>
      <c r="L177">
        <v>0</v>
      </c>
      <c r="M177">
        <v>0</v>
      </c>
      <c r="N177">
        <v>0</v>
      </c>
      <c r="O177">
        <v>0</v>
      </c>
    </row>
    <row r="178" spans="1:15" x14ac:dyDescent="0.25">
      <c r="A178" t="str">
        <f t="shared" si="2"/>
        <v>Overige huishoudens65 jaar of ouderUitkering sociale zekerheidminder dan 2 jaar (aanvang vanaf 20130101)</v>
      </c>
      <c r="B178">
        <v>2015</v>
      </c>
      <c r="C178" t="s">
        <v>86</v>
      </c>
      <c r="D178" t="s">
        <v>89</v>
      </c>
      <c r="E178" t="s">
        <v>192</v>
      </c>
      <c r="F178" t="s">
        <v>189</v>
      </c>
      <c r="G178">
        <v>0</v>
      </c>
      <c r="H178">
        <v>0</v>
      </c>
      <c r="I178">
        <v>0</v>
      </c>
      <c r="J178">
        <v>0</v>
      </c>
      <c r="K178">
        <v>0</v>
      </c>
      <c r="L178">
        <v>0</v>
      </c>
      <c r="M178">
        <v>0</v>
      </c>
      <c r="N178">
        <v>0</v>
      </c>
      <c r="O178">
        <v>0</v>
      </c>
    </row>
    <row r="179" spans="1:15" x14ac:dyDescent="0.25">
      <c r="A179" t="str">
        <f t="shared" si="2"/>
        <v>Overige huishoudens65 jaar of ouderUitkering sociale zekerheidmeer dan 5 jaar (aanvang vóór 20100101)</v>
      </c>
      <c r="B179">
        <v>2015</v>
      </c>
      <c r="C179" t="s">
        <v>86</v>
      </c>
      <c r="D179" t="s">
        <v>89</v>
      </c>
      <c r="E179" t="s">
        <v>192</v>
      </c>
      <c r="F179" t="s">
        <v>191</v>
      </c>
      <c r="G179">
        <v>0</v>
      </c>
      <c r="H179">
        <v>0</v>
      </c>
      <c r="I179">
        <v>0</v>
      </c>
      <c r="J179">
        <v>0</v>
      </c>
      <c r="K179">
        <v>0</v>
      </c>
      <c r="L179">
        <v>0</v>
      </c>
      <c r="M179">
        <v>0</v>
      </c>
      <c r="N179">
        <v>0</v>
      </c>
      <c r="O179">
        <v>0</v>
      </c>
    </row>
    <row r="180" spans="1:15" x14ac:dyDescent="0.25">
      <c r="A180" t="str">
        <f t="shared" si="2"/>
        <v>Overige huishoudens65 jaar of ouderPensioen/overigminder dan 2 jaar (aanvang vanaf 20130101)</v>
      </c>
      <c r="B180">
        <v>2015</v>
      </c>
      <c r="C180" t="s">
        <v>86</v>
      </c>
      <c r="D180" t="s">
        <v>89</v>
      </c>
      <c r="E180" t="s">
        <v>102</v>
      </c>
      <c r="F180" t="s">
        <v>189</v>
      </c>
      <c r="G180">
        <v>0</v>
      </c>
      <c r="H180">
        <v>0</v>
      </c>
      <c r="I180">
        <v>0</v>
      </c>
      <c r="J180">
        <v>0</v>
      </c>
      <c r="K180">
        <v>0</v>
      </c>
      <c r="L180">
        <v>0</v>
      </c>
      <c r="M180">
        <v>0</v>
      </c>
      <c r="N180">
        <v>0</v>
      </c>
      <c r="O180">
        <v>0</v>
      </c>
    </row>
    <row r="181" spans="1:15" x14ac:dyDescent="0.25">
      <c r="A181" t="str">
        <f t="shared" si="2"/>
        <v>Overige huishoudens65 jaar of ouderPensioen/overig2 t/m 5 jaar (aanvang 20100101 t/m 20121231)</v>
      </c>
      <c r="B181">
        <v>2015</v>
      </c>
      <c r="C181" t="s">
        <v>86</v>
      </c>
      <c r="D181" t="s">
        <v>89</v>
      </c>
      <c r="E181" t="s">
        <v>102</v>
      </c>
      <c r="F181" t="s">
        <v>190</v>
      </c>
      <c r="G181">
        <v>0</v>
      </c>
      <c r="H181">
        <v>0</v>
      </c>
      <c r="I181">
        <v>0</v>
      </c>
      <c r="J181">
        <v>0</v>
      </c>
      <c r="K181">
        <v>0</v>
      </c>
      <c r="L181">
        <v>0</v>
      </c>
      <c r="M181">
        <v>0</v>
      </c>
      <c r="N181">
        <v>0</v>
      </c>
      <c r="O181">
        <v>0</v>
      </c>
    </row>
  </sheetData>
  <sortState ref="B3:W181">
    <sortCondition descending="1" ref="P3:P18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pageSetUpPr fitToPage="1"/>
  </sheetPr>
  <dimension ref="A1:L51"/>
  <sheetViews>
    <sheetView zoomScaleNormal="100" workbookViewId="0"/>
  </sheetViews>
  <sheetFormatPr defaultColWidth="8.85546875" defaultRowHeight="12.75" x14ac:dyDescent="0.2"/>
  <cols>
    <col min="1" max="1" width="15.7109375" style="9" customWidth="1"/>
    <col min="2" max="2" width="57.140625" style="9" customWidth="1"/>
    <col min="3" max="16384" width="8.85546875" style="9"/>
  </cols>
  <sheetData>
    <row r="1" spans="1:12" ht="15.75" x14ac:dyDescent="0.25">
      <c r="A1" s="8" t="s">
        <v>243</v>
      </c>
      <c r="B1" s="17"/>
      <c r="C1" s="18"/>
      <c r="D1" s="18"/>
      <c r="E1" s="19"/>
      <c r="F1" s="19"/>
      <c r="G1" s="19"/>
    </row>
    <row r="2" spans="1:12" x14ac:dyDescent="0.2">
      <c r="A2" s="20"/>
      <c r="B2" s="20"/>
      <c r="C2" s="21"/>
      <c r="D2" s="21"/>
      <c r="E2" s="20"/>
      <c r="F2" s="20"/>
      <c r="G2" s="20"/>
      <c r="H2" s="14"/>
      <c r="I2" s="14"/>
      <c r="J2" s="14"/>
      <c r="K2" s="22"/>
      <c r="L2" s="22"/>
    </row>
    <row r="3" spans="1:12" x14ac:dyDescent="0.2">
      <c r="A3" s="20"/>
      <c r="B3" s="20"/>
      <c r="C3" s="21"/>
      <c r="D3" s="21"/>
      <c r="E3" s="20"/>
      <c r="F3" s="20"/>
      <c r="G3" s="20"/>
      <c r="H3" s="14"/>
      <c r="I3" s="14"/>
      <c r="J3" s="14"/>
      <c r="K3" s="22"/>
      <c r="L3" s="22"/>
    </row>
    <row r="4" spans="1:12" x14ac:dyDescent="0.2">
      <c r="A4" s="23" t="s">
        <v>244</v>
      </c>
      <c r="B4" s="23" t="s">
        <v>243</v>
      </c>
      <c r="D4" s="17"/>
      <c r="E4" s="19"/>
      <c r="F4" s="19"/>
      <c r="G4" s="19"/>
    </row>
    <row r="5" spans="1:12" x14ac:dyDescent="0.2">
      <c r="A5" s="23"/>
      <c r="B5" s="23"/>
      <c r="D5" s="17"/>
      <c r="E5" s="19"/>
      <c r="F5" s="19"/>
      <c r="G5" s="19"/>
    </row>
    <row r="6" spans="1:12" x14ac:dyDescent="0.2">
      <c r="A6" s="17" t="s">
        <v>318</v>
      </c>
      <c r="B6" s="81" t="s">
        <v>353</v>
      </c>
      <c r="C6" s="81"/>
      <c r="D6" s="81"/>
      <c r="E6" s="81"/>
      <c r="F6" s="81"/>
      <c r="G6" s="81"/>
      <c r="H6" s="81"/>
      <c r="I6" s="81"/>
    </row>
    <row r="7" spans="1:12" x14ac:dyDescent="0.2">
      <c r="A7" s="17" t="s">
        <v>317</v>
      </c>
      <c r="B7" s="82" t="s">
        <v>319</v>
      </c>
      <c r="C7" s="82"/>
      <c r="D7" s="82"/>
      <c r="E7" s="82"/>
      <c r="F7" s="82"/>
      <c r="G7" s="82"/>
      <c r="H7" s="82"/>
      <c r="I7" s="82"/>
    </row>
    <row r="8" spans="1:12" x14ac:dyDescent="0.2">
      <c r="A8" s="17" t="s">
        <v>352</v>
      </c>
      <c r="B8" s="81" t="s">
        <v>354</v>
      </c>
      <c r="C8" s="81"/>
      <c r="D8" s="81"/>
      <c r="E8" s="81"/>
      <c r="F8" s="81"/>
      <c r="G8" s="81"/>
      <c r="H8" s="81"/>
      <c r="I8" s="81"/>
    </row>
    <row r="9" spans="1:12" x14ac:dyDescent="0.2">
      <c r="A9" s="17" t="s">
        <v>245</v>
      </c>
      <c r="B9" s="77" t="s">
        <v>320</v>
      </c>
      <c r="D9" s="17"/>
      <c r="E9" s="19"/>
      <c r="F9" s="19"/>
      <c r="G9" s="19"/>
    </row>
    <row r="10" spans="1:12" x14ac:dyDescent="0.2">
      <c r="A10" s="17" t="s">
        <v>246</v>
      </c>
      <c r="B10" s="77" t="s">
        <v>247</v>
      </c>
      <c r="D10" s="17"/>
      <c r="E10" s="19"/>
      <c r="F10" s="19"/>
      <c r="G10" s="19"/>
    </row>
    <row r="11" spans="1:12" x14ac:dyDescent="0.2">
      <c r="A11" s="17"/>
      <c r="B11" s="17"/>
      <c r="D11" s="17"/>
      <c r="E11" s="19"/>
      <c r="F11" s="19"/>
      <c r="G11" s="19"/>
    </row>
    <row r="12" spans="1:12" x14ac:dyDescent="0.2">
      <c r="A12" s="24" t="s">
        <v>248</v>
      </c>
      <c r="B12" s="81" t="s">
        <v>325</v>
      </c>
      <c r="C12" s="81"/>
      <c r="D12" s="81"/>
      <c r="E12" s="81"/>
      <c r="F12" s="81"/>
      <c r="G12" s="81"/>
      <c r="H12" s="81"/>
      <c r="I12" s="81"/>
      <c r="J12" s="81"/>
    </row>
    <row r="13" spans="1:12" x14ac:dyDescent="0.2">
      <c r="A13" s="24" t="s">
        <v>249</v>
      </c>
      <c r="B13" s="81" t="s">
        <v>310</v>
      </c>
      <c r="C13" s="81"/>
      <c r="D13" s="81"/>
      <c r="E13" s="81"/>
      <c r="F13" s="81"/>
      <c r="G13" s="81"/>
      <c r="H13" s="81"/>
      <c r="I13" s="81"/>
    </row>
    <row r="14" spans="1:12" x14ac:dyDescent="0.2">
      <c r="A14" s="24" t="s">
        <v>311</v>
      </c>
      <c r="B14" s="81" t="s">
        <v>312</v>
      </c>
      <c r="C14" s="81"/>
      <c r="D14" s="81"/>
      <c r="E14" s="81"/>
      <c r="F14" s="81"/>
      <c r="G14" s="81"/>
      <c r="H14" s="81"/>
      <c r="I14" s="81"/>
    </row>
    <row r="15" spans="1:12" x14ac:dyDescent="0.2">
      <c r="A15" s="17" t="s">
        <v>313</v>
      </c>
      <c r="B15" s="81" t="s">
        <v>314</v>
      </c>
      <c r="C15" s="81"/>
      <c r="D15" s="81"/>
      <c r="E15" s="81"/>
      <c r="F15" s="81"/>
      <c r="G15" s="81"/>
      <c r="H15" s="81"/>
      <c r="I15" s="81"/>
    </row>
    <row r="16" spans="1:12" x14ac:dyDescent="0.2">
      <c r="A16" s="17" t="s">
        <v>315</v>
      </c>
      <c r="B16" s="81" t="s">
        <v>316</v>
      </c>
      <c r="C16" s="81"/>
      <c r="D16" s="81"/>
      <c r="E16" s="81"/>
      <c r="F16" s="81"/>
      <c r="G16" s="81"/>
      <c r="H16" s="81"/>
      <c r="I16" s="81"/>
    </row>
    <row r="17" spans="1:7" x14ac:dyDescent="0.2">
      <c r="A17" s="14"/>
      <c r="B17" s="20"/>
      <c r="C17" s="17"/>
      <c r="D17" s="17"/>
      <c r="E17" s="19"/>
      <c r="F17" s="25"/>
      <c r="G17" s="19"/>
    </row>
    <row r="18" spans="1:7" x14ac:dyDescent="0.2">
      <c r="B18" s="19" t="s">
        <v>322</v>
      </c>
      <c r="C18" s="19"/>
      <c r="D18" s="19"/>
      <c r="E18" s="19"/>
      <c r="F18" s="19"/>
      <c r="G18" s="19"/>
    </row>
    <row r="19" spans="1:7" x14ac:dyDescent="0.2">
      <c r="A19" s="19"/>
      <c r="B19" s="78" t="s">
        <v>321</v>
      </c>
      <c r="C19" s="19"/>
      <c r="D19" s="19"/>
      <c r="E19" s="19"/>
      <c r="F19" s="19"/>
      <c r="G19" s="19"/>
    </row>
    <row r="21" spans="1:7" x14ac:dyDescent="0.2">
      <c r="B21" s="9" t="s">
        <v>324</v>
      </c>
    </row>
    <row r="38" spans="1:2" x14ac:dyDescent="0.2">
      <c r="A38" s="80" t="s">
        <v>250</v>
      </c>
      <c r="B38" s="80"/>
    </row>
    <row r="39" spans="1:2" x14ac:dyDescent="0.2">
      <c r="A39" s="79" t="s">
        <v>251</v>
      </c>
      <c r="B39" s="79"/>
    </row>
    <row r="40" spans="1:2" x14ac:dyDescent="0.2">
      <c r="A40" s="79" t="s">
        <v>252</v>
      </c>
      <c r="B40" s="79"/>
    </row>
    <row r="41" spans="1:2" x14ac:dyDescent="0.2">
      <c r="A41" s="26" t="s">
        <v>253</v>
      </c>
      <c r="B41" s="26"/>
    </row>
    <row r="42" spans="1:2" x14ac:dyDescent="0.2">
      <c r="A42" s="79" t="s">
        <v>254</v>
      </c>
      <c r="B42" s="79"/>
    </row>
    <row r="43" spans="1:2" x14ac:dyDescent="0.2">
      <c r="A43" s="79" t="s">
        <v>255</v>
      </c>
      <c r="B43" s="79"/>
    </row>
    <row r="44" spans="1:2" x14ac:dyDescent="0.2">
      <c r="A44" s="79" t="s">
        <v>256</v>
      </c>
      <c r="B44" s="79"/>
    </row>
    <row r="45" spans="1:2" x14ac:dyDescent="0.2">
      <c r="A45" s="79" t="s">
        <v>257</v>
      </c>
      <c r="B45" s="79"/>
    </row>
    <row r="46" spans="1:2" x14ac:dyDescent="0.2">
      <c r="A46" s="79" t="s">
        <v>258</v>
      </c>
      <c r="B46" s="79"/>
    </row>
    <row r="47" spans="1:2" x14ac:dyDescent="0.2">
      <c r="A47" s="79" t="s">
        <v>259</v>
      </c>
      <c r="B47" s="79"/>
    </row>
    <row r="48" spans="1:2" x14ac:dyDescent="0.2">
      <c r="A48" s="26" t="s">
        <v>260</v>
      </c>
      <c r="B48" s="27"/>
    </row>
    <row r="50" spans="1:6" x14ac:dyDescent="0.2">
      <c r="A50" s="28"/>
    </row>
    <row r="51" spans="1:6" x14ac:dyDescent="0.2">
      <c r="A51" s="29" t="s">
        <v>323</v>
      </c>
      <c r="B51" s="30"/>
      <c r="C51" s="30"/>
      <c r="D51" s="30"/>
      <c r="E51" s="30"/>
      <c r="F51" s="30"/>
    </row>
  </sheetData>
  <mergeCells count="17">
    <mergeCell ref="B6:I6"/>
    <mergeCell ref="B7:I7"/>
    <mergeCell ref="B8:I8"/>
    <mergeCell ref="B13:I13"/>
    <mergeCell ref="B14:I14"/>
    <mergeCell ref="B15:I15"/>
    <mergeCell ref="B16:I16"/>
    <mergeCell ref="B12:J12"/>
    <mergeCell ref="A45:B45"/>
    <mergeCell ref="A46:B46"/>
    <mergeCell ref="A47:B47"/>
    <mergeCell ref="A38:B38"/>
    <mergeCell ref="A39:B39"/>
    <mergeCell ref="A40:B40"/>
    <mergeCell ref="A42:B42"/>
    <mergeCell ref="A43:B43"/>
    <mergeCell ref="A44:B44"/>
  </mergeCells>
  <hyperlinks>
    <hyperlink ref="B19" r:id="rId1"/>
    <hyperlink ref="B12" location="'Tabel 1-basis'!A1" display="Basistabel met aantallen en gemiddelde inkomens van huishoudens naar verschillende eigendomstypen woningen en inkomensklassen"/>
    <hyperlink ref="B13" location="'Tabel 2-spreiding'!A1" display="Spreiding in inkomens- en welvaartskwintielen van huishoudens naar verschillende eigendomstypen woningen en inkomensklassen"/>
    <hyperlink ref="B14" location="'Tabel 3-kenmerken'!A1" display="Kenmerken van huishoudens naar verschillende eigendomstypen woningen en inkomensklassen"/>
    <hyperlink ref="B15" location="'Tabel 4-wijken'!A1" display="Aantallen van huishoudens naar verschillende eigendomstypen woningen en inkomensklassen per wijk"/>
    <hyperlink ref="B16" location="'Tabel 5-combinaties'!A1" display="Aantallen van combinaties van kenmerken uit eerdere tabellen voor hele regio Holland Rijnland, uitgesplitst naar 2 inkomensklassen"/>
    <hyperlink ref="B6" location="Factsheet1!A1" display="Opbouw eigendomstypen woningen en aandeel scheefwonende huishoudens per gemeente (selecteer zelf de gewenste gemeente)"/>
    <hyperlink ref="B7:I7" location="Factsheet2!A1" display="Kenmerken van scheefwonende huishoudens per gemeente (selecteer zelf de gewenste gemeente)"/>
    <hyperlink ref="B8:I8" location="Factsheet3!A1" display="Verdere uitsplitsing van huishoudenskenmerken naar eigendomstype woning per gemeente (selecteer zelf de gewenste gemeente)"/>
    <hyperlink ref="B9" location="Toelichting!A1" display="Toelichting bij het onderzoek"/>
    <hyperlink ref="B10" location="Bronbestanden!A1" display="Beschrijving van de gebruikte bronbestanden"/>
  </hyperlinks>
  <pageMargins left="0.74803149606299213" right="0.74803149606299213" top="0.98425196850393704" bottom="0.98425196850393704" header="0.51181102362204722" footer="0.51181102362204722"/>
  <pageSetup paperSize="9" scale="71"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pageSetUpPr fitToPage="1"/>
  </sheetPr>
  <dimension ref="A1:AA50"/>
  <sheetViews>
    <sheetView tabSelected="1" zoomScaleNormal="100" workbookViewId="0">
      <selection activeCell="I2" sqref="I2:J2"/>
    </sheetView>
  </sheetViews>
  <sheetFormatPr defaultColWidth="0" defaultRowHeight="15" zeroHeight="1" x14ac:dyDescent="0.25"/>
  <cols>
    <col min="1" max="1" width="21.28515625" style="4" customWidth="1"/>
    <col min="2" max="11" width="9.140625" customWidth="1"/>
    <col min="12" max="12" width="9.28515625" style="4" customWidth="1"/>
    <col min="13" max="13" width="21.42578125" style="4" customWidth="1"/>
    <col min="14" max="16" width="9.140625" hidden="1" customWidth="1"/>
    <col min="17" max="17" width="21.5703125" hidden="1" customWidth="1"/>
    <col min="18" max="27" width="0" hidden="1" customWidth="1"/>
    <col min="28" max="16384" width="9.140625" hidden="1"/>
  </cols>
  <sheetData>
    <row r="1" spans="1:27" ht="6" customHeight="1" x14ac:dyDescent="0.25">
      <c r="A1" s="70"/>
      <c r="B1" s="66"/>
      <c r="C1" s="66"/>
      <c r="D1" s="66"/>
      <c r="E1" s="66"/>
      <c r="F1" s="66"/>
      <c r="G1" s="66"/>
      <c r="H1" s="66"/>
      <c r="I1" s="66"/>
      <c r="J1" s="66"/>
      <c r="K1" s="66"/>
      <c r="L1" s="66"/>
      <c r="M1" s="66"/>
    </row>
    <row r="2" spans="1:27" x14ac:dyDescent="0.25">
      <c r="A2" s="66"/>
      <c r="B2" s="67" t="s">
        <v>336</v>
      </c>
      <c r="C2" s="66"/>
      <c r="D2" s="66"/>
      <c r="E2" s="66"/>
      <c r="F2" s="66"/>
      <c r="G2" s="66"/>
      <c r="H2" s="66"/>
      <c r="I2" s="89" t="s">
        <v>333</v>
      </c>
      <c r="J2" s="89"/>
      <c r="K2" s="67" t="s">
        <v>338</v>
      </c>
      <c r="L2" s="66"/>
      <c r="M2" s="66"/>
    </row>
    <row r="3" spans="1:27" ht="6" customHeight="1" x14ac:dyDescent="0.25">
      <c r="A3" s="66"/>
      <c r="B3" s="66"/>
      <c r="C3" s="66"/>
      <c r="D3" s="66"/>
      <c r="E3" s="66"/>
      <c r="F3" s="66"/>
      <c r="G3" s="66"/>
      <c r="H3" s="66"/>
      <c r="I3" s="66"/>
      <c r="J3" s="66"/>
      <c r="K3" s="66"/>
      <c r="L3" s="66"/>
      <c r="M3" s="66"/>
    </row>
    <row r="4" spans="1:27" x14ac:dyDescent="0.25">
      <c r="B4" s="4"/>
      <c r="C4" s="4"/>
      <c r="D4" s="4"/>
      <c r="E4" s="4"/>
      <c r="F4" s="4"/>
      <c r="G4" s="4"/>
      <c r="H4" s="4"/>
      <c r="I4" s="4"/>
      <c r="J4" s="4"/>
      <c r="K4" s="4"/>
    </row>
    <row r="5" spans="1:27" x14ac:dyDescent="0.25">
      <c r="B5" s="4"/>
      <c r="C5" s="4"/>
      <c r="D5" s="4"/>
      <c r="E5" s="4"/>
      <c r="F5" s="4"/>
      <c r="G5" s="4"/>
      <c r="H5" s="4"/>
      <c r="I5" s="4"/>
      <c r="J5" s="4"/>
      <c r="K5" s="4"/>
      <c r="Q5" s="1" t="s">
        <v>41</v>
      </c>
      <c r="R5" s="60" t="str">
        <f>P8</f>
        <v>Totaal</v>
      </c>
    </row>
    <row r="6" spans="1:27" x14ac:dyDescent="0.25">
      <c r="B6" s="4"/>
      <c r="C6" s="4"/>
      <c r="D6" s="4"/>
      <c r="E6" s="4"/>
      <c r="F6" s="4"/>
      <c r="G6" s="4"/>
      <c r="H6" s="4"/>
      <c r="I6" s="4"/>
      <c r="J6" s="4"/>
      <c r="K6" s="4"/>
      <c r="S6" t="s">
        <v>40</v>
      </c>
      <c r="V6" t="s">
        <v>0</v>
      </c>
      <c r="W6" t="s">
        <v>8</v>
      </c>
      <c r="X6" t="s">
        <v>9</v>
      </c>
      <c r="Y6" t="s">
        <v>10</v>
      </c>
      <c r="Z6" t="s">
        <v>328</v>
      </c>
      <c r="AA6" t="s">
        <v>329</v>
      </c>
    </row>
    <row r="7" spans="1:27" x14ac:dyDescent="0.25">
      <c r="B7" s="4"/>
      <c r="C7" s="4"/>
      <c r="D7" s="4"/>
      <c r="E7" s="4"/>
      <c r="F7" s="4"/>
      <c r="G7" s="4"/>
      <c r="H7" s="4"/>
      <c r="I7" s="4"/>
      <c r="J7" s="4"/>
      <c r="K7" s="4"/>
      <c r="R7" t="str">
        <f>CONCATENATE(S7,T7,U7)</f>
        <v>TotaalN.v.t.N.v.t.</v>
      </c>
      <c r="S7" t="s">
        <v>0</v>
      </c>
      <c r="T7" t="s">
        <v>1</v>
      </c>
      <c r="U7" t="s">
        <v>1</v>
      </c>
      <c r="V7">
        <f>VLOOKUP(CONCATENATE($R$5,V$6,$R7),'Tabel 1-basis'!$A:$M,9,FALSE)</f>
        <v>232200</v>
      </c>
    </row>
    <row r="8" spans="1:27" ht="15" customHeight="1" x14ac:dyDescent="0.25">
      <c r="B8" s="4"/>
      <c r="C8" s="4"/>
      <c r="D8" s="4"/>
      <c r="E8" s="4"/>
      <c r="F8" s="91" t="s">
        <v>337</v>
      </c>
      <c r="G8" s="91"/>
      <c r="H8" s="91"/>
      <c r="I8" s="91"/>
      <c r="J8" s="91"/>
      <c r="K8" s="91"/>
      <c r="P8" t="str">
        <f>IF(I2="Holland-Rijnland","Totaal",I2)</f>
        <v>Totaal</v>
      </c>
      <c r="R8" t="str">
        <f t="shared" ref="R8:R13" si="0">CONCATENATE(S8,T8,U8)</f>
        <v>EigenaarN.v.t.N.v.t.</v>
      </c>
      <c r="S8" t="s">
        <v>2</v>
      </c>
      <c r="T8" t="s">
        <v>1</v>
      </c>
      <c r="U8" t="s">
        <v>1</v>
      </c>
      <c r="V8">
        <f>VLOOKUP(CONCATENATE($R$5,V$6,$R8),'Tabel 1-basis'!$A:$M,9,FALSE)</f>
        <v>142900</v>
      </c>
    </row>
    <row r="9" spans="1:27" ht="15.75" customHeight="1" x14ac:dyDescent="0.25">
      <c r="B9" s="4"/>
      <c r="C9" s="4"/>
      <c r="D9" s="4"/>
      <c r="E9" s="4"/>
      <c r="F9" s="91"/>
      <c r="G9" s="91"/>
      <c r="H9" s="91"/>
      <c r="I9" s="91"/>
      <c r="J9" s="91"/>
      <c r="K9" s="91"/>
      <c r="R9" t="str">
        <f t="shared" si="0"/>
        <v>HuurTotaalN.v.t.</v>
      </c>
      <c r="S9" t="s">
        <v>3</v>
      </c>
      <c r="T9" t="s">
        <v>0</v>
      </c>
      <c r="U9" t="s">
        <v>1</v>
      </c>
      <c r="V9">
        <f>VLOOKUP(CONCATENATE($R$5,V$6,$R9),'Tabel 1-basis'!$A:$M,9,FALSE)</f>
        <v>89400</v>
      </c>
    </row>
    <row r="10" spans="1:27" x14ac:dyDescent="0.25">
      <c r="B10" s="4"/>
      <c r="C10" s="4"/>
      <c r="D10" s="4"/>
      <c r="E10" s="4"/>
      <c r="F10" s="90" t="str">
        <f>I2</f>
        <v>Holland-Rijnland</v>
      </c>
      <c r="G10" s="90"/>
      <c r="H10" s="90"/>
      <c r="I10" s="90"/>
      <c r="J10" s="90"/>
      <c r="K10" s="4"/>
      <c r="Q10" s="5"/>
      <c r="R10" t="str">
        <f t="shared" si="0"/>
        <v>HuurCorporatieTotaal</v>
      </c>
      <c r="S10" t="s">
        <v>3</v>
      </c>
      <c r="T10" t="s">
        <v>4</v>
      </c>
      <c r="U10" t="s">
        <v>0</v>
      </c>
      <c r="V10">
        <f>VLOOKUP(CONCATENATE($R$5,V$6,$R10),'Tabel 1-basis'!$A:$M,9,FALSE)</f>
        <v>61900</v>
      </c>
    </row>
    <row r="11" spans="1:27" x14ac:dyDescent="0.25">
      <c r="B11" s="4"/>
      <c r="C11" s="4"/>
      <c r="D11" s="4"/>
      <c r="E11" s="4"/>
      <c r="F11" s="90"/>
      <c r="G11" s="90"/>
      <c r="H11" s="90"/>
      <c r="I11" s="90"/>
      <c r="J11" s="90"/>
      <c r="K11" s="4"/>
      <c r="O11" t="s">
        <v>333</v>
      </c>
      <c r="Q11" s="5"/>
      <c r="R11" t="str">
        <f t="shared" si="0"/>
        <v>HuurCorporatieOnder liberalisatiegrens</v>
      </c>
      <c r="S11" t="s">
        <v>3</v>
      </c>
      <c r="T11" t="s">
        <v>4</v>
      </c>
      <c r="U11" t="s">
        <v>5</v>
      </c>
      <c r="V11">
        <f>VLOOKUP(CONCATENATE($R$5,V$6,$R11),'Tabel 1-basis'!$A:$M,9,FALSE)</f>
        <v>57300</v>
      </c>
      <c r="W11">
        <f>VLOOKUP(CONCATENATE($R$5,W$6,$R11),'Tabel 1-basis'!$A:$M,9,FALSE)</f>
        <v>40100</v>
      </c>
      <c r="X11">
        <f>VLOOKUP(CONCATENATE($R$5,X$6,$R11),'Tabel 1-basis'!$A:$M,9,FALSE)</f>
        <v>7000</v>
      </c>
      <c r="Y11">
        <f>VLOOKUP(CONCATENATE($R$5,Y$6,$R11),'Tabel 1-basis'!$A:$M,9,FALSE)</f>
        <v>10200</v>
      </c>
      <c r="Z11">
        <f>W11</f>
        <v>40100</v>
      </c>
      <c r="AA11">
        <f>X11+Y11</f>
        <v>17200</v>
      </c>
    </row>
    <row r="12" spans="1:27" x14ac:dyDescent="0.25">
      <c r="B12" s="4"/>
      <c r="C12" s="4"/>
      <c r="D12" s="4"/>
      <c r="E12" s="4"/>
      <c r="F12" s="4"/>
      <c r="G12" s="4"/>
      <c r="H12" s="4"/>
      <c r="I12" s="4"/>
      <c r="J12" s="4"/>
      <c r="K12" s="4"/>
      <c r="O12" t="s">
        <v>12</v>
      </c>
      <c r="R12" t="str">
        <f t="shared" si="0"/>
        <v>HuurCorporatieOverig</v>
      </c>
      <c r="S12" t="s">
        <v>3</v>
      </c>
      <c r="T12" t="s">
        <v>4</v>
      </c>
      <c r="U12" t="s">
        <v>6</v>
      </c>
      <c r="V12">
        <f>VLOOKUP(CONCATENATE($R$5,V$6,$R12),'Tabel 1-basis'!$A:$M,9,FALSE)</f>
        <v>4600</v>
      </c>
    </row>
    <row r="13" spans="1:27" x14ac:dyDescent="0.25">
      <c r="B13" s="4"/>
      <c r="C13" s="4"/>
      <c r="D13" s="4"/>
      <c r="E13" s="4"/>
      <c r="F13" s="4"/>
      <c r="G13" s="4"/>
      <c r="H13" s="4"/>
      <c r="I13" s="4"/>
      <c r="J13" s="4"/>
      <c r="K13" s="4"/>
      <c r="O13" t="s">
        <v>16</v>
      </c>
      <c r="R13" t="str">
        <f t="shared" si="0"/>
        <v>HuurOverige verhuurderN.v.t.</v>
      </c>
      <c r="S13" t="s">
        <v>3</v>
      </c>
      <c r="T13" t="s">
        <v>7</v>
      </c>
      <c r="U13" t="s">
        <v>1</v>
      </c>
      <c r="V13">
        <f>VLOOKUP(CONCATENATE($R$5,V$6,$R13),'Tabel 1-basis'!$A:$M,9,FALSE)</f>
        <v>27500</v>
      </c>
    </row>
    <row r="14" spans="1:27" x14ac:dyDescent="0.25">
      <c r="B14" s="4"/>
      <c r="C14" s="87" t="s">
        <v>332</v>
      </c>
      <c r="D14" s="87"/>
      <c r="E14" s="88"/>
      <c r="F14" s="84" t="s">
        <v>340</v>
      </c>
      <c r="G14" s="85"/>
      <c r="H14" s="86"/>
      <c r="I14" s="84" t="s">
        <v>343</v>
      </c>
      <c r="J14" s="85"/>
      <c r="K14" s="86"/>
      <c r="O14" t="s">
        <v>14</v>
      </c>
    </row>
    <row r="15" spans="1:27" x14ac:dyDescent="0.25">
      <c r="A15" s="61"/>
      <c r="B15" s="61"/>
      <c r="C15" s="61"/>
      <c r="D15" s="61"/>
      <c r="E15" s="61"/>
      <c r="F15" s="61"/>
      <c r="G15" s="61"/>
      <c r="H15" s="61"/>
      <c r="I15" s="61"/>
      <c r="J15" s="61"/>
      <c r="K15" s="61"/>
      <c r="L15" s="61"/>
      <c r="M15" s="61"/>
      <c r="O15" t="s">
        <v>22</v>
      </c>
    </row>
    <row r="16" spans="1:27" x14ac:dyDescent="0.25">
      <c r="A16" s="61"/>
      <c r="B16" s="63" t="str">
        <f>"- "&amp;FIXED(V11,0,0)&amp;" sociale huurwoningen in "&amp;I2&amp;" ("&amp;V17&amp;"%)"</f>
        <v>- 57.300 sociale huurwoningen in Holland-Rijnland (25%)</v>
      </c>
      <c r="C16" s="61"/>
      <c r="D16" s="61"/>
      <c r="E16" s="61"/>
      <c r="F16" s="61"/>
      <c r="G16" s="61"/>
      <c r="H16" s="61"/>
      <c r="I16" s="61"/>
      <c r="J16" s="61"/>
      <c r="K16" s="61"/>
      <c r="L16" s="61"/>
      <c r="M16" s="61"/>
      <c r="O16" t="s">
        <v>23</v>
      </c>
      <c r="V16" s="7"/>
    </row>
    <row r="17" spans="1:23" x14ac:dyDescent="0.25">
      <c r="A17" s="61"/>
      <c r="B17" s="63" t="str">
        <f>"- daarvan worden er "&amp;FIXED(AA11,0,0)&amp;" ("&amp;W17&amp;"%)"&amp;" bewoond door scheefwonend huishouden (inkomen van ten minste €34.229)"</f>
        <v>- daarvan worden er 17.200 (30%) bewoond door scheefwonend huishouden (inkomen van ten minste €34.229)</v>
      </c>
      <c r="C17" s="61"/>
      <c r="D17" s="61"/>
      <c r="E17" s="61"/>
      <c r="F17" s="61"/>
      <c r="G17" s="61"/>
      <c r="H17" s="61"/>
      <c r="I17" s="61"/>
      <c r="J17" s="61"/>
      <c r="K17" s="61"/>
      <c r="L17" s="61"/>
      <c r="M17" s="61"/>
      <c r="O17" t="s">
        <v>24</v>
      </c>
      <c r="V17" s="7">
        <f>ROUND(V11/V7*100,0)</f>
        <v>25</v>
      </c>
      <c r="W17" s="7">
        <f>ROUND(AA11/V11*100,0)</f>
        <v>30</v>
      </c>
    </row>
    <row r="18" spans="1:23" x14ac:dyDescent="0.25">
      <c r="A18" s="61"/>
      <c r="B18" s="61"/>
      <c r="C18" s="61"/>
      <c r="D18" s="61"/>
      <c r="E18" s="61"/>
      <c r="F18" s="61"/>
      <c r="G18" s="61"/>
      <c r="H18" s="61"/>
      <c r="I18" s="61"/>
      <c r="J18" s="61"/>
      <c r="K18" s="61"/>
      <c r="L18" s="61"/>
      <c r="M18" s="61"/>
      <c r="O18" t="s">
        <v>17</v>
      </c>
      <c r="R18" t="s">
        <v>238</v>
      </c>
      <c r="S18">
        <f>V11</f>
        <v>57300</v>
      </c>
      <c r="T18">
        <f>V11/V7</f>
        <v>0.24677002583979329</v>
      </c>
    </row>
    <row r="19" spans="1:23" x14ac:dyDescent="0.25">
      <c r="A19" s="61"/>
      <c r="B19" s="61"/>
      <c r="C19" s="61"/>
      <c r="D19" s="61"/>
      <c r="E19" s="61"/>
      <c r="F19" s="69"/>
      <c r="G19" s="61"/>
      <c r="H19" s="61"/>
      <c r="I19" s="61"/>
      <c r="J19" s="61"/>
      <c r="K19" s="61"/>
      <c r="L19" s="61"/>
      <c r="M19" s="61"/>
      <c r="O19" t="s">
        <v>13</v>
      </c>
      <c r="R19" t="s">
        <v>43</v>
      </c>
      <c r="S19">
        <f>V12</f>
        <v>4600</v>
      </c>
      <c r="T19">
        <f>V12/V7</f>
        <v>1.9810508182601206E-2</v>
      </c>
    </row>
    <row r="20" spans="1:23" x14ac:dyDescent="0.25">
      <c r="A20" s="61"/>
      <c r="B20" s="61"/>
      <c r="C20" s="61"/>
      <c r="D20" s="61"/>
      <c r="E20" s="61"/>
      <c r="F20" s="69"/>
      <c r="G20" s="61"/>
      <c r="H20" s="61"/>
      <c r="I20" s="61"/>
      <c r="J20" s="61"/>
      <c r="K20" s="61"/>
      <c r="L20" s="61"/>
      <c r="M20" s="61"/>
      <c r="O20" t="s">
        <v>18</v>
      </c>
      <c r="R20" t="s">
        <v>42</v>
      </c>
      <c r="S20">
        <f>V13</f>
        <v>27500</v>
      </c>
      <c r="T20">
        <f>V13/V7</f>
        <v>0.11843238587424634</v>
      </c>
    </row>
    <row r="21" spans="1:23" x14ac:dyDescent="0.25">
      <c r="A21" s="61"/>
      <c r="B21" s="61"/>
      <c r="C21" s="61"/>
      <c r="D21" s="61"/>
      <c r="E21" s="61"/>
      <c r="F21" s="69"/>
      <c r="G21" s="61"/>
      <c r="H21" s="61"/>
      <c r="I21" s="61"/>
      <c r="J21" s="61"/>
      <c r="K21" s="61"/>
      <c r="L21" s="61"/>
      <c r="M21" s="61"/>
      <c r="O21" t="s">
        <v>19</v>
      </c>
      <c r="R21" t="s">
        <v>2</v>
      </c>
      <c r="S21">
        <f>V8</f>
        <v>142900</v>
      </c>
      <c r="T21">
        <f>V8/V7</f>
        <v>0.6154177433247201</v>
      </c>
    </row>
    <row r="22" spans="1:23" x14ac:dyDescent="0.25">
      <c r="A22" s="61"/>
      <c r="B22" s="61"/>
      <c r="C22" s="61"/>
      <c r="D22" s="61"/>
      <c r="E22" s="61"/>
      <c r="F22" s="69"/>
      <c r="G22" s="61"/>
      <c r="H22" s="61"/>
      <c r="I22" s="61"/>
      <c r="J22" s="61"/>
      <c r="K22" s="61"/>
      <c r="L22" s="61"/>
      <c r="M22" s="61"/>
      <c r="O22" t="s">
        <v>25</v>
      </c>
    </row>
    <row r="23" spans="1:23" x14ac:dyDescent="0.25">
      <c r="A23" s="61"/>
      <c r="B23" s="61"/>
      <c r="C23" s="61"/>
      <c r="D23" s="61"/>
      <c r="E23" s="61"/>
      <c r="F23" s="69"/>
      <c r="G23" s="61"/>
      <c r="H23" s="61"/>
      <c r="I23" s="61"/>
      <c r="J23" s="61"/>
      <c r="K23" s="61"/>
      <c r="L23" s="61"/>
      <c r="M23" s="61"/>
      <c r="O23" t="s">
        <v>20</v>
      </c>
      <c r="R23" t="s">
        <v>339</v>
      </c>
      <c r="S23">
        <f>W11</f>
        <v>40100</v>
      </c>
    </row>
    <row r="24" spans="1:23" x14ac:dyDescent="0.25">
      <c r="A24" s="61"/>
      <c r="B24" s="61"/>
      <c r="C24" s="61"/>
      <c r="D24" s="61"/>
      <c r="E24" s="61"/>
      <c r="F24" s="69"/>
      <c r="G24" s="61"/>
      <c r="H24" s="61"/>
      <c r="I24" s="61"/>
      <c r="J24" s="61"/>
      <c r="K24" s="61"/>
      <c r="L24" s="61"/>
      <c r="M24" s="61"/>
      <c r="O24" t="s">
        <v>26</v>
      </c>
      <c r="R24" t="s">
        <v>330</v>
      </c>
      <c r="S24">
        <f>X11</f>
        <v>7000</v>
      </c>
    </row>
    <row r="25" spans="1:23" x14ac:dyDescent="0.25">
      <c r="A25" s="61"/>
      <c r="B25" s="61"/>
      <c r="C25" s="61"/>
      <c r="D25" s="61"/>
      <c r="E25" s="61"/>
      <c r="F25" s="69"/>
      <c r="G25" s="61"/>
      <c r="H25" s="61"/>
      <c r="I25" s="61"/>
      <c r="J25" s="61"/>
      <c r="K25" s="61"/>
      <c r="L25" s="61"/>
      <c r="M25" s="61"/>
      <c r="O25" t="s">
        <v>27</v>
      </c>
      <c r="R25" t="s">
        <v>331</v>
      </c>
      <c r="S25">
        <f>Y11</f>
        <v>10200</v>
      </c>
    </row>
    <row r="26" spans="1:23" x14ac:dyDescent="0.25">
      <c r="A26" s="61"/>
      <c r="B26" s="61"/>
      <c r="C26" s="61"/>
      <c r="D26" s="61"/>
      <c r="E26" s="61"/>
      <c r="F26" s="69"/>
      <c r="G26" s="61"/>
      <c r="H26" s="61"/>
      <c r="I26" s="61"/>
      <c r="J26" s="61"/>
      <c r="K26" s="61"/>
      <c r="L26" s="61"/>
      <c r="M26" s="61"/>
    </row>
    <row r="27" spans="1:23" x14ac:dyDescent="0.25">
      <c r="A27" s="61"/>
      <c r="B27" s="61"/>
      <c r="C27" s="61"/>
      <c r="D27" s="61"/>
      <c r="E27" s="61"/>
      <c r="F27" s="69"/>
      <c r="G27" s="61"/>
      <c r="H27" s="61"/>
      <c r="I27" s="61"/>
      <c r="J27" s="61"/>
      <c r="K27" s="61"/>
      <c r="L27" s="61"/>
      <c r="M27" s="61"/>
    </row>
    <row r="28" spans="1:23" x14ac:dyDescent="0.25">
      <c r="A28" s="61"/>
      <c r="B28" s="61"/>
      <c r="C28" s="61"/>
      <c r="D28" s="61"/>
      <c r="E28" s="61"/>
      <c r="F28" s="69"/>
      <c r="G28" s="61"/>
      <c r="H28" s="61"/>
      <c r="I28" s="61"/>
      <c r="J28" s="61"/>
      <c r="K28" s="61"/>
      <c r="L28" s="61"/>
      <c r="M28" s="61"/>
    </row>
    <row r="29" spans="1:23" x14ac:dyDescent="0.25">
      <c r="A29" s="61"/>
      <c r="B29" s="61"/>
      <c r="C29" s="61"/>
      <c r="D29" s="61"/>
      <c r="E29" s="61"/>
      <c r="F29" s="69"/>
      <c r="G29" s="61"/>
      <c r="H29" s="61"/>
      <c r="I29" s="61"/>
      <c r="J29" s="61"/>
      <c r="K29" s="61"/>
      <c r="L29" s="61"/>
      <c r="M29" s="61"/>
    </row>
    <row r="30" spans="1:23" x14ac:dyDescent="0.25">
      <c r="A30" s="61"/>
      <c r="B30" s="61"/>
      <c r="C30" s="61"/>
      <c r="D30" s="61"/>
      <c r="E30" s="61"/>
      <c r="F30" s="69"/>
      <c r="G30" s="61"/>
      <c r="H30" s="61"/>
      <c r="I30" s="61"/>
      <c r="J30" s="61"/>
      <c r="K30" s="61"/>
      <c r="L30" s="61"/>
      <c r="M30" s="61"/>
    </row>
    <row r="31" spans="1:23" x14ac:dyDescent="0.25">
      <c r="A31" s="61"/>
      <c r="B31" s="61"/>
      <c r="C31" s="61"/>
      <c r="D31" s="61"/>
      <c r="E31" s="61"/>
      <c r="F31" s="69"/>
      <c r="G31" s="61"/>
      <c r="H31" s="61"/>
      <c r="I31" s="61"/>
      <c r="J31" s="61"/>
      <c r="K31" s="61"/>
      <c r="L31" s="61"/>
      <c r="M31" s="61"/>
    </row>
    <row r="32" spans="1:23" x14ac:dyDescent="0.25">
      <c r="A32" s="61"/>
      <c r="B32" s="61"/>
      <c r="C32" s="61"/>
      <c r="D32" s="61"/>
      <c r="E32" s="61"/>
      <c r="F32" s="69"/>
      <c r="G32" s="61"/>
      <c r="H32" s="61"/>
      <c r="I32" s="61"/>
      <c r="J32" s="61"/>
      <c r="K32" s="61"/>
      <c r="L32" s="61"/>
      <c r="M32" s="61"/>
    </row>
    <row r="33" spans="1:13" x14ac:dyDescent="0.25">
      <c r="A33" s="61"/>
      <c r="B33" s="61"/>
      <c r="C33" s="61"/>
      <c r="D33" s="61"/>
      <c r="E33" s="61"/>
      <c r="F33" s="69"/>
      <c r="G33" s="61"/>
      <c r="H33" s="61"/>
      <c r="I33" s="61"/>
      <c r="J33" s="61"/>
      <c r="K33" s="61"/>
      <c r="L33" s="61"/>
      <c r="M33" s="61"/>
    </row>
    <row r="34" spans="1:13" x14ac:dyDescent="0.25">
      <c r="A34" s="61"/>
      <c r="B34" s="61"/>
      <c r="C34" s="61"/>
      <c r="D34" s="61"/>
      <c r="E34" s="61"/>
      <c r="F34" s="69"/>
      <c r="G34" s="61"/>
      <c r="H34" s="61"/>
      <c r="I34" s="61"/>
      <c r="J34" s="61"/>
      <c r="K34" s="61"/>
      <c r="L34" s="61"/>
      <c r="M34" s="61"/>
    </row>
    <row r="35" spans="1:13" x14ac:dyDescent="0.25">
      <c r="A35" s="61"/>
      <c r="B35" s="61"/>
      <c r="C35" s="61"/>
      <c r="D35" s="61"/>
      <c r="E35" s="61"/>
      <c r="F35" s="61"/>
      <c r="G35" s="61"/>
      <c r="H35" s="61"/>
      <c r="I35" s="61"/>
      <c r="J35" s="61"/>
      <c r="K35" s="61"/>
      <c r="L35" s="61"/>
      <c r="M35" s="61"/>
    </row>
    <row r="36" spans="1:13" x14ac:dyDescent="0.25">
      <c r="A36" s="61"/>
      <c r="B36" s="61"/>
      <c r="C36" s="61"/>
      <c r="D36" s="61"/>
      <c r="E36" s="61"/>
      <c r="F36" s="61"/>
      <c r="G36" s="61"/>
      <c r="H36" s="61"/>
      <c r="I36" s="61"/>
      <c r="J36" s="61"/>
      <c r="K36" s="83" t="s">
        <v>334</v>
      </c>
      <c r="L36" s="83"/>
      <c r="M36" s="64"/>
    </row>
    <row r="37" spans="1:13" x14ac:dyDescent="0.25">
      <c r="A37" s="61"/>
      <c r="B37" s="61"/>
      <c r="C37" s="61"/>
      <c r="D37" s="61"/>
      <c r="E37" s="61"/>
      <c r="F37" s="61"/>
      <c r="G37" s="61"/>
      <c r="H37" s="61"/>
      <c r="I37" s="61"/>
      <c r="J37" s="61"/>
      <c r="K37" s="61"/>
      <c r="L37" s="61"/>
      <c r="M37" s="61"/>
    </row>
    <row r="38" spans="1:13" s="4" customFormat="1" x14ac:dyDescent="0.25">
      <c r="B38" s="4" t="s">
        <v>335</v>
      </c>
    </row>
    <row r="39" spans="1:13" s="4" customFormat="1" x14ac:dyDescent="0.25"/>
    <row r="40" spans="1:13" s="4" customFormat="1" x14ac:dyDescent="0.25"/>
    <row r="41" spans="1:13" s="4" customFormat="1" x14ac:dyDescent="0.25"/>
    <row r="42" spans="1:13" s="4" customFormat="1" x14ac:dyDescent="0.25"/>
    <row r="43" spans="1:13" s="4" customFormat="1" x14ac:dyDescent="0.25"/>
    <row r="44" spans="1:13" s="4" customFormat="1" x14ac:dyDescent="0.25"/>
    <row r="45" spans="1:13" s="4" customFormat="1" x14ac:dyDescent="0.25"/>
    <row r="46" spans="1:13" s="4" customFormat="1" x14ac:dyDescent="0.25"/>
    <row r="47" spans="1:13" s="4" customFormat="1" x14ac:dyDescent="0.25"/>
    <row r="48" spans="1:13" s="4" customFormat="1" x14ac:dyDescent="0.25"/>
    <row r="49" spans="2:11" x14ac:dyDescent="0.25">
      <c r="B49" s="4"/>
      <c r="C49" s="4"/>
      <c r="D49" s="4"/>
      <c r="E49" s="4"/>
      <c r="F49" s="4"/>
      <c r="G49" s="4"/>
      <c r="H49" s="4"/>
      <c r="I49" s="4"/>
      <c r="J49" s="4"/>
      <c r="K49" s="4"/>
    </row>
    <row r="50" spans="2:11" x14ac:dyDescent="0.25">
      <c r="B50" s="4"/>
      <c r="C50" s="4"/>
      <c r="D50" s="4"/>
      <c r="E50" s="4"/>
      <c r="F50" s="4"/>
      <c r="G50" s="4"/>
      <c r="H50" s="4"/>
      <c r="I50" s="4"/>
      <c r="J50" s="4"/>
      <c r="K50" s="4"/>
    </row>
  </sheetData>
  <sheetProtection algorithmName="SHA-512" hashValue="e40gKfcylqRcwCFtBs2ruMMdt8j6MlOOfbafMQ738GJep9uhnc3HDpIMCIjDdvfV8wInsvJMikomeR/YX9h+CA==" saltValue="O7UExg5fjK93kH/QmIWYRQ==" spinCount="100000" sheet="1" objects="1" scenarios="1"/>
  <mergeCells count="7">
    <mergeCell ref="K36:L36"/>
    <mergeCell ref="I14:K14"/>
    <mergeCell ref="C14:E14"/>
    <mergeCell ref="I2:J2"/>
    <mergeCell ref="F10:J11"/>
    <mergeCell ref="F8:K9"/>
    <mergeCell ref="F14:H14"/>
  </mergeCells>
  <dataValidations count="3">
    <dataValidation type="list" allowBlank="1" showInputMessage="1" showErrorMessage="1" sqref="I2:J2">
      <formula1>$O$11:$O$25</formula1>
    </dataValidation>
    <dataValidation type="list" allowBlank="1" showInputMessage="1" showErrorMessage="1" promptTitle="gemeente" sqref="S5">
      <formula1>#REF!</formula1>
    </dataValidation>
    <dataValidation type="list" allowBlank="1" showInputMessage="1" showErrorMessage="1" sqref="R5">
      <formula1>#REF!</formula1>
    </dataValidation>
  </dataValidations>
  <hyperlinks>
    <hyperlink ref="F14:H14" location="Factsheet2!A1" display="2: kenmerken scheefwoners"/>
    <hyperlink ref="K36" location="Factsheet2!A4" display="&gt; naar volgende blad"/>
    <hyperlink ref="I14:K14" location="Factsheet3!A1" display="3: kenmerken eigendomstypen"/>
  </hyperlinks>
  <pageMargins left="0.70866141732283472" right="0.70866141732283472" top="0.74803149606299213" bottom="0.74803149606299213"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pageSetUpPr fitToPage="1"/>
  </sheetPr>
  <dimension ref="A1:AB75"/>
  <sheetViews>
    <sheetView zoomScaleNormal="100" workbookViewId="0"/>
  </sheetViews>
  <sheetFormatPr defaultColWidth="0" defaultRowHeight="15" zeroHeight="1" x14ac:dyDescent="0.25"/>
  <cols>
    <col min="1" max="1" width="21.42578125" style="4" customWidth="1"/>
    <col min="2" max="2" width="10.5703125" bestFit="1" customWidth="1"/>
    <col min="3" max="11" width="9.140625" customWidth="1"/>
    <col min="12" max="12" width="9.28515625" style="4" customWidth="1"/>
    <col min="13" max="13" width="21.42578125" style="4" customWidth="1"/>
    <col min="14" max="16" width="9.140625" hidden="1" customWidth="1"/>
    <col min="17" max="17" width="21.5703125" hidden="1" customWidth="1"/>
    <col min="18" max="23" width="9.140625" hidden="1" customWidth="1"/>
    <col min="24" max="24" width="10.5703125" hidden="1" customWidth="1"/>
    <col min="25" max="28" width="0" hidden="1" customWidth="1"/>
    <col min="29" max="16384" width="9.140625" hidden="1"/>
  </cols>
  <sheetData>
    <row r="1" spans="1:27" ht="6" customHeight="1" x14ac:dyDescent="0.25">
      <c r="A1" s="66"/>
      <c r="B1" s="66"/>
      <c r="C1" s="66"/>
      <c r="D1" s="66"/>
      <c r="E1" s="66"/>
      <c r="F1" s="66"/>
      <c r="G1" s="66"/>
      <c r="H1" s="66"/>
      <c r="I1" s="66"/>
      <c r="J1" s="66"/>
      <c r="K1" s="66"/>
      <c r="L1" s="66"/>
      <c r="M1" s="66"/>
    </row>
    <row r="2" spans="1:27" x14ac:dyDescent="0.25">
      <c r="A2" s="66"/>
      <c r="B2" s="92" t="s">
        <v>341</v>
      </c>
      <c r="C2" s="92"/>
      <c r="D2" s="92"/>
      <c r="E2" s="92"/>
      <c r="F2" s="92"/>
      <c r="G2" s="92"/>
      <c r="H2" s="92"/>
      <c r="I2" s="92"/>
      <c r="J2" s="92"/>
      <c r="K2" s="92"/>
      <c r="L2" s="92"/>
      <c r="M2" s="66"/>
    </row>
    <row r="3" spans="1:27" ht="6" customHeight="1" x14ac:dyDescent="0.25">
      <c r="A3" s="66"/>
      <c r="B3" s="66"/>
      <c r="C3" s="66"/>
      <c r="D3" s="66"/>
      <c r="E3" s="66"/>
      <c r="F3" s="66"/>
      <c r="G3" s="66"/>
      <c r="H3" s="66"/>
      <c r="I3" s="66"/>
      <c r="J3" s="66"/>
      <c r="K3" s="66"/>
      <c r="L3" s="66"/>
      <c r="M3" s="66"/>
    </row>
    <row r="4" spans="1:27" x14ac:dyDescent="0.25">
      <c r="B4" s="4"/>
      <c r="C4" s="4"/>
      <c r="D4" s="4"/>
      <c r="E4" s="4"/>
      <c r="F4" s="4"/>
      <c r="G4" s="4"/>
      <c r="H4" s="4"/>
      <c r="I4" s="4"/>
      <c r="J4" s="4"/>
      <c r="K4" s="4"/>
    </row>
    <row r="5" spans="1:27" x14ac:dyDescent="0.25">
      <c r="B5" s="4"/>
      <c r="C5" s="4"/>
      <c r="D5" s="4"/>
      <c r="E5" s="4"/>
      <c r="F5" s="4"/>
      <c r="G5" s="4"/>
      <c r="H5" s="4"/>
      <c r="I5" s="4"/>
      <c r="J5" s="4"/>
      <c r="K5" s="4"/>
      <c r="Q5" s="1" t="s">
        <v>41</v>
      </c>
      <c r="R5" s="60" t="str">
        <f>P8</f>
        <v>Totaal</v>
      </c>
    </row>
    <row r="6" spans="1:27" x14ac:dyDescent="0.25">
      <c r="B6" s="4"/>
      <c r="C6" s="4"/>
      <c r="D6" s="4"/>
      <c r="E6" s="4"/>
      <c r="F6" s="4"/>
      <c r="G6" s="4"/>
      <c r="H6" s="4"/>
      <c r="I6" s="4"/>
      <c r="J6" s="4"/>
      <c r="K6" s="4"/>
      <c r="S6" t="s">
        <v>40</v>
      </c>
      <c r="V6" t="s">
        <v>0</v>
      </c>
      <c r="W6" t="s">
        <v>8</v>
      </c>
      <c r="X6" t="s">
        <v>9</v>
      </c>
      <c r="Y6" t="s">
        <v>10</v>
      </c>
      <c r="Z6" t="s">
        <v>328</v>
      </c>
      <c r="AA6" t="s">
        <v>329</v>
      </c>
    </row>
    <row r="7" spans="1:27" x14ac:dyDescent="0.25">
      <c r="B7" s="4"/>
      <c r="C7" s="4"/>
      <c r="D7" s="4"/>
      <c r="E7" s="4"/>
      <c r="F7" s="4"/>
      <c r="G7" s="4"/>
      <c r="H7" s="4"/>
      <c r="I7" s="4"/>
      <c r="J7" s="4"/>
      <c r="K7" s="4"/>
      <c r="R7" t="str">
        <f>CONCATENATE(S7,T7,U7)</f>
        <v>TotaalN.v.t.N.v.t.</v>
      </c>
      <c r="S7" t="s">
        <v>0</v>
      </c>
      <c r="T7" t="s">
        <v>1</v>
      </c>
      <c r="U7" t="s">
        <v>1</v>
      </c>
      <c r="V7">
        <f>VLOOKUP(CONCATENATE($R$5,V$6,$R7),'Tabel 1-basis'!$A:$M,9,FALSE)</f>
        <v>232200</v>
      </c>
    </row>
    <row r="8" spans="1:27" ht="15" customHeight="1" x14ac:dyDescent="0.25">
      <c r="B8" s="4"/>
      <c r="C8" s="4"/>
      <c r="D8" s="4"/>
      <c r="E8" s="4"/>
      <c r="F8" s="91" t="s">
        <v>337</v>
      </c>
      <c r="G8" s="91"/>
      <c r="H8" s="91"/>
      <c r="I8" s="91"/>
      <c r="J8" s="91"/>
      <c r="K8" s="91"/>
      <c r="P8" t="str">
        <f>IF(F10="Holland-Rijnland","Totaal",F10)</f>
        <v>Totaal</v>
      </c>
      <c r="R8" t="str">
        <f t="shared" ref="R8:R13" si="0">CONCATENATE(S8,T8,U8)</f>
        <v>EigenaarN.v.t.N.v.t.</v>
      </c>
      <c r="S8" t="s">
        <v>2</v>
      </c>
      <c r="T8" t="s">
        <v>1</v>
      </c>
      <c r="U8" t="s">
        <v>1</v>
      </c>
      <c r="V8">
        <f>VLOOKUP(CONCATENATE($R$5,V$6,$R8),'Tabel 1-basis'!$A:$M,9,FALSE)</f>
        <v>142900</v>
      </c>
    </row>
    <row r="9" spans="1:27" ht="15.75" customHeight="1" x14ac:dyDescent="0.25">
      <c r="B9" s="4"/>
      <c r="C9" s="4"/>
      <c r="D9" s="4"/>
      <c r="E9" s="4"/>
      <c r="F9" s="91"/>
      <c r="G9" s="91"/>
      <c r="H9" s="91"/>
      <c r="I9" s="91"/>
      <c r="J9" s="91"/>
      <c r="K9" s="91"/>
      <c r="R9" t="str">
        <f t="shared" si="0"/>
        <v>HuurTotaalN.v.t.</v>
      </c>
      <c r="S9" t="s">
        <v>3</v>
      </c>
      <c r="T9" t="s">
        <v>0</v>
      </c>
      <c r="U9" t="s">
        <v>1</v>
      </c>
      <c r="V9">
        <f>VLOOKUP(CONCATENATE($R$5,V$6,$R9),'Tabel 1-basis'!$A:$M,9,FALSE)</f>
        <v>89400</v>
      </c>
    </row>
    <row r="10" spans="1:27" x14ac:dyDescent="0.25">
      <c r="B10" s="4"/>
      <c r="C10" s="4"/>
      <c r="D10" s="4"/>
      <c r="E10" s="4"/>
      <c r="F10" s="90" t="str">
        <f>Factsheet1!I2</f>
        <v>Holland-Rijnland</v>
      </c>
      <c r="G10" s="90"/>
      <c r="H10" s="90"/>
      <c r="I10" s="90"/>
      <c r="J10" s="90"/>
      <c r="K10" s="4"/>
      <c r="Q10" s="5"/>
      <c r="R10" t="str">
        <f t="shared" si="0"/>
        <v>HuurCorporatieTotaal</v>
      </c>
      <c r="S10" t="s">
        <v>3</v>
      </c>
      <c r="T10" t="s">
        <v>4</v>
      </c>
      <c r="U10" t="s">
        <v>0</v>
      </c>
      <c r="V10">
        <f>VLOOKUP(CONCATENATE($R$5,V$6,$R10),'Tabel 1-basis'!$A:$M,9,FALSE)</f>
        <v>61900</v>
      </c>
    </row>
    <row r="11" spans="1:27" x14ac:dyDescent="0.25">
      <c r="B11" s="4"/>
      <c r="C11" s="4"/>
      <c r="D11" s="4"/>
      <c r="E11" s="4"/>
      <c r="F11" s="90"/>
      <c r="G11" s="90"/>
      <c r="H11" s="90"/>
      <c r="I11" s="90"/>
      <c r="J11" s="90"/>
      <c r="K11" s="4"/>
      <c r="Q11" s="5"/>
      <c r="R11" t="str">
        <f t="shared" si="0"/>
        <v>HuurCorporatieOnder liberalisatiegrens</v>
      </c>
      <c r="S11" t="s">
        <v>3</v>
      </c>
      <c r="T11" t="s">
        <v>4</v>
      </c>
      <c r="U11" t="s">
        <v>5</v>
      </c>
      <c r="V11">
        <f>VLOOKUP(CONCATENATE($R$5,V$6,$R11),'Tabel 1-basis'!$A:$M,9,FALSE)</f>
        <v>57300</v>
      </c>
      <c r="W11">
        <f>VLOOKUP(CONCATENATE($R$5,W$6,$R11),'Tabel 1-basis'!$A:$M,9,FALSE)</f>
        <v>40100</v>
      </c>
      <c r="X11">
        <f>VLOOKUP(CONCATENATE($R$5,X$6,$R11),'Tabel 1-basis'!$A:$M,9,FALSE)</f>
        <v>7000</v>
      </c>
      <c r="Y11">
        <f>VLOOKUP(CONCATENATE($R$5,Y$6,$R11),'Tabel 1-basis'!$A:$M,9,FALSE)</f>
        <v>10200</v>
      </c>
      <c r="Z11">
        <f>W11</f>
        <v>40100</v>
      </c>
      <c r="AA11" s="62">
        <f>X11+Y11</f>
        <v>17200</v>
      </c>
    </row>
    <row r="12" spans="1:27" x14ac:dyDescent="0.25">
      <c r="B12" s="4"/>
      <c r="C12" s="4"/>
      <c r="D12" s="4"/>
      <c r="E12" s="4"/>
      <c r="F12" s="4"/>
      <c r="G12" s="4"/>
      <c r="H12" s="4"/>
      <c r="I12" s="4"/>
      <c r="J12" s="4"/>
      <c r="K12" s="4"/>
      <c r="R12" t="str">
        <f t="shared" si="0"/>
        <v>HuurCorporatieOverig</v>
      </c>
      <c r="S12" t="s">
        <v>3</v>
      </c>
      <c r="T12" t="s">
        <v>4</v>
      </c>
      <c r="U12" t="s">
        <v>6</v>
      </c>
      <c r="V12">
        <f>VLOOKUP(CONCATENATE($R$5,V$6,$R12),'Tabel 1-basis'!$A:$M,9,FALSE)</f>
        <v>4600</v>
      </c>
    </row>
    <row r="13" spans="1:27" x14ac:dyDescent="0.25">
      <c r="B13" s="4"/>
      <c r="C13" s="4"/>
      <c r="D13" s="4"/>
      <c r="E13" s="4"/>
      <c r="F13" s="4"/>
      <c r="G13" s="4"/>
      <c r="H13" s="4"/>
      <c r="I13" s="4"/>
      <c r="J13" s="4"/>
      <c r="K13" s="4"/>
      <c r="R13" t="str">
        <f t="shared" si="0"/>
        <v>HuurOverige verhuurderN.v.t.</v>
      </c>
      <c r="S13" t="s">
        <v>3</v>
      </c>
      <c r="T13" t="s">
        <v>7</v>
      </c>
      <c r="U13" t="s">
        <v>1</v>
      </c>
      <c r="V13">
        <f>VLOOKUP(CONCATENATE($R$5,V$6,$R13),'Tabel 1-basis'!$A:$M,9,FALSE)</f>
        <v>27500</v>
      </c>
    </row>
    <row r="14" spans="1:27" x14ac:dyDescent="0.25">
      <c r="B14" s="4"/>
      <c r="C14" s="84" t="s">
        <v>332</v>
      </c>
      <c r="D14" s="85"/>
      <c r="E14" s="86"/>
      <c r="F14" s="87" t="s">
        <v>340</v>
      </c>
      <c r="G14" s="87"/>
      <c r="H14" s="88"/>
      <c r="I14" s="84" t="s">
        <v>343</v>
      </c>
      <c r="J14" s="85"/>
      <c r="K14" s="86"/>
    </row>
    <row r="15" spans="1:27" x14ac:dyDescent="0.25">
      <c r="A15" s="61"/>
      <c r="B15" s="61"/>
      <c r="C15" s="61"/>
      <c r="D15" s="61"/>
      <c r="E15" s="61"/>
      <c r="F15" s="61"/>
      <c r="G15" s="61"/>
      <c r="H15" s="61"/>
      <c r="I15" s="61"/>
      <c r="J15" s="61"/>
      <c r="K15" s="61"/>
      <c r="L15" s="61"/>
      <c r="M15" s="61"/>
    </row>
    <row r="16" spans="1:27" x14ac:dyDescent="0.25">
      <c r="A16" s="61"/>
      <c r="B16" s="63" t="str">
        <f>"Van de "&amp;FIXED(AA11,0,0)&amp;" scheefwonende huishoudens in "&amp;F10</f>
        <v>Van de 17.200 scheefwonende huishoudens in Holland-Rijnland</v>
      </c>
      <c r="C16" s="61"/>
      <c r="D16" s="61"/>
      <c r="E16" s="61"/>
      <c r="F16" s="61"/>
      <c r="G16" s="61"/>
      <c r="H16" s="61"/>
      <c r="I16" s="61"/>
      <c r="J16" s="61"/>
      <c r="K16" s="61"/>
      <c r="L16" s="61"/>
      <c r="M16" s="61"/>
      <c r="V16" s="7"/>
    </row>
    <row r="17" spans="1:28" x14ac:dyDescent="0.25">
      <c r="A17" s="61"/>
      <c r="B17" s="63" t="str">
        <f>CONCATENATE("- behoort ",ROUND(SUM(AA27:AB27),0),"%"," tot het 4e of 5e welvaartsindicatorkwintiel:")</f>
        <v>- behoort 26% tot het 4e of 5e welvaartsindicatorkwintiel:</v>
      </c>
      <c r="C17" s="61"/>
      <c r="D17" s="61"/>
      <c r="E17" s="61"/>
      <c r="F17" s="61"/>
      <c r="G17" s="61"/>
      <c r="H17" s="61"/>
      <c r="I17" s="61"/>
      <c r="J17" s="61"/>
      <c r="K17" s="61"/>
      <c r="L17" s="61"/>
      <c r="M17" s="61"/>
      <c r="V17" s="3"/>
      <c r="W17" s="3">
        <v>9</v>
      </c>
      <c r="X17" s="3">
        <f>10+$F$1</f>
        <v>10</v>
      </c>
      <c r="Y17" s="3">
        <f>11+$F$1</f>
        <v>11</v>
      </c>
      <c r="Z17" s="3">
        <f>12+$F$1</f>
        <v>12</v>
      </c>
      <c r="AA17" s="3">
        <f>13+$F$1</f>
        <v>13</v>
      </c>
      <c r="AB17" s="3">
        <f>14+$F$1</f>
        <v>14</v>
      </c>
    </row>
    <row r="18" spans="1:28" x14ac:dyDescent="0.25">
      <c r="A18" s="61"/>
      <c r="B18" s="61"/>
      <c r="C18" s="61"/>
      <c r="D18" s="61"/>
      <c r="E18" s="61"/>
      <c r="F18" s="61"/>
      <c r="G18" s="61"/>
      <c r="H18" s="61"/>
      <c r="I18" s="61"/>
      <c r="J18" s="61"/>
      <c r="K18" s="61"/>
      <c r="L18" s="61"/>
      <c r="M18" s="61"/>
    </row>
    <row r="19" spans="1:28" x14ac:dyDescent="0.25">
      <c r="A19" s="61"/>
      <c r="B19" s="61"/>
      <c r="C19" s="61"/>
      <c r="D19" s="61"/>
      <c r="E19" s="61"/>
      <c r="F19" s="61"/>
      <c r="G19" s="61"/>
      <c r="H19" s="61"/>
      <c r="I19" s="61"/>
      <c r="J19" s="61"/>
      <c r="K19" s="61"/>
      <c r="L19" s="61"/>
      <c r="M19" s="61"/>
      <c r="R19" t="s">
        <v>9</v>
      </c>
      <c r="S19" t="str">
        <f>CONCATENATE(T19,U19,V19)</f>
        <v>HuurCorporatieOnder liberalisatiegrens</v>
      </c>
      <c r="T19" t="s">
        <v>3</v>
      </c>
      <c r="U19" t="s">
        <v>4</v>
      </c>
      <c r="V19" t="s">
        <v>5</v>
      </c>
      <c r="W19">
        <f>VLOOKUP(CONCATENATE($R$5,$R19,$S19),'Tabel 2-spreiding'!$A:$Z,W$17,FALSE)</f>
        <v>7000</v>
      </c>
      <c r="X19">
        <f>VLOOKUP(CONCATENATE($R$5,$R19,$S19),'Tabel 2-spreiding'!$A:$Z,X$17,FALSE)</f>
        <v>8</v>
      </c>
      <c r="Y19">
        <f>VLOOKUP(CONCATENATE($R$5,$R19,$S19),'Tabel 2-spreiding'!$A:$Z,Y$17,FALSE)</f>
        <v>40</v>
      </c>
      <c r="Z19">
        <f>VLOOKUP(CONCATENATE($R$5,$R19,$S19),'Tabel 2-spreiding'!$A:$Z,Z$17,FALSE)</f>
        <v>49</v>
      </c>
      <c r="AA19">
        <f>VLOOKUP(CONCATENATE($R$5,$R19,$S19),'Tabel 2-spreiding'!$A:$Z,AA$17,FALSE)</f>
        <v>4</v>
      </c>
      <c r="AB19">
        <f>VLOOKUP(CONCATENATE($R$5,$R19,$S19),'Tabel 2-spreiding'!$A:$Z,AB$17,FALSE)</f>
        <v>0</v>
      </c>
    </row>
    <row r="20" spans="1:28" x14ac:dyDescent="0.25">
      <c r="A20" s="61"/>
      <c r="B20" s="61"/>
      <c r="C20" s="61"/>
      <c r="D20" s="61"/>
      <c r="E20" s="61"/>
      <c r="F20" s="61"/>
      <c r="G20" s="61"/>
      <c r="H20" s="61"/>
      <c r="I20" s="61"/>
      <c r="J20" s="61"/>
      <c r="K20" s="61"/>
      <c r="L20" s="61"/>
      <c r="M20" s="61"/>
      <c r="R20" t="s">
        <v>10</v>
      </c>
      <c r="S20" t="str">
        <f>CONCATENATE(T20,U20,V20)</f>
        <v>HuurCorporatieOnder liberalisatiegrens</v>
      </c>
      <c r="T20" t="s">
        <v>3</v>
      </c>
      <c r="U20" t="s">
        <v>4</v>
      </c>
      <c r="V20" t="s">
        <v>5</v>
      </c>
      <c r="W20">
        <f>VLOOKUP(CONCATENATE($R$5,$R20,$S20),'Tabel 2-spreiding'!$A:$Z,W$17,FALSE)</f>
        <v>10200</v>
      </c>
      <c r="X20">
        <f>VLOOKUP(CONCATENATE($R$5,$R20,$S20),'Tabel 2-spreiding'!$A:$Z,X$17,FALSE)</f>
        <v>1</v>
      </c>
      <c r="Y20">
        <f>VLOOKUP(CONCATENATE($R$5,$R20,$S20),'Tabel 2-spreiding'!$A:$Z,Y$17,FALSE)</f>
        <v>14</v>
      </c>
      <c r="Z20">
        <f>VLOOKUP(CONCATENATE($R$5,$R20,$S20),'Tabel 2-spreiding'!$A:$Z,Z$17,FALSE)</f>
        <v>44</v>
      </c>
      <c r="AA20">
        <f>VLOOKUP(CONCATENATE($R$5,$R20,$S20),'Tabel 2-spreiding'!$A:$Z,AA$17,FALSE)</f>
        <v>34</v>
      </c>
      <c r="AB20">
        <f>VLOOKUP(CONCATENATE($R$5,$R20,$S20),'Tabel 2-spreiding'!$A:$Z,AB$17,FALSE)</f>
        <v>7</v>
      </c>
    </row>
    <row r="21" spans="1:28" x14ac:dyDescent="0.25">
      <c r="A21" s="61"/>
      <c r="B21" s="61"/>
      <c r="C21" s="61"/>
      <c r="D21" s="61"/>
      <c r="E21" s="61"/>
      <c r="F21" s="61"/>
      <c r="G21" s="61"/>
      <c r="H21" s="61"/>
      <c r="I21" s="61"/>
      <c r="J21" s="61"/>
      <c r="K21" s="61"/>
      <c r="L21" s="61"/>
      <c r="M21" s="61"/>
    </row>
    <row r="22" spans="1:28" x14ac:dyDescent="0.25">
      <c r="A22" s="61"/>
      <c r="B22" s="61"/>
      <c r="C22" s="61"/>
      <c r="D22" s="61"/>
      <c r="E22" s="61"/>
      <c r="F22" s="61"/>
      <c r="G22" s="61"/>
      <c r="H22" s="61"/>
      <c r="I22" s="61"/>
      <c r="J22" s="61"/>
      <c r="K22" s="61"/>
      <c r="L22" s="61"/>
      <c r="M22" s="61"/>
    </row>
    <row r="23" spans="1:28" x14ac:dyDescent="0.25">
      <c r="A23" s="61"/>
      <c r="B23" s="61"/>
      <c r="C23" s="61"/>
      <c r="D23" s="61"/>
      <c r="E23" s="61"/>
      <c r="F23" s="61"/>
      <c r="G23" s="61"/>
      <c r="H23" s="61"/>
      <c r="I23" s="61"/>
      <c r="J23" s="61"/>
      <c r="K23" s="61"/>
      <c r="L23" s="61"/>
      <c r="M23" s="61"/>
      <c r="X23">
        <f>$W19*X19/100</f>
        <v>560</v>
      </c>
      <c r="Y23">
        <f t="shared" ref="Y23:AB23" si="1">$W19*Y19/100</f>
        <v>2800</v>
      </c>
      <c r="Z23">
        <f t="shared" si="1"/>
        <v>3430</v>
      </c>
      <c r="AA23">
        <f t="shared" si="1"/>
        <v>280</v>
      </c>
      <c r="AB23">
        <f t="shared" si="1"/>
        <v>0</v>
      </c>
    </row>
    <row r="24" spans="1:28" x14ac:dyDescent="0.25">
      <c r="A24" s="61"/>
      <c r="B24" s="61"/>
      <c r="C24" s="61"/>
      <c r="D24" s="61"/>
      <c r="E24" s="61"/>
      <c r="F24" s="61"/>
      <c r="G24" s="61"/>
      <c r="H24" s="61"/>
      <c r="I24" s="61"/>
      <c r="J24" s="61"/>
      <c r="K24" s="61"/>
      <c r="L24" s="61"/>
      <c r="M24" s="61"/>
      <c r="X24">
        <f>$W20*X20/100</f>
        <v>102</v>
      </c>
      <c r="Y24">
        <f t="shared" ref="Y24:AB24" si="2">$W20*Y20/100</f>
        <v>1428</v>
      </c>
      <c r="Z24">
        <f t="shared" si="2"/>
        <v>4488</v>
      </c>
      <c r="AA24">
        <f t="shared" si="2"/>
        <v>3468</v>
      </c>
      <c r="AB24">
        <f t="shared" si="2"/>
        <v>714</v>
      </c>
    </row>
    <row r="25" spans="1:28" x14ac:dyDescent="0.25">
      <c r="A25" s="61"/>
      <c r="B25" s="68"/>
      <c r="C25" s="68"/>
      <c r="D25" s="68"/>
      <c r="E25" s="68"/>
      <c r="F25" s="68"/>
      <c r="G25" s="68"/>
      <c r="H25" s="68"/>
      <c r="I25" s="68"/>
      <c r="J25" s="68"/>
      <c r="K25" s="68"/>
      <c r="L25" s="61"/>
      <c r="M25" s="61"/>
      <c r="X25" t="s">
        <v>55</v>
      </c>
      <c r="Y25" t="s">
        <v>56</v>
      </c>
      <c r="Z25" t="s">
        <v>57</v>
      </c>
      <c r="AA25" t="s">
        <v>58</v>
      </c>
      <c r="AB25" t="s">
        <v>59</v>
      </c>
    </row>
    <row r="26" spans="1:28" x14ac:dyDescent="0.25">
      <c r="A26" s="61"/>
      <c r="B26" s="63" t="str">
        <f>CONCATENATE("- is ",ROUND(SUM(Y34:Z34)/SUM(X34:AB34)*100,0),"% een paar met of zonder kinderen:")</f>
        <v>- is 67% een paar met of zonder kinderen:</v>
      </c>
      <c r="C26" s="61"/>
      <c r="D26" s="61"/>
      <c r="E26" s="61"/>
      <c r="F26" s="61"/>
      <c r="G26" s="61"/>
      <c r="H26" s="61"/>
      <c r="I26" s="61"/>
      <c r="J26" s="61"/>
      <c r="K26" s="61"/>
      <c r="L26" s="61"/>
      <c r="M26" s="61"/>
      <c r="X26">
        <f>X23+X24</f>
        <v>662</v>
      </c>
      <c r="Y26">
        <f t="shared" ref="Y26:AB26" si="3">Y23+Y24</f>
        <v>4228</v>
      </c>
      <c r="Z26">
        <f t="shared" si="3"/>
        <v>7918</v>
      </c>
      <c r="AA26">
        <f t="shared" si="3"/>
        <v>3748</v>
      </c>
      <c r="AB26">
        <f t="shared" si="3"/>
        <v>714</v>
      </c>
    </row>
    <row r="27" spans="1:28" x14ac:dyDescent="0.25">
      <c r="A27" s="61"/>
      <c r="B27" s="61"/>
      <c r="C27" s="61"/>
      <c r="D27" s="61"/>
      <c r="E27" s="61"/>
      <c r="F27" s="61"/>
      <c r="G27" s="61"/>
      <c r="H27" s="61"/>
      <c r="I27" s="61"/>
      <c r="J27" s="61"/>
      <c r="K27" s="61"/>
      <c r="L27" s="61"/>
      <c r="M27" s="61"/>
      <c r="X27" s="7">
        <f>X26/SUM($X$26:$AB$26)*100</f>
        <v>3.8332368268673997</v>
      </c>
      <c r="Y27" s="7">
        <f t="shared" ref="Y27:AB27" si="4">Y26/SUM($X$26:$AB$26)*100</f>
        <v>24.481760277938623</v>
      </c>
      <c r="Z27" s="7">
        <f t="shared" si="4"/>
        <v>45.848291835552985</v>
      </c>
      <c r="AA27" s="7">
        <f t="shared" si="4"/>
        <v>21.702374059061956</v>
      </c>
      <c r="AB27" s="7">
        <f t="shared" si="4"/>
        <v>4.1343370005790385</v>
      </c>
    </row>
    <row r="28" spans="1:28" x14ac:dyDescent="0.25">
      <c r="A28" s="61"/>
      <c r="B28" s="61"/>
      <c r="C28" s="61"/>
      <c r="D28" s="61"/>
      <c r="E28" s="61"/>
      <c r="F28" s="61"/>
      <c r="G28" s="61"/>
      <c r="H28" s="61"/>
      <c r="I28" s="61"/>
      <c r="J28" s="61"/>
      <c r="K28" s="61"/>
      <c r="L28" s="61"/>
      <c r="M28" s="61"/>
    </row>
    <row r="29" spans="1:28" x14ac:dyDescent="0.25">
      <c r="A29" s="61"/>
      <c r="B29" s="61"/>
      <c r="C29" s="61"/>
      <c r="D29" s="61"/>
      <c r="E29" s="61"/>
      <c r="F29" s="61"/>
      <c r="G29" s="61"/>
      <c r="H29" s="61"/>
      <c r="I29" s="61"/>
      <c r="J29" s="61"/>
      <c r="K29" s="61"/>
      <c r="L29" s="61"/>
      <c r="M29" s="61"/>
      <c r="R29" t="s">
        <v>44</v>
      </c>
      <c r="X29" t="s">
        <v>82</v>
      </c>
      <c r="Y29" t="s">
        <v>83</v>
      </c>
      <c r="Z29" t="s">
        <v>84</v>
      </c>
      <c r="AA29" t="s">
        <v>85</v>
      </c>
      <c r="AB29" t="s">
        <v>86</v>
      </c>
    </row>
    <row r="30" spans="1:28" x14ac:dyDescent="0.25">
      <c r="A30" s="61"/>
      <c r="B30" s="61"/>
      <c r="C30" s="61"/>
      <c r="D30" s="61"/>
      <c r="E30" s="61"/>
      <c r="F30" s="61"/>
      <c r="G30" s="61"/>
      <c r="H30" s="61"/>
      <c r="I30" s="61"/>
      <c r="J30" s="61"/>
      <c r="K30" s="61"/>
      <c r="L30" s="61"/>
      <c r="M30" s="61"/>
      <c r="R30" t="s">
        <v>0</v>
      </c>
      <c r="S30" t="s">
        <v>0</v>
      </c>
      <c r="T30" t="str">
        <f>CONCATENATE(U30,V30,W30)</f>
        <v>HuurCorporatieOnder liberalisatiegrens</v>
      </c>
      <c r="U30" t="s">
        <v>3</v>
      </c>
      <c r="V30" t="s">
        <v>4</v>
      </c>
      <c r="W30" t="s">
        <v>5</v>
      </c>
      <c r="X30">
        <f>VLOOKUP(CONCATENATE($R$5,$S30,$T30),'Tabel 3-kenmerken'!$A:$Z,W$17,FALSE)</f>
        <v>28200</v>
      </c>
      <c r="Y30">
        <f>VLOOKUP(CONCATENATE($R$5,$S30,$T30),'Tabel 3-kenmerken'!$A:$Z,X$17,FALSE)</f>
        <v>13500</v>
      </c>
      <c r="Z30">
        <f>VLOOKUP(CONCATENATE($R$5,$S30,$T30),'Tabel 3-kenmerken'!$A:$Z,Y$17,FALSE)</f>
        <v>8400</v>
      </c>
      <c r="AA30">
        <f>VLOOKUP(CONCATENATE($R$5,$S30,$T30),'Tabel 3-kenmerken'!$A:$Z,Z$17,FALSE)</f>
        <v>6400</v>
      </c>
      <c r="AB30">
        <f>VLOOKUP(CONCATENATE($R$5,$S30,$T30),'Tabel 3-kenmerken'!$A:$Z,AA$17,FALSE)</f>
        <v>800</v>
      </c>
    </row>
    <row r="31" spans="1:28" x14ac:dyDescent="0.25">
      <c r="A31" s="61"/>
      <c r="B31" s="61"/>
      <c r="C31" s="61"/>
      <c r="D31" s="61"/>
      <c r="E31" s="61"/>
      <c r="F31" s="61"/>
      <c r="G31" s="61"/>
      <c r="H31" s="61"/>
      <c r="I31" s="61"/>
      <c r="J31" s="61"/>
      <c r="K31" s="61"/>
      <c r="L31" s="61"/>
      <c r="M31" s="61"/>
      <c r="R31" t="s">
        <v>236</v>
      </c>
      <c r="S31" t="s">
        <v>8</v>
      </c>
      <c r="T31" t="str">
        <f>CONCATENATE(U31,V31,W31)</f>
        <v>HuurCorporatieOnder liberalisatiegrens</v>
      </c>
      <c r="U31" t="s">
        <v>3</v>
      </c>
      <c r="V31" t="s">
        <v>4</v>
      </c>
      <c r="W31" t="s">
        <v>5</v>
      </c>
      <c r="X31">
        <f>VLOOKUP(CONCATENATE($R$5,$S31,$T31),'Tabel 3-kenmerken'!$A:$Z,W$17,FALSE)</f>
        <v>24600</v>
      </c>
      <c r="Y31">
        <f>VLOOKUP(CONCATENATE($R$5,$S31,$T31),'Tabel 3-kenmerken'!$A:$Z,X$17,FALSE)</f>
        <v>7400</v>
      </c>
      <c r="Z31">
        <f>VLOOKUP(CONCATENATE($R$5,$S31,$T31),'Tabel 3-kenmerken'!$A:$Z,Y$17,FALSE)</f>
        <v>2900</v>
      </c>
      <c r="AA31">
        <f>VLOOKUP(CONCATENATE($R$5,$S31,$T31),'Tabel 3-kenmerken'!$A:$Z,Z$17,FALSE)</f>
        <v>4900</v>
      </c>
      <c r="AB31">
        <f>VLOOKUP(CONCATENATE($R$5,$S31,$T31),'Tabel 3-kenmerken'!$A:$Z,AA$17,FALSE)</f>
        <v>300</v>
      </c>
    </row>
    <row r="32" spans="1:28" x14ac:dyDescent="0.25">
      <c r="A32" s="61"/>
      <c r="B32" s="61"/>
      <c r="C32" s="61"/>
      <c r="D32" s="61"/>
      <c r="E32" s="61"/>
      <c r="F32" s="61"/>
      <c r="G32" s="61"/>
      <c r="H32" s="61"/>
      <c r="I32" s="61"/>
      <c r="J32" s="61"/>
      <c r="K32" s="61"/>
      <c r="L32" s="61"/>
      <c r="M32" s="61"/>
      <c r="R32" t="s">
        <v>235</v>
      </c>
      <c r="S32" t="s">
        <v>9</v>
      </c>
      <c r="T32" t="str">
        <f>CONCATENATE(U32,V32,W32)</f>
        <v>HuurCorporatieOnder liberalisatiegrens</v>
      </c>
      <c r="U32" t="s">
        <v>3</v>
      </c>
      <c r="V32" t="s">
        <v>4</v>
      </c>
      <c r="W32" t="s">
        <v>5</v>
      </c>
      <c r="X32">
        <f>VLOOKUP(CONCATENATE($R$5,$S32,$T32),'Tabel 3-kenmerken'!$A:$Z,W$17,FALSE)</f>
        <v>2400</v>
      </c>
      <c r="Y32">
        <f>VLOOKUP(CONCATENATE($R$5,$S32,$T32),'Tabel 3-kenmerken'!$A:$Z,X$17,FALSE)</f>
        <v>2400</v>
      </c>
      <c r="Z32">
        <f>VLOOKUP(CONCATENATE($R$5,$S32,$T32),'Tabel 3-kenmerken'!$A:$Z,Y$17,FALSE)</f>
        <v>1400</v>
      </c>
      <c r="AA32">
        <f>VLOOKUP(CONCATENATE($R$5,$S32,$T32),'Tabel 3-kenmerken'!$A:$Z,Z$17,FALSE)</f>
        <v>600</v>
      </c>
      <c r="AB32">
        <f>VLOOKUP(CONCATENATE($R$5,$S32,$T32),'Tabel 3-kenmerken'!$A:$Z,AA$17,FALSE)</f>
        <v>100</v>
      </c>
    </row>
    <row r="33" spans="1:28" x14ac:dyDescent="0.25">
      <c r="A33" s="61"/>
      <c r="B33" s="61"/>
      <c r="C33" s="61"/>
      <c r="D33" s="61"/>
      <c r="E33" s="61"/>
      <c r="F33" s="61"/>
      <c r="G33" s="61"/>
      <c r="H33" s="61"/>
      <c r="I33" s="61"/>
      <c r="J33" s="61"/>
      <c r="K33" s="61"/>
      <c r="L33" s="61"/>
      <c r="M33" s="61"/>
      <c r="R33" t="s">
        <v>237</v>
      </c>
      <c r="S33" t="s">
        <v>10</v>
      </c>
      <c r="T33" t="str">
        <f>CONCATENATE(U33,V33,W33)</f>
        <v>HuurCorporatieOnder liberalisatiegrens</v>
      </c>
      <c r="U33" t="s">
        <v>3</v>
      </c>
      <c r="V33" t="s">
        <v>4</v>
      </c>
      <c r="W33" t="s">
        <v>5</v>
      </c>
      <c r="X33">
        <f>VLOOKUP(CONCATENATE($R$5,$S33,$T33),'Tabel 3-kenmerken'!$A:$Z,W$17,FALSE)</f>
        <v>1200</v>
      </c>
      <c r="Y33">
        <f>VLOOKUP(CONCATENATE($R$5,$S33,$T33),'Tabel 3-kenmerken'!$A:$Z,X$17,FALSE)</f>
        <v>3700</v>
      </c>
      <c r="Z33">
        <f>VLOOKUP(CONCATENATE($R$5,$S33,$T33),'Tabel 3-kenmerken'!$A:$Z,Y$17,FALSE)</f>
        <v>4100</v>
      </c>
      <c r="AA33">
        <f>VLOOKUP(CONCATENATE($R$5,$S33,$T33),'Tabel 3-kenmerken'!$A:$Z,Z$17,FALSE)</f>
        <v>900</v>
      </c>
      <c r="AB33">
        <f>VLOOKUP(CONCATENATE($R$5,$S33,$T33),'Tabel 3-kenmerken'!$A:$Z,AA$17,FALSE)</f>
        <v>400</v>
      </c>
    </row>
    <row r="34" spans="1:28" x14ac:dyDescent="0.25">
      <c r="A34" s="61"/>
      <c r="B34" s="68"/>
      <c r="C34" s="68"/>
      <c r="D34" s="68"/>
      <c r="E34" s="68"/>
      <c r="F34" s="68"/>
      <c r="G34" s="68"/>
      <c r="H34" s="68"/>
      <c r="I34" s="68"/>
      <c r="J34" s="68"/>
      <c r="K34" s="68"/>
      <c r="L34" s="61"/>
      <c r="M34" s="61"/>
      <c r="R34" s="6" t="s">
        <v>98</v>
      </c>
      <c r="S34" s="6"/>
      <c r="T34" s="6"/>
      <c r="U34" s="6"/>
      <c r="V34" s="6"/>
      <c r="W34" s="6"/>
      <c r="X34" s="6">
        <f>X33+X32</f>
        <v>3600</v>
      </c>
      <c r="Y34" s="6">
        <f t="shared" ref="Y34:AB34" si="5">Y33+Y32</f>
        <v>6100</v>
      </c>
      <c r="Z34" s="6">
        <f t="shared" si="5"/>
        <v>5500</v>
      </c>
      <c r="AA34" s="6">
        <f t="shared" si="5"/>
        <v>1500</v>
      </c>
      <c r="AB34" s="6">
        <f t="shared" si="5"/>
        <v>500</v>
      </c>
    </row>
    <row r="35" spans="1:28" x14ac:dyDescent="0.25">
      <c r="A35" s="61"/>
      <c r="B35" s="63" t="str">
        <f>CONCATENATE("- ligt bij ",ROUND(SUM(Y41)/SUM(X41:AB41)*100,0),"% de leeftijd van de hoofdkostwinner tussen de 35 en 65 jaar:")</f>
        <v>- ligt bij 68% de leeftijd van de hoofdkostwinner tussen de 35 en 65 jaar:</v>
      </c>
      <c r="C35" s="61"/>
      <c r="D35" s="61"/>
      <c r="E35" s="61"/>
      <c r="F35" s="61"/>
      <c r="G35" s="61"/>
      <c r="H35" s="61"/>
      <c r="I35" s="61"/>
      <c r="J35" s="61"/>
      <c r="K35" s="61"/>
      <c r="L35" s="61"/>
      <c r="M35" s="61"/>
      <c r="R35" s="4"/>
      <c r="S35" s="4"/>
      <c r="T35" s="4"/>
      <c r="U35" s="4"/>
      <c r="V35" s="4"/>
      <c r="W35" s="4"/>
      <c r="X35" s="3">
        <v>14</v>
      </c>
      <c r="Y35" s="3">
        <v>15</v>
      </c>
      <c r="Z35" s="3">
        <v>16</v>
      </c>
      <c r="AA35" s="4"/>
      <c r="AB35" s="4"/>
    </row>
    <row r="36" spans="1:28" x14ac:dyDescent="0.25">
      <c r="A36" s="61"/>
      <c r="B36" s="61"/>
      <c r="C36" s="61"/>
      <c r="D36" s="61"/>
      <c r="E36" s="61"/>
      <c r="F36" s="61"/>
      <c r="G36" s="61"/>
      <c r="H36" s="61"/>
      <c r="I36" s="61"/>
      <c r="J36" s="61"/>
      <c r="K36" s="61"/>
      <c r="L36" s="61"/>
      <c r="M36" s="61"/>
      <c r="R36" t="s">
        <v>44</v>
      </c>
      <c r="X36" t="s">
        <v>87</v>
      </c>
      <c r="Y36" t="s">
        <v>88</v>
      </c>
      <c r="Z36" t="s">
        <v>89</v>
      </c>
    </row>
    <row r="37" spans="1:28" x14ac:dyDescent="0.25">
      <c r="A37" s="61"/>
      <c r="B37" s="61"/>
      <c r="C37" s="61"/>
      <c r="D37" s="61"/>
      <c r="E37" s="61"/>
      <c r="F37" s="61"/>
      <c r="G37" s="61"/>
      <c r="H37" s="61"/>
      <c r="I37" s="61"/>
      <c r="J37" s="61"/>
      <c r="K37" s="61"/>
      <c r="L37" s="61"/>
      <c r="M37" s="61"/>
      <c r="R37" t="s">
        <v>0</v>
      </c>
      <c r="S37" t="s">
        <v>0</v>
      </c>
      <c r="T37" t="str">
        <f>CONCATENATE(U37,V37,W37)</f>
        <v>HuurCorporatieOnder liberalisatiegrens</v>
      </c>
      <c r="U37" t="s">
        <v>3</v>
      </c>
      <c r="V37" t="s">
        <v>4</v>
      </c>
      <c r="W37" t="s">
        <v>5</v>
      </c>
      <c r="X37">
        <f>VLOOKUP(CONCATENATE($R$5,$S37,$T37),'Tabel 3-kenmerken'!$A:$Z,X$35,FALSE)</f>
        <v>8800</v>
      </c>
      <c r="Y37">
        <f>VLOOKUP(CONCATENATE($R$5,$S37,$T37),'Tabel 3-kenmerken'!$A:$Z,Y$35,FALSE)</f>
        <v>28900</v>
      </c>
      <c r="Z37">
        <f>VLOOKUP(CONCATENATE($R$5,$S37,$T37),'Tabel 3-kenmerken'!$A:$Z,Z$35,FALSE)</f>
        <v>19600</v>
      </c>
    </row>
    <row r="38" spans="1:28" s="4" customFormat="1" x14ac:dyDescent="0.25">
      <c r="A38" s="61"/>
      <c r="B38" s="61"/>
      <c r="C38" s="61"/>
      <c r="D38" s="61"/>
      <c r="E38" s="61"/>
      <c r="F38" s="61"/>
      <c r="G38" s="61"/>
      <c r="H38" s="61"/>
      <c r="I38" s="61"/>
      <c r="J38" s="61"/>
      <c r="K38" s="61"/>
      <c r="L38" s="61"/>
      <c r="M38" s="61"/>
      <c r="R38" t="s">
        <v>236</v>
      </c>
      <c r="S38" t="s">
        <v>8</v>
      </c>
      <c r="T38" t="str">
        <f>CONCATENATE(U38,V38,W38)</f>
        <v>HuurCorporatieOnder liberalisatiegrens</v>
      </c>
      <c r="U38" t="s">
        <v>3</v>
      </c>
      <c r="V38" t="s">
        <v>4</v>
      </c>
      <c r="W38" t="s">
        <v>5</v>
      </c>
      <c r="X38">
        <f>VLOOKUP(CONCATENATE($R$5,$S38,$T38),'Tabel 3-kenmerken'!$A:$Z,X$35,FALSE)</f>
        <v>6200</v>
      </c>
      <c r="Y38">
        <f>VLOOKUP(CONCATENATE($R$5,$S38,$T38),'Tabel 3-kenmerken'!$A:$Z,Y$35,FALSE)</f>
        <v>17200</v>
      </c>
      <c r="Z38">
        <f>VLOOKUP(CONCATENATE($R$5,$S38,$T38),'Tabel 3-kenmerken'!$A:$Z,Z$35,FALSE)</f>
        <v>16700</v>
      </c>
      <c r="AA38"/>
      <c r="AB38"/>
    </row>
    <row r="39" spans="1:28" s="4" customFormat="1" x14ac:dyDescent="0.25">
      <c r="A39" s="61"/>
      <c r="B39" s="61"/>
      <c r="C39" s="61"/>
      <c r="D39" s="61"/>
      <c r="E39" s="61"/>
      <c r="F39" s="61"/>
      <c r="G39" s="61"/>
      <c r="H39" s="61"/>
      <c r="I39" s="61"/>
      <c r="J39" s="61"/>
      <c r="K39" s="61"/>
      <c r="L39" s="61"/>
      <c r="M39" s="61"/>
      <c r="R39" t="s">
        <v>235</v>
      </c>
      <c r="S39" t="s">
        <v>9</v>
      </c>
      <c r="T39" t="str">
        <f>CONCATENATE(U39,V39,W39)</f>
        <v>HuurCorporatieOnder liberalisatiegrens</v>
      </c>
      <c r="U39" t="s">
        <v>3</v>
      </c>
      <c r="V39" t="s">
        <v>4</v>
      </c>
      <c r="W39" t="s">
        <v>5</v>
      </c>
      <c r="X39">
        <f>VLOOKUP(CONCATENATE($R$5,$S39,$T39),'Tabel 3-kenmerken'!$A:$Z,X$35,FALSE)</f>
        <v>1200</v>
      </c>
      <c r="Y39">
        <f>VLOOKUP(CONCATENATE($R$5,$S39,$T39),'Tabel 3-kenmerken'!$A:$Z,Y$35,FALSE)</f>
        <v>4100</v>
      </c>
      <c r="Z39">
        <f>VLOOKUP(CONCATENATE($R$5,$S39,$T39),'Tabel 3-kenmerken'!$A:$Z,Z$35,FALSE)</f>
        <v>1700</v>
      </c>
      <c r="AA39"/>
      <c r="AB39"/>
    </row>
    <row r="40" spans="1:28" s="4" customFormat="1" x14ac:dyDescent="0.25">
      <c r="A40" s="61"/>
      <c r="B40" s="61"/>
      <c r="C40" s="61"/>
      <c r="D40" s="61"/>
      <c r="E40" s="61"/>
      <c r="F40" s="61"/>
      <c r="G40" s="61"/>
      <c r="H40" s="61"/>
      <c r="I40" s="61"/>
      <c r="J40" s="61"/>
      <c r="K40" s="61"/>
      <c r="L40" s="61"/>
      <c r="M40" s="61"/>
      <c r="R40" t="s">
        <v>237</v>
      </c>
      <c r="S40" t="s">
        <v>10</v>
      </c>
      <c r="T40" t="str">
        <f>CONCATENATE(U40,V40,W40)</f>
        <v>HuurCorporatieOnder liberalisatiegrens</v>
      </c>
      <c r="U40" t="s">
        <v>3</v>
      </c>
      <c r="V40" t="s">
        <v>4</v>
      </c>
      <c r="W40" t="s">
        <v>5</v>
      </c>
      <c r="X40">
        <f>VLOOKUP(CONCATENATE($R$5,$S40,$T40),'Tabel 3-kenmerken'!$A:$Z,X$35,FALSE)</f>
        <v>1400</v>
      </c>
      <c r="Y40">
        <f>VLOOKUP(CONCATENATE($R$5,$S40,$T40),'Tabel 3-kenmerken'!$A:$Z,Y$35,FALSE)</f>
        <v>7500</v>
      </c>
      <c r="Z40">
        <f>VLOOKUP(CONCATENATE($R$5,$S40,$T40),'Tabel 3-kenmerken'!$A:$Z,Z$35,FALSE)</f>
        <v>1200</v>
      </c>
      <c r="AA40"/>
      <c r="AB40"/>
    </row>
    <row r="41" spans="1:28" s="4" customFormat="1" x14ac:dyDescent="0.25">
      <c r="A41" s="61"/>
      <c r="B41" s="61"/>
      <c r="C41" s="61"/>
      <c r="D41" s="61"/>
      <c r="E41" s="61"/>
      <c r="F41" s="61"/>
      <c r="G41" s="61"/>
      <c r="H41" s="61"/>
      <c r="I41" s="61"/>
      <c r="J41" s="61"/>
      <c r="K41" s="61"/>
      <c r="L41" s="61"/>
      <c r="M41" s="61"/>
      <c r="R41" s="6" t="s">
        <v>98</v>
      </c>
      <c r="S41" s="6"/>
      <c r="T41" s="6"/>
      <c r="U41" s="6"/>
      <c r="V41" s="6"/>
      <c r="W41" s="6"/>
      <c r="X41" s="6">
        <f>X40+X39</f>
        <v>2600</v>
      </c>
      <c r="Y41" s="6">
        <f t="shared" ref="Y41:Z41" si="6">Y40+Y39</f>
        <v>11600</v>
      </c>
      <c r="Z41" s="6">
        <f t="shared" si="6"/>
        <v>2900</v>
      </c>
      <c r="AA41" s="6"/>
      <c r="AB41" s="6"/>
    </row>
    <row r="42" spans="1:28" s="4" customFormat="1" x14ac:dyDescent="0.25">
      <c r="A42" s="61"/>
      <c r="B42" s="61"/>
      <c r="C42" s="61"/>
      <c r="D42" s="61"/>
      <c r="E42" s="61"/>
      <c r="F42" s="61"/>
      <c r="G42" s="61"/>
      <c r="H42" s="61"/>
      <c r="I42" s="61"/>
      <c r="J42" s="61"/>
      <c r="K42" s="61"/>
      <c r="L42" s="61"/>
      <c r="M42" s="61"/>
      <c r="R42"/>
      <c r="S42"/>
      <c r="T42"/>
      <c r="U42"/>
      <c r="V42"/>
      <c r="W42"/>
      <c r="X42"/>
      <c r="Y42"/>
      <c r="Z42"/>
      <c r="AA42"/>
      <c r="AB42"/>
    </row>
    <row r="43" spans="1:28" s="4" customFormat="1" x14ac:dyDescent="0.25">
      <c r="A43" s="61"/>
      <c r="B43" s="68"/>
      <c r="C43" s="68"/>
      <c r="D43" s="68"/>
      <c r="E43" s="68"/>
      <c r="F43" s="68"/>
      <c r="G43" s="68"/>
      <c r="H43" s="68"/>
      <c r="I43" s="68"/>
      <c r="J43" s="68"/>
      <c r="K43" s="68"/>
      <c r="L43" s="61"/>
      <c r="M43" s="61"/>
      <c r="R43"/>
      <c r="S43"/>
      <c r="T43"/>
      <c r="U43"/>
      <c r="V43"/>
      <c r="W43"/>
      <c r="X43" s="3"/>
      <c r="Y43" s="3"/>
      <c r="Z43" s="3"/>
      <c r="AA43"/>
      <c r="AB43"/>
    </row>
    <row r="44" spans="1:28" s="4" customFormat="1" x14ac:dyDescent="0.25">
      <c r="A44" s="61"/>
      <c r="B44" s="63" t="str">
        <f>CONCATENATE("- heeft ",ROUND(SUM(X52)/SUM(X52:AA52)*100,0),"% 'loon als werknemer' als belangrijkste inkomstenbron:")</f>
        <v>- heeft 76% 'loon als werknemer' als belangrijkste inkomstenbron:</v>
      </c>
      <c r="C44" s="61"/>
      <c r="D44" s="61"/>
      <c r="E44" s="61"/>
      <c r="F44" s="61"/>
      <c r="G44" s="61"/>
      <c r="H44" s="61"/>
      <c r="I44" s="61"/>
      <c r="J44" s="61"/>
      <c r="K44" s="61"/>
      <c r="L44" s="61"/>
      <c r="M44" s="61"/>
      <c r="V44"/>
      <c r="W44"/>
      <c r="AB44"/>
    </row>
    <row r="45" spans="1:28" s="4" customFormat="1" x14ac:dyDescent="0.25">
      <c r="A45" s="61"/>
      <c r="B45" s="61"/>
      <c r="C45" s="61"/>
      <c r="D45" s="61"/>
      <c r="E45" s="61"/>
      <c r="F45" s="61"/>
      <c r="G45" s="61"/>
      <c r="H45" s="61"/>
      <c r="I45" s="61"/>
      <c r="J45" s="61"/>
      <c r="K45" s="61"/>
      <c r="L45" s="61"/>
      <c r="M45" s="61"/>
      <c r="V45"/>
      <c r="W45"/>
      <c r="X45" s="3">
        <v>17</v>
      </c>
      <c r="Y45" s="3">
        <v>18</v>
      </c>
      <c r="Z45" s="3">
        <v>19</v>
      </c>
      <c r="AA45" s="3">
        <v>20</v>
      </c>
      <c r="AB45"/>
    </row>
    <row r="46" spans="1:28" s="4" customFormat="1" x14ac:dyDescent="0.25">
      <c r="A46" s="61"/>
      <c r="B46" s="61"/>
      <c r="C46" s="61"/>
      <c r="D46" s="61"/>
      <c r="E46" s="61"/>
      <c r="F46" s="61"/>
      <c r="G46" s="61"/>
      <c r="H46" s="61"/>
      <c r="I46" s="61"/>
      <c r="J46" s="61"/>
      <c r="K46" s="61"/>
      <c r="L46" s="61"/>
      <c r="M46" s="61"/>
      <c r="V46"/>
      <c r="W46"/>
      <c r="X46"/>
      <c r="Y46"/>
      <c r="Z46"/>
      <c r="AA46"/>
      <c r="AB46"/>
    </row>
    <row r="47" spans="1:28" s="4" customFormat="1" x14ac:dyDescent="0.25">
      <c r="A47" s="61"/>
      <c r="B47" s="61"/>
      <c r="C47" s="61"/>
      <c r="D47" s="61"/>
      <c r="E47" s="61"/>
      <c r="F47" s="61"/>
      <c r="G47" s="61"/>
      <c r="H47" s="61"/>
      <c r="I47" s="61"/>
      <c r="J47" s="61"/>
      <c r="K47" s="61"/>
      <c r="L47" s="61"/>
      <c r="M47" s="61"/>
      <c r="R47" t="s">
        <v>44</v>
      </c>
      <c r="S47"/>
      <c r="T47"/>
      <c r="U47"/>
      <c r="V47"/>
      <c r="W47"/>
      <c r="X47" t="s">
        <v>100</v>
      </c>
      <c r="Y47" t="s">
        <v>101</v>
      </c>
      <c r="Z47" t="s">
        <v>192</v>
      </c>
      <c r="AA47" t="s">
        <v>102</v>
      </c>
      <c r="AB47"/>
    </row>
    <row r="48" spans="1:28" s="4" customFormat="1" x14ac:dyDescent="0.25">
      <c r="A48" s="61"/>
      <c r="B48" s="61"/>
      <c r="C48" s="61"/>
      <c r="D48" s="61"/>
      <c r="E48" s="61"/>
      <c r="F48" s="61"/>
      <c r="G48" s="61"/>
      <c r="H48" s="61"/>
      <c r="I48" s="61"/>
      <c r="J48" s="61"/>
      <c r="K48" s="61"/>
      <c r="L48" s="61"/>
      <c r="M48" s="61"/>
      <c r="R48" t="s">
        <v>0</v>
      </c>
      <c r="S48" t="s">
        <v>0</v>
      </c>
      <c r="T48" t="str">
        <f>CONCATENATE(U48,V48,W48)</f>
        <v>HuurCorporatieOnder liberalisatiegrens</v>
      </c>
      <c r="U48" t="s">
        <v>3</v>
      </c>
      <c r="V48" t="s">
        <v>4</v>
      </c>
      <c r="W48" t="s">
        <v>5</v>
      </c>
      <c r="X48">
        <f>VLOOKUP(CONCATENATE($R$5,$S48,$T48),'Tabel 3-kenmerken'!$A:$Z,X$45,FALSE)</f>
        <v>24100</v>
      </c>
      <c r="Y48">
        <f>VLOOKUP(CONCATENATE($R$5,$S48,$T48),'Tabel 3-kenmerken'!$A:$Z,Y$45,FALSE)</f>
        <v>2200</v>
      </c>
      <c r="Z48">
        <f>VLOOKUP(CONCATENATE($R$5,$S48,$T48),'Tabel 3-kenmerken'!$A:$Z,Z$45,FALSE)</f>
        <v>10800</v>
      </c>
      <c r="AA48">
        <f>VLOOKUP(CONCATENATE($R$5,$S48,$T48),'Tabel 3-kenmerken'!$A:$Z,AA$45,FALSE)</f>
        <v>20200</v>
      </c>
      <c r="AB48"/>
    </row>
    <row r="49" spans="1:27" x14ac:dyDescent="0.25">
      <c r="A49" s="61"/>
      <c r="B49" s="61"/>
      <c r="C49" s="61"/>
      <c r="D49" s="61"/>
      <c r="E49" s="61"/>
      <c r="F49" s="61"/>
      <c r="G49" s="61"/>
      <c r="H49" s="61"/>
      <c r="I49" s="61"/>
      <c r="J49" s="61"/>
      <c r="K49" s="61"/>
      <c r="L49" s="61"/>
      <c r="M49" s="61"/>
      <c r="R49" t="s">
        <v>236</v>
      </c>
      <c r="S49" t="s">
        <v>8</v>
      </c>
      <c r="T49" t="str">
        <f>CONCATENATE(U49,V49,W49)</f>
        <v>HuurCorporatieOnder liberalisatiegrens</v>
      </c>
      <c r="U49" t="s">
        <v>3</v>
      </c>
      <c r="V49" t="s">
        <v>4</v>
      </c>
      <c r="W49" t="s">
        <v>5</v>
      </c>
      <c r="X49">
        <f>VLOOKUP(CONCATENATE($R$5,$S49,$T49),'Tabel 3-kenmerken'!$A:$Z,X$45,FALSE)</f>
        <v>11200</v>
      </c>
      <c r="Y49">
        <f>VLOOKUP(CONCATENATE($R$5,$S49,$T49),'Tabel 3-kenmerken'!$A:$Z,Y$45,FALSE)</f>
        <v>1500</v>
      </c>
      <c r="Z49">
        <f>VLOOKUP(CONCATENATE($R$5,$S49,$T49),'Tabel 3-kenmerken'!$A:$Z,Z$45,FALSE)</f>
        <v>9900</v>
      </c>
      <c r="AA49">
        <f>VLOOKUP(CONCATENATE($R$5,$S49,$T49),'Tabel 3-kenmerken'!$A:$Z,AA$45,FALSE)</f>
        <v>17500</v>
      </c>
    </row>
    <row r="50" spans="1:27" x14ac:dyDescent="0.25">
      <c r="A50" s="61"/>
      <c r="B50" s="61"/>
      <c r="C50" s="61"/>
      <c r="D50" s="61"/>
      <c r="E50" s="61"/>
      <c r="F50" s="61"/>
      <c r="G50" s="61"/>
      <c r="H50" s="61"/>
      <c r="I50" s="61"/>
      <c r="J50" s="61"/>
      <c r="K50" s="61"/>
      <c r="L50" s="61"/>
      <c r="M50" s="61"/>
      <c r="R50" t="s">
        <v>235</v>
      </c>
      <c r="S50" t="s">
        <v>9</v>
      </c>
      <c r="T50" t="str">
        <f>CONCATENATE(U50,V50,W50)</f>
        <v>HuurCorporatieOnder liberalisatiegrens</v>
      </c>
      <c r="U50" t="s">
        <v>3</v>
      </c>
      <c r="V50" t="s">
        <v>4</v>
      </c>
      <c r="W50" t="s">
        <v>5</v>
      </c>
      <c r="X50">
        <f>VLOOKUP(CONCATENATE($R$5,$S50,$T50),'Tabel 3-kenmerken'!$A:$Z,X$45,FALSE)</f>
        <v>4600</v>
      </c>
      <c r="Y50">
        <f>VLOOKUP(CONCATENATE($R$5,$S50,$T50),'Tabel 3-kenmerken'!$A:$Z,Y$45,FALSE)</f>
        <v>200</v>
      </c>
      <c r="Z50">
        <f>VLOOKUP(CONCATENATE($R$5,$S50,$T50),'Tabel 3-kenmerken'!$A:$Z,Z$45,FALSE)</f>
        <v>500</v>
      </c>
      <c r="AA50">
        <f>VLOOKUP(CONCATENATE($R$5,$S50,$T50),'Tabel 3-kenmerken'!$A:$Z,AA$45,FALSE)</f>
        <v>1700</v>
      </c>
    </row>
    <row r="51" spans="1:27" x14ac:dyDescent="0.25">
      <c r="A51" s="61"/>
      <c r="B51" s="61"/>
      <c r="C51" s="61"/>
      <c r="D51" s="61"/>
      <c r="E51" s="61"/>
      <c r="F51" s="61"/>
      <c r="G51" s="61"/>
      <c r="H51" s="61"/>
      <c r="I51" s="61"/>
      <c r="J51" s="61"/>
      <c r="K51" s="61"/>
      <c r="L51" s="61"/>
      <c r="M51" s="61"/>
      <c r="R51" t="s">
        <v>237</v>
      </c>
      <c r="S51" t="s">
        <v>10</v>
      </c>
      <c r="T51" t="str">
        <f>CONCATENATE(U51,V51,W51)</f>
        <v>HuurCorporatieOnder liberalisatiegrens</v>
      </c>
      <c r="U51" t="s">
        <v>3</v>
      </c>
      <c r="V51" t="s">
        <v>4</v>
      </c>
      <c r="W51" t="s">
        <v>5</v>
      </c>
      <c r="X51">
        <f>VLOOKUP(CONCATENATE($R$5,$S51,$T51),'Tabel 3-kenmerken'!$A:$Z,X$45,FALSE)</f>
        <v>8400</v>
      </c>
      <c r="Y51">
        <f>VLOOKUP(CONCATENATE($R$5,$S51,$T51),'Tabel 3-kenmerken'!$A:$Z,Y$45,FALSE)</f>
        <v>400</v>
      </c>
      <c r="Z51">
        <f>VLOOKUP(CONCATENATE($R$5,$S51,$T51),'Tabel 3-kenmerken'!$A:$Z,Z$45,FALSE)</f>
        <v>400</v>
      </c>
      <c r="AA51">
        <f>VLOOKUP(CONCATENATE($R$5,$S51,$T51),'Tabel 3-kenmerken'!$A:$Z,AA$45,FALSE)</f>
        <v>1000</v>
      </c>
    </row>
    <row r="52" spans="1:27" x14ac:dyDescent="0.25">
      <c r="A52" s="61"/>
      <c r="B52" s="68"/>
      <c r="C52" s="68"/>
      <c r="D52" s="68"/>
      <c r="E52" s="68"/>
      <c r="F52" s="68"/>
      <c r="G52" s="68"/>
      <c r="H52" s="68"/>
      <c r="I52" s="68"/>
      <c r="J52" s="68"/>
      <c r="K52" s="68"/>
      <c r="L52" s="61"/>
      <c r="M52" s="61"/>
      <c r="R52" s="6" t="s">
        <v>98</v>
      </c>
      <c r="S52" s="6"/>
      <c r="T52" s="6"/>
      <c r="U52" s="6"/>
      <c r="V52" s="6"/>
      <c r="W52" s="6"/>
      <c r="X52" s="6">
        <f>X51+X50</f>
        <v>13000</v>
      </c>
      <c r="Y52" s="6">
        <f t="shared" ref="Y52:AA52" si="7">Y51+Y50</f>
        <v>600</v>
      </c>
      <c r="Z52" s="6">
        <f t="shared" si="7"/>
        <v>900</v>
      </c>
      <c r="AA52" s="6">
        <f t="shared" si="7"/>
        <v>2700</v>
      </c>
    </row>
    <row r="53" spans="1:27" x14ac:dyDescent="0.25">
      <c r="A53" s="61"/>
      <c r="B53" s="63" t="str">
        <f>CONCATENATE("- woont ",ROUND(SUM(Z60)/SUM(X60:Z60)*100,0),"% meer dan 5 jaar in de woning")</f>
        <v>- woont 71% meer dan 5 jaar in de woning</v>
      </c>
      <c r="C53" s="61"/>
      <c r="D53" s="61"/>
      <c r="E53" s="61"/>
      <c r="F53" s="61"/>
      <c r="G53" s="61"/>
      <c r="H53" s="61"/>
      <c r="I53" s="61"/>
      <c r="J53" s="61"/>
      <c r="K53" s="61"/>
      <c r="L53" s="61"/>
      <c r="M53" s="61"/>
      <c r="X53" s="3">
        <v>21</v>
      </c>
      <c r="Y53" s="3">
        <v>22</v>
      </c>
      <c r="Z53" s="3">
        <v>23</v>
      </c>
    </row>
    <row r="54" spans="1:27" x14ac:dyDescent="0.25">
      <c r="A54" s="61"/>
      <c r="B54" s="61"/>
      <c r="C54" s="61"/>
      <c r="D54" s="61"/>
      <c r="E54" s="61"/>
      <c r="F54" s="61"/>
      <c r="G54" s="61"/>
      <c r="H54" s="61"/>
      <c r="I54" s="61"/>
      <c r="J54" s="61"/>
      <c r="K54" s="61"/>
      <c r="L54" s="61"/>
      <c r="M54" s="61"/>
    </row>
    <row r="55" spans="1:27" x14ac:dyDescent="0.25">
      <c r="A55" s="61"/>
      <c r="B55" s="61"/>
      <c r="C55" s="61"/>
      <c r="D55" s="61"/>
      <c r="E55" s="61"/>
      <c r="F55" s="61"/>
      <c r="G55" s="61"/>
      <c r="H55" s="61"/>
      <c r="I55" s="61"/>
      <c r="J55" s="61"/>
      <c r="K55" s="61"/>
      <c r="L55" s="61"/>
      <c r="M55" s="61"/>
      <c r="R55" t="s">
        <v>44</v>
      </c>
      <c r="X55" t="s">
        <v>94</v>
      </c>
      <c r="Y55" t="s">
        <v>95</v>
      </c>
      <c r="Z55" t="s">
        <v>96</v>
      </c>
    </row>
    <row r="56" spans="1:27" x14ac:dyDescent="0.25">
      <c r="A56" s="61"/>
      <c r="B56" s="61"/>
      <c r="C56" s="61"/>
      <c r="D56" s="61"/>
      <c r="E56" s="61"/>
      <c r="F56" s="61"/>
      <c r="G56" s="61"/>
      <c r="H56" s="61"/>
      <c r="I56" s="61"/>
      <c r="J56" s="61"/>
      <c r="K56" s="61"/>
      <c r="L56" s="61"/>
      <c r="M56" s="61"/>
      <c r="R56" t="s">
        <v>0</v>
      </c>
      <c r="S56" t="s">
        <v>0</v>
      </c>
      <c r="T56" t="str">
        <f>CONCATENATE(U56,V56,W56)</f>
        <v>HuurCorporatieOnder liberalisatiegrens</v>
      </c>
      <c r="U56" t="s">
        <v>3</v>
      </c>
      <c r="V56" t="s">
        <v>4</v>
      </c>
      <c r="W56" t="s">
        <v>5</v>
      </c>
      <c r="X56">
        <f>VLOOKUP(CONCATENATE($R$5,$S56,$T56),'Tabel 3-kenmerken'!$A:$Z,X$53,FALSE)</f>
        <v>11400</v>
      </c>
      <c r="Y56">
        <f>VLOOKUP(CONCATENATE($R$5,$S56,$T56),'Tabel 3-kenmerken'!$A:$Z,Y$53,FALSE)</f>
        <v>8600</v>
      </c>
      <c r="Z56">
        <f>VLOOKUP(CONCATENATE($R$5,$S56,$T56),'Tabel 3-kenmerken'!$A:$Z,Z$53,FALSE)</f>
        <v>37300</v>
      </c>
    </row>
    <row r="57" spans="1:27" x14ac:dyDescent="0.25">
      <c r="A57" s="61"/>
      <c r="B57" s="61"/>
      <c r="C57" s="61"/>
      <c r="D57" s="61"/>
      <c r="E57" s="61"/>
      <c r="F57" s="61"/>
      <c r="G57" s="61"/>
      <c r="H57" s="61"/>
      <c r="I57" s="61"/>
      <c r="J57" s="61"/>
      <c r="K57" s="61"/>
      <c r="L57" s="61"/>
      <c r="M57" s="61"/>
      <c r="R57" t="s">
        <v>236</v>
      </c>
      <c r="S57" t="s">
        <v>8</v>
      </c>
      <c r="T57" t="str">
        <f>CONCATENATE(U57,V57,W57)</f>
        <v>HuurCorporatieOnder liberalisatiegrens</v>
      </c>
      <c r="U57" t="s">
        <v>3</v>
      </c>
      <c r="V57" t="s">
        <v>4</v>
      </c>
      <c r="W57" t="s">
        <v>5</v>
      </c>
      <c r="X57">
        <f>VLOOKUP(CONCATENATE($R$5,$S57,$T57),'Tabel 3-kenmerken'!$A:$Z,X$53,FALSE)</f>
        <v>8500</v>
      </c>
      <c r="Y57">
        <f>VLOOKUP(CONCATENATE($R$5,$S57,$T57),'Tabel 3-kenmerken'!$A:$Z,Y$53,FALSE)</f>
        <v>6400</v>
      </c>
      <c r="Z57">
        <f>VLOOKUP(CONCATENATE($R$5,$S57,$T57),'Tabel 3-kenmerken'!$A:$Z,Z$53,FALSE)</f>
        <v>25200</v>
      </c>
    </row>
    <row r="58" spans="1:27" x14ac:dyDescent="0.25">
      <c r="A58" s="61"/>
      <c r="B58" s="61"/>
      <c r="C58" s="61"/>
      <c r="D58" s="61"/>
      <c r="E58" s="61"/>
      <c r="F58" s="61"/>
      <c r="G58" s="61"/>
      <c r="H58" s="61"/>
      <c r="I58" s="61"/>
      <c r="J58" s="61"/>
      <c r="K58" s="61"/>
      <c r="L58" s="61"/>
      <c r="M58" s="61"/>
      <c r="R58" t="s">
        <v>235</v>
      </c>
      <c r="S58" t="s">
        <v>9</v>
      </c>
      <c r="T58" t="str">
        <f>CONCATENATE(U58,V58,W58)</f>
        <v>HuurCorporatieOnder liberalisatiegrens</v>
      </c>
      <c r="U58" t="s">
        <v>3</v>
      </c>
      <c r="V58" t="s">
        <v>4</v>
      </c>
      <c r="W58" t="s">
        <v>5</v>
      </c>
      <c r="X58">
        <f>VLOOKUP(CONCATENATE($R$5,$S58,$T58),'Tabel 3-kenmerken'!$A:$Z,X$53,FALSE)</f>
        <v>1300</v>
      </c>
      <c r="Y58">
        <f>VLOOKUP(CONCATENATE($R$5,$S58,$T58),'Tabel 3-kenmerken'!$A:$Z,Y$53,FALSE)</f>
        <v>900</v>
      </c>
      <c r="Z58">
        <f>VLOOKUP(CONCATENATE($R$5,$S58,$T58),'Tabel 3-kenmerken'!$A:$Z,Z$53,FALSE)</f>
        <v>4800</v>
      </c>
    </row>
    <row r="59" spans="1:27" x14ac:dyDescent="0.25">
      <c r="A59" s="61"/>
      <c r="B59" s="61"/>
      <c r="C59" s="61"/>
      <c r="D59" s="61"/>
      <c r="E59" s="61"/>
      <c r="F59" s="61"/>
      <c r="G59" s="61"/>
      <c r="H59" s="61"/>
      <c r="I59" s="61"/>
      <c r="J59" s="61"/>
      <c r="K59" s="61"/>
      <c r="L59" s="61"/>
      <c r="M59" s="61"/>
      <c r="R59" t="s">
        <v>237</v>
      </c>
      <c r="S59" t="s">
        <v>10</v>
      </c>
      <c r="T59" t="str">
        <f>CONCATENATE(U59,V59,W59)</f>
        <v>HuurCorporatieOnder liberalisatiegrens</v>
      </c>
      <c r="U59" t="s">
        <v>3</v>
      </c>
      <c r="V59" t="s">
        <v>4</v>
      </c>
      <c r="W59" t="s">
        <v>5</v>
      </c>
      <c r="X59">
        <f>VLOOKUP(CONCATENATE($R$5,$S59,$T59),'Tabel 3-kenmerken'!$A:$Z,X$53,FALSE)</f>
        <v>1600</v>
      </c>
      <c r="Y59">
        <f>VLOOKUP(CONCATENATE($R$5,$S59,$T59),'Tabel 3-kenmerken'!$A:$Z,Y$53,FALSE)</f>
        <v>1200</v>
      </c>
      <c r="Z59">
        <f>VLOOKUP(CONCATENATE($R$5,$S59,$T59),'Tabel 3-kenmerken'!$A:$Z,Z$53,FALSE)</f>
        <v>7300</v>
      </c>
    </row>
    <row r="60" spans="1:27" x14ac:dyDescent="0.25">
      <c r="A60" s="61"/>
      <c r="B60" s="61"/>
      <c r="C60" s="61"/>
      <c r="D60" s="61"/>
      <c r="E60" s="61"/>
      <c r="F60" s="61"/>
      <c r="G60" s="61"/>
      <c r="H60" s="61"/>
      <c r="I60" s="61"/>
      <c r="J60" s="61"/>
      <c r="K60" s="61"/>
      <c r="L60" s="61"/>
      <c r="M60" s="61"/>
      <c r="R60" s="6" t="s">
        <v>98</v>
      </c>
      <c r="S60" s="6"/>
      <c r="T60" s="6"/>
      <c r="U60" s="6"/>
      <c r="V60" s="6"/>
      <c r="W60" s="6"/>
      <c r="X60" s="6">
        <f>X59+X58</f>
        <v>2900</v>
      </c>
      <c r="Y60" s="6">
        <f t="shared" ref="Y60:Z60" si="8">Y59+Y58</f>
        <v>2100</v>
      </c>
      <c r="Z60" s="6">
        <f t="shared" si="8"/>
        <v>12100</v>
      </c>
      <c r="AA60" s="6"/>
    </row>
    <row r="61" spans="1:27" x14ac:dyDescent="0.25">
      <c r="A61" s="61"/>
      <c r="B61" s="68"/>
      <c r="C61" s="68"/>
      <c r="D61" s="68"/>
      <c r="E61" s="68"/>
      <c r="F61" s="68"/>
      <c r="G61" s="68"/>
      <c r="H61" s="68"/>
      <c r="I61" s="68"/>
      <c r="J61" s="68"/>
      <c r="K61" s="68"/>
      <c r="L61" s="68"/>
      <c r="M61" s="61"/>
    </row>
    <row r="62" spans="1:27" x14ac:dyDescent="0.25">
      <c r="A62" s="61"/>
      <c r="B62" s="61"/>
      <c r="C62" s="61"/>
      <c r="D62" s="61"/>
      <c r="E62" s="61"/>
      <c r="F62" s="61"/>
      <c r="G62" s="61"/>
      <c r="H62" s="61"/>
      <c r="I62" s="61"/>
      <c r="J62" s="61"/>
      <c r="K62" s="61"/>
      <c r="L62" s="61"/>
      <c r="M62" s="61"/>
    </row>
    <row r="63" spans="1:27" x14ac:dyDescent="0.25">
      <c r="A63" s="61"/>
      <c r="B63" s="93" t="s">
        <v>342</v>
      </c>
      <c r="C63" s="93"/>
      <c r="D63" s="61"/>
      <c r="E63" s="61"/>
      <c r="F63" s="61"/>
      <c r="G63" s="61"/>
      <c r="H63" s="61"/>
      <c r="I63" s="61"/>
      <c r="J63" s="61"/>
      <c r="K63" s="93" t="s">
        <v>334</v>
      </c>
      <c r="L63" s="93"/>
      <c r="M63" s="64"/>
    </row>
    <row r="64" spans="1:27" x14ac:dyDescent="0.25">
      <c r="A64" s="61"/>
      <c r="B64" s="61"/>
      <c r="C64" s="61"/>
      <c r="D64" s="61"/>
      <c r="E64" s="61"/>
      <c r="F64" s="61"/>
      <c r="G64" s="61"/>
      <c r="H64" s="61"/>
      <c r="I64" s="61"/>
      <c r="J64" s="61"/>
      <c r="K64" s="61"/>
      <c r="L64" s="61"/>
      <c r="M64" s="61"/>
    </row>
    <row r="65" spans="2:11" x14ac:dyDescent="0.25">
      <c r="B65" s="4" t="s">
        <v>335</v>
      </c>
      <c r="C65" s="4"/>
      <c r="D65" s="4"/>
      <c r="E65" s="4"/>
      <c r="F65" s="4"/>
      <c r="G65" s="4"/>
      <c r="H65" s="4"/>
      <c r="I65" s="4"/>
      <c r="J65" s="4"/>
      <c r="K65" s="4"/>
    </row>
    <row r="66" spans="2:11" x14ac:dyDescent="0.25">
      <c r="B66" s="4"/>
      <c r="C66" s="4"/>
      <c r="D66" s="4"/>
      <c r="E66" s="4"/>
      <c r="F66" s="4"/>
      <c r="G66" s="4"/>
      <c r="H66" s="4"/>
      <c r="I66" s="4"/>
      <c r="J66" s="4"/>
      <c r="K66" s="4"/>
    </row>
    <row r="67" spans="2:11" x14ac:dyDescent="0.25">
      <c r="B67" s="4"/>
      <c r="C67" s="4"/>
      <c r="D67" s="4"/>
      <c r="E67" s="4"/>
      <c r="F67" s="4"/>
      <c r="G67" s="4"/>
      <c r="H67" s="4"/>
      <c r="I67" s="4"/>
      <c r="J67" s="4"/>
      <c r="K67" s="4"/>
    </row>
    <row r="68" spans="2:11" x14ac:dyDescent="0.25">
      <c r="B68" s="4"/>
      <c r="C68" s="4"/>
      <c r="D68" s="4"/>
      <c r="E68" s="4"/>
      <c r="F68" s="4"/>
      <c r="G68" s="4"/>
      <c r="H68" s="4"/>
      <c r="I68" s="4"/>
      <c r="J68" s="4"/>
      <c r="K68" s="4"/>
    </row>
    <row r="69" spans="2:11" x14ac:dyDescent="0.25">
      <c r="B69" s="4"/>
      <c r="C69" s="4"/>
      <c r="D69" s="4"/>
      <c r="E69" s="4"/>
      <c r="F69" s="4"/>
      <c r="G69" s="4"/>
      <c r="H69" s="4"/>
      <c r="I69" s="4"/>
      <c r="J69" s="4"/>
      <c r="K69" s="4"/>
    </row>
    <row r="70" spans="2:11" x14ac:dyDescent="0.25">
      <c r="B70" s="4"/>
      <c r="C70" s="4"/>
      <c r="D70" s="4"/>
      <c r="E70" s="4"/>
      <c r="F70" s="4"/>
      <c r="G70" s="4"/>
      <c r="H70" s="4"/>
      <c r="I70" s="4"/>
      <c r="J70" s="4"/>
      <c r="K70" s="4"/>
    </row>
    <row r="71" spans="2:11" hidden="1" x14ac:dyDescent="0.25">
      <c r="B71" s="4"/>
      <c r="C71" s="4"/>
      <c r="D71" s="4"/>
      <c r="E71" s="4"/>
      <c r="F71" s="4"/>
      <c r="G71" s="4"/>
      <c r="H71" s="4"/>
      <c r="I71" s="4"/>
      <c r="J71" s="4"/>
      <c r="K71" s="4"/>
    </row>
    <row r="72" spans="2:11" hidden="1" x14ac:dyDescent="0.25">
      <c r="B72" s="4"/>
      <c r="C72" s="4"/>
      <c r="D72" s="4"/>
      <c r="E72" s="4"/>
      <c r="F72" s="4"/>
      <c r="G72" s="4"/>
      <c r="H72" s="4"/>
      <c r="I72" s="4"/>
      <c r="J72" s="4"/>
      <c r="K72" s="4"/>
    </row>
    <row r="73" spans="2:11" hidden="1" x14ac:dyDescent="0.25">
      <c r="B73" s="4"/>
      <c r="C73" s="4"/>
      <c r="D73" s="4"/>
      <c r="E73" s="4"/>
      <c r="F73" s="4"/>
      <c r="G73" s="4"/>
      <c r="H73" s="4"/>
      <c r="I73" s="4"/>
      <c r="J73" s="4"/>
      <c r="K73" s="4"/>
    </row>
    <row r="74" spans="2:11" hidden="1" x14ac:dyDescent="0.25">
      <c r="B74" s="4"/>
      <c r="C74" s="4"/>
      <c r="D74" s="4"/>
      <c r="E74" s="4"/>
      <c r="F74" s="4"/>
      <c r="G74" s="4"/>
      <c r="H74" s="4"/>
      <c r="I74" s="4"/>
      <c r="J74" s="4"/>
      <c r="K74" s="4"/>
    </row>
    <row r="75" spans="2:11" hidden="1" x14ac:dyDescent="0.25">
      <c r="B75" s="4"/>
      <c r="C75" s="4"/>
      <c r="D75" s="4"/>
      <c r="E75" s="4"/>
      <c r="F75" s="4"/>
      <c r="G75" s="4"/>
      <c r="H75" s="4"/>
      <c r="I75" s="4"/>
      <c r="J75" s="4"/>
      <c r="K75" s="4"/>
    </row>
  </sheetData>
  <sheetProtection algorithmName="SHA-512" hashValue="2Y6bWKDE6jJO8gln7ZqVstv+uaOu24f2NL3vkLLnwJ4uQeDPeKo/Xu6seOW+Kbmt/m2Hbrm7D3voVqDn3zPCoA==" saltValue="GtbBMS+cBu6fboF4k/V8NA==" spinCount="100000" sheet="1" objects="1" scenarios="1"/>
  <mergeCells count="8">
    <mergeCell ref="B2:L2"/>
    <mergeCell ref="I14:K14"/>
    <mergeCell ref="K63:L63"/>
    <mergeCell ref="B63:C63"/>
    <mergeCell ref="F8:K9"/>
    <mergeCell ref="F10:J11"/>
    <mergeCell ref="C14:E14"/>
    <mergeCell ref="F14:H14"/>
  </mergeCells>
  <dataValidations disablePrompts="1" count="2">
    <dataValidation type="list" allowBlank="1" showInputMessage="1" showErrorMessage="1" sqref="R5">
      <formula1>#REF!</formula1>
    </dataValidation>
    <dataValidation type="list" allowBlank="1" showInputMessage="1" showErrorMessage="1" promptTitle="gemeente" sqref="S5">
      <formula1>#REF!</formula1>
    </dataValidation>
  </dataValidations>
  <hyperlinks>
    <hyperlink ref="B2" location="Factsheet1!I2" display="Selecteer hier de gewenste gemeente of Holland-Rijnland als totaal in deel 1 van de Factsheet."/>
    <hyperlink ref="C14:E14" location="Factsheet1!I2" display="1: woningen en scheefwoners"/>
    <hyperlink ref="B63" location="Factsheet1!I2" display="&lt; naar vorige blad"/>
    <hyperlink ref="K63" location="Factsheet3!A1" display="&gt; naar volgende blad"/>
    <hyperlink ref="I14:K14" location="Factsheet3!A1" display="3: kenmerken eigendomstypen"/>
  </hyperlinks>
  <pageMargins left="0.70866141732283472" right="0.70866141732283472" top="0.74803149606299213" bottom="0.74803149606299213"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pageSetUpPr fitToPage="1"/>
  </sheetPr>
  <dimension ref="A1:AC57"/>
  <sheetViews>
    <sheetView zoomScaleNormal="100" workbookViewId="0">
      <selection activeCell="F14" sqref="F14:H14"/>
    </sheetView>
  </sheetViews>
  <sheetFormatPr defaultColWidth="0" defaultRowHeight="15" zeroHeight="1" x14ac:dyDescent="0.25"/>
  <cols>
    <col min="1" max="1" width="21.42578125" style="4" customWidth="1"/>
    <col min="2" max="2" width="10.5703125" bestFit="1" customWidth="1"/>
    <col min="3" max="11" width="9.140625" customWidth="1"/>
    <col min="12" max="12" width="9.28515625" style="4" customWidth="1"/>
    <col min="13" max="13" width="21.42578125" style="4" customWidth="1"/>
    <col min="14" max="16" width="9.140625" hidden="1" customWidth="1"/>
    <col min="17" max="17" width="21.5703125" hidden="1" customWidth="1"/>
    <col min="18" max="23" width="9.140625" hidden="1" customWidth="1"/>
    <col min="24" max="24" width="10.5703125" hidden="1" customWidth="1"/>
    <col min="25" max="29" width="0" hidden="1" customWidth="1"/>
    <col min="30" max="16384" width="9.140625" hidden="1"/>
  </cols>
  <sheetData>
    <row r="1" spans="1:29" ht="6" customHeight="1" x14ac:dyDescent="0.25">
      <c r="A1" s="66"/>
      <c r="B1" s="66"/>
      <c r="C1" s="66"/>
      <c r="D1" s="66"/>
      <c r="E1" s="66"/>
      <c r="F1" s="66"/>
      <c r="G1" s="66"/>
      <c r="H1" s="66"/>
      <c r="I1" s="66"/>
      <c r="J1" s="66"/>
      <c r="K1" s="66"/>
      <c r="L1" s="66"/>
      <c r="M1" s="66"/>
    </row>
    <row r="2" spans="1:29" x14ac:dyDescent="0.25">
      <c r="A2" s="66"/>
      <c r="B2" s="92" t="s">
        <v>341</v>
      </c>
      <c r="C2" s="92"/>
      <c r="D2" s="92"/>
      <c r="E2" s="92"/>
      <c r="F2" s="92"/>
      <c r="G2" s="92"/>
      <c r="H2" s="92"/>
      <c r="I2" s="92"/>
      <c r="J2" s="92"/>
      <c r="K2" s="92"/>
      <c r="L2" s="92"/>
      <c r="M2" s="66"/>
    </row>
    <row r="3" spans="1:29" ht="6" customHeight="1" x14ac:dyDescent="0.25">
      <c r="A3" s="66"/>
      <c r="B3" s="66"/>
      <c r="C3" s="66"/>
      <c r="D3" s="66"/>
      <c r="E3" s="66"/>
      <c r="F3" s="66"/>
      <c r="G3" s="66"/>
      <c r="H3" s="66"/>
      <c r="I3" s="66"/>
      <c r="J3" s="66"/>
      <c r="K3" s="66"/>
      <c r="L3" s="66"/>
      <c r="M3" s="66"/>
    </row>
    <row r="4" spans="1:29" x14ac:dyDescent="0.25">
      <c r="B4" s="4"/>
      <c r="C4" s="4"/>
      <c r="D4" s="4"/>
      <c r="E4" s="4"/>
      <c r="F4" s="4"/>
      <c r="G4" s="4"/>
      <c r="H4" s="4"/>
      <c r="I4" s="4"/>
      <c r="J4" s="4"/>
      <c r="K4" s="4"/>
    </row>
    <row r="5" spans="1:29" x14ac:dyDescent="0.25">
      <c r="B5" s="4"/>
      <c r="C5" s="4"/>
      <c r="D5" s="4"/>
      <c r="E5" s="4"/>
      <c r="F5" s="4"/>
      <c r="G5" s="4"/>
      <c r="H5" s="4"/>
      <c r="I5" s="4"/>
      <c r="J5" s="4"/>
      <c r="K5" s="4"/>
      <c r="Q5" s="1" t="s">
        <v>41</v>
      </c>
      <c r="R5" s="60" t="str">
        <f>P8</f>
        <v>Totaal</v>
      </c>
    </row>
    <row r="6" spans="1:29" x14ac:dyDescent="0.25">
      <c r="B6" s="4"/>
      <c r="C6" s="4"/>
      <c r="D6" s="4"/>
      <c r="E6" s="4"/>
      <c r="F6" s="4"/>
      <c r="G6" s="4"/>
      <c r="H6" s="4"/>
      <c r="I6" s="4"/>
      <c r="J6" s="4"/>
      <c r="K6" s="4"/>
      <c r="S6" t="s">
        <v>40</v>
      </c>
      <c r="V6" t="s">
        <v>0</v>
      </c>
      <c r="W6" t="s">
        <v>8</v>
      </c>
      <c r="X6" t="s">
        <v>9</v>
      </c>
      <c r="Y6" t="s">
        <v>10</v>
      </c>
      <c r="Z6" t="s">
        <v>328</v>
      </c>
      <c r="AA6" t="s">
        <v>329</v>
      </c>
    </row>
    <row r="7" spans="1:29" x14ac:dyDescent="0.25">
      <c r="B7" s="4"/>
      <c r="C7" s="4"/>
      <c r="D7" s="4"/>
      <c r="E7" s="4"/>
      <c r="F7" s="4"/>
      <c r="G7" s="4"/>
      <c r="H7" s="4"/>
      <c r="I7" s="4"/>
      <c r="J7" s="4"/>
      <c r="K7" s="4"/>
      <c r="R7" t="str">
        <f>CONCATENATE(S7,T7,U7)</f>
        <v>TotaalN.v.t.N.v.t.</v>
      </c>
      <c r="S7" t="s">
        <v>0</v>
      </c>
      <c r="T7" t="s">
        <v>1</v>
      </c>
      <c r="U7" t="s">
        <v>1</v>
      </c>
      <c r="V7">
        <f>VLOOKUP(CONCATENATE($R$5,V$6,$R7),'Tabel 1-basis'!$A:$M,9,FALSE)</f>
        <v>232200</v>
      </c>
    </row>
    <row r="8" spans="1:29" ht="15" customHeight="1" x14ac:dyDescent="0.25">
      <c r="B8" s="4"/>
      <c r="C8" s="4"/>
      <c r="D8" s="4"/>
      <c r="E8" s="4"/>
      <c r="F8" s="91" t="s">
        <v>337</v>
      </c>
      <c r="G8" s="91"/>
      <c r="H8" s="91"/>
      <c r="I8" s="91"/>
      <c r="J8" s="91"/>
      <c r="K8" s="91"/>
      <c r="P8" t="str">
        <f>IF(F10="Holland-Rijnland","Totaal",F10)</f>
        <v>Totaal</v>
      </c>
      <c r="R8" t="str">
        <f t="shared" ref="R8:R13" si="0">CONCATENATE(S8,T8,U8)</f>
        <v>EigenaarN.v.t.N.v.t.</v>
      </c>
      <c r="S8" t="s">
        <v>2</v>
      </c>
      <c r="T8" t="s">
        <v>1</v>
      </c>
      <c r="U8" t="s">
        <v>1</v>
      </c>
      <c r="V8">
        <f>VLOOKUP(CONCATENATE($R$5,V$6,$R8),'Tabel 1-basis'!$A:$M,9,FALSE)</f>
        <v>142900</v>
      </c>
    </row>
    <row r="9" spans="1:29" ht="15.75" customHeight="1" x14ac:dyDescent="0.25">
      <c r="B9" s="4"/>
      <c r="C9" s="4"/>
      <c r="D9" s="4"/>
      <c r="E9" s="4"/>
      <c r="F9" s="91"/>
      <c r="G9" s="91"/>
      <c r="H9" s="91"/>
      <c r="I9" s="91"/>
      <c r="J9" s="91"/>
      <c r="K9" s="91"/>
      <c r="R9" t="str">
        <f t="shared" si="0"/>
        <v>HuurTotaalN.v.t.</v>
      </c>
      <c r="S9" t="s">
        <v>3</v>
      </c>
      <c r="T9" t="s">
        <v>0</v>
      </c>
      <c r="U9" t="s">
        <v>1</v>
      </c>
      <c r="V9">
        <f>VLOOKUP(CONCATENATE($R$5,V$6,$R9),'Tabel 1-basis'!$A:$M,9,FALSE)</f>
        <v>89400</v>
      </c>
    </row>
    <row r="10" spans="1:29" x14ac:dyDescent="0.25">
      <c r="B10" s="4"/>
      <c r="C10" s="4"/>
      <c r="D10" s="4"/>
      <c r="E10" s="4"/>
      <c r="F10" s="90" t="str">
        <f>Factsheet1!I2</f>
        <v>Holland-Rijnland</v>
      </c>
      <c r="G10" s="90"/>
      <c r="H10" s="90"/>
      <c r="I10" s="90"/>
      <c r="J10" s="90"/>
      <c r="K10" s="4"/>
      <c r="Q10" s="5"/>
      <c r="R10" t="str">
        <f t="shared" si="0"/>
        <v>HuurCorporatieTotaal</v>
      </c>
      <c r="S10" t="s">
        <v>3</v>
      </c>
      <c r="T10" t="s">
        <v>4</v>
      </c>
      <c r="U10" t="s">
        <v>0</v>
      </c>
      <c r="V10">
        <f>VLOOKUP(CONCATENATE($R$5,V$6,$R10),'Tabel 1-basis'!$A:$M,9,FALSE)</f>
        <v>61900</v>
      </c>
    </row>
    <row r="11" spans="1:29" x14ac:dyDescent="0.25">
      <c r="B11" s="4"/>
      <c r="C11" s="4"/>
      <c r="D11" s="4"/>
      <c r="E11" s="4"/>
      <c r="F11" s="90"/>
      <c r="G11" s="90"/>
      <c r="H11" s="90"/>
      <c r="I11" s="90"/>
      <c r="J11" s="90"/>
      <c r="K11" s="4"/>
      <c r="Q11" s="5"/>
      <c r="R11" t="str">
        <f t="shared" si="0"/>
        <v>HuurCorporatieOnder liberalisatiegrens</v>
      </c>
      <c r="S11" t="s">
        <v>3</v>
      </c>
      <c r="T11" t="s">
        <v>4</v>
      </c>
      <c r="U11" t="s">
        <v>5</v>
      </c>
      <c r="V11">
        <f>VLOOKUP(CONCATENATE($R$5,V$6,$R11),'Tabel 1-basis'!$A:$M,9,FALSE)</f>
        <v>57300</v>
      </c>
      <c r="W11">
        <f>VLOOKUP(CONCATENATE($R$5,W$6,$R11),'Tabel 1-basis'!$A:$M,9,FALSE)</f>
        <v>40100</v>
      </c>
      <c r="X11">
        <f>VLOOKUP(CONCATENATE($R$5,X$6,$R11),'Tabel 1-basis'!$A:$M,9,FALSE)</f>
        <v>7000</v>
      </c>
      <c r="Y11">
        <f>VLOOKUP(CONCATENATE($R$5,Y$6,$R11),'Tabel 1-basis'!$A:$M,9,FALSE)</f>
        <v>10200</v>
      </c>
      <c r="Z11">
        <f>W11</f>
        <v>40100</v>
      </c>
      <c r="AA11" s="62">
        <f>X11+Y11</f>
        <v>17200</v>
      </c>
    </row>
    <row r="12" spans="1:29" x14ac:dyDescent="0.25">
      <c r="B12" s="4"/>
      <c r="C12" s="4"/>
      <c r="D12" s="4"/>
      <c r="E12" s="4"/>
      <c r="F12" s="4"/>
      <c r="G12" s="4"/>
      <c r="H12" s="4"/>
      <c r="I12" s="4"/>
      <c r="J12" s="4"/>
      <c r="K12" s="4"/>
      <c r="R12" t="str">
        <f t="shared" si="0"/>
        <v>HuurCorporatieOverig</v>
      </c>
      <c r="S12" t="s">
        <v>3</v>
      </c>
      <c r="T12" t="s">
        <v>4</v>
      </c>
      <c r="U12" t="s">
        <v>6</v>
      </c>
      <c r="V12">
        <f>VLOOKUP(CONCATENATE($R$5,V$6,$R12),'Tabel 1-basis'!$A:$M,9,FALSE)</f>
        <v>4600</v>
      </c>
      <c r="Y12" s="74">
        <v>7</v>
      </c>
      <c r="Z12" s="74">
        <f>Y12+1</f>
        <v>8</v>
      </c>
      <c r="AA12" s="74">
        <f t="shared" ref="AA12:AC12" si="1">Z12+1</f>
        <v>9</v>
      </c>
      <c r="AB12" s="74">
        <f t="shared" si="1"/>
        <v>10</v>
      </c>
      <c r="AC12" s="74">
        <f t="shared" si="1"/>
        <v>11</v>
      </c>
    </row>
    <row r="13" spans="1:29" x14ac:dyDescent="0.25">
      <c r="B13" s="4"/>
      <c r="C13" s="4"/>
      <c r="D13" s="4"/>
      <c r="E13" s="4"/>
      <c r="F13" s="4"/>
      <c r="G13" s="4"/>
      <c r="H13" s="4"/>
      <c r="I13" s="4"/>
      <c r="J13" s="4"/>
      <c r="K13" s="4"/>
      <c r="R13" t="str">
        <f t="shared" si="0"/>
        <v>HuurOverige verhuurderN.v.t.</v>
      </c>
      <c r="S13" t="s">
        <v>3</v>
      </c>
      <c r="T13" t="s">
        <v>7</v>
      </c>
      <c r="U13" t="s">
        <v>1</v>
      </c>
      <c r="V13">
        <f>VLOOKUP(CONCATENATE($R$5,V$6,$R13),'Tabel 1-basis'!$A:$M,9,FALSE)</f>
        <v>27500</v>
      </c>
      <c r="Y13" s="74">
        <f>Y12-5</f>
        <v>2</v>
      </c>
      <c r="Z13" s="74">
        <f t="shared" ref="Z13:AC13" si="2">Z12-5</f>
        <v>3</v>
      </c>
      <c r="AA13" s="74">
        <f t="shared" si="2"/>
        <v>4</v>
      </c>
      <c r="AB13" s="74">
        <f t="shared" si="2"/>
        <v>5</v>
      </c>
      <c r="AC13" s="74">
        <f t="shared" si="2"/>
        <v>6</v>
      </c>
    </row>
    <row r="14" spans="1:29" x14ac:dyDescent="0.25">
      <c r="B14" s="4"/>
      <c r="C14" s="84" t="s">
        <v>332</v>
      </c>
      <c r="D14" s="85"/>
      <c r="E14" s="86"/>
      <c r="F14" s="84" t="s">
        <v>340</v>
      </c>
      <c r="G14" s="85"/>
      <c r="H14" s="86"/>
      <c r="I14" s="95" t="s">
        <v>343</v>
      </c>
      <c r="J14" s="87"/>
      <c r="K14" s="88"/>
      <c r="Y14">
        <f>VLOOKUP($G$19,$P$27:$Z$31,Y12,FALSE)</f>
        <v>9</v>
      </c>
      <c r="Z14">
        <f t="shared" ref="Z14:AC14" si="3">VLOOKUP($G$19,$P$27:$Z$31,Z12,FALSE)</f>
        <v>10</v>
      </c>
      <c r="AA14">
        <f t="shared" si="3"/>
        <v>11</v>
      </c>
      <c r="AB14">
        <f t="shared" si="3"/>
        <v>12</v>
      </c>
      <c r="AC14">
        <f t="shared" si="3"/>
        <v>13</v>
      </c>
    </row>
    <row r="15" spans="1:29" ht="15.75" thickBot="1" x14ac:dyDescent="0.3">
      <c r="A15" s="61"/>
      <c r="B15" s="61"/>
      <c r="C15" s="61"/>
      <c r="D15" s="61"/>
      <c r="E15" s="61"/>
      <c r="F15" s="61"/>
      <c r="G15" s="61"/>
      <c r="H15" s="61"/>
      <c r="I15" s="61"/>
      <c r="J15" s="61"/>
      <c r="K15" s="61"/>
      <c r="L15" s="61"/>
      <c r="M15" s="61"/>
      <c r="Y15" t="str">
        <f>VLOOKUP($G$19,$P$27:$Z$31,Y13,FALSE)</f>
        <v>Eenpersoonshuishouden</v>
      </c>
      <c r="Z15" t="str">
        <f t="shared" ref="Z15:AC15" si="4">VLOOKUP($G$19,$P$27:$Z$31,Z13,FALSE)</f>
        <v>Paar zonder kinderen</v>
      </c>
      <c r="AA15" t="str">
        <f t="shared" si="4"/>
        <v>Paar met kinderen</v>
      </c>
      <c r="AB15" t="str">
        <f t="shared" si="4"/>
        <v>Eenoudergezin</v>
      </c>
      <c r="AC15" t="str">
        <f t="shared" si="4"/>
        <v>Overige huishoudens</v>
      </c>
    </row>
    <row r="16" spans="1:29" ht="15.75" thickBot="1" x14ac:dyDescent="0.3">
      <c r="A16" s="61"/>
      <c r="B16" s="61" t="s">
        <v>348</v>
      </c>
      <c r="C16" s="61"/>
      <c r="D16" s="61"/>
      <c r="E16" s="61"/>
      <c r="F16" s="61"/>
      <c r="G16" s="61"/>
      <c r="H16" s="61"/>
      <c r="I16" s="61"/>
      <c r="J16" s="61"/>
      <c r="K16" s="61"/>
      <c r="L16" s="61"/>
      <c r="M16" s="61"/>
      <c r="R16" t="s">
        <v>0</v>
      </c>
      <c r="S16" s="2" t="s">
        <v>0</v>
      </c>
      <c r="T16" t="str">
        <f>CONCATENATE(U16,V16,W16)</f>
        <v>TotaalN.v.t.N.v.t.</v>
      </c>
      <c r="U16" t="s">
        <v>0</v>
      </c>
      <c r="V16" t="s">
        <v>1</v>
      </c>
      <c r="W16" t="s">
        <v>1</v>
      </c>
      <c r="X16" t="s">
        <v>1</v>
      </c>
      <c r="Y16">
        <f>IF($G$19="Welvaartsindicator",VLOOKUP(CONCATENATE($R$5,$S16,$T16),'Tabel 2-spreiding'!$A:$Z,Y$14,FALSE),VLOOKUP(CONCATENATE($R$5,$S16,$T16),'Tabel 3-kenmerken'!$A:$Z,Y$14,FALSE))</f>
        <v>78400</v>
      </c>
      <c r="Z16">
        <f>IF($G$19="Welvaartsindicator",VLOOKUP(CONCATENATE($R$5,$S16,$T16),'Tabel 2-spreiding'!$A:$Z,Z$14,FALSE),VLOOKUP(CONCATENATE($R$5,$S16,$T16),'Tabel 3-kenmerken'!$A:$Z,Z$14,FALSE))</f>
        <v>68500</v>
      </c>
      <c r="AA16">
        <f>IF($G$19="Welvaartsindicator",VLOOKUP(CONCATENATE($R$5,$S16,$T16),'Tabel 2-spreiding'!$A:$Z,AA$14,FALSE),VLOOKUP(CONCATENATE($R$5,$S16,$T16),'Tabel 3-kenmerken'!$A:$Z,AA$14,FALSE))</f>
        <v>67000</v>
      </c>
      <c r="AB16">
        <f>IF($G$19="Welvaartsindicator",VLOOKUP(CONCATENATE($R$5,$S16,$T16),'Tabel 2-spreiding'!$A:$Z,AB$14,FALSE),VLOOKUP(CONCATENATE($R$5,$S16,$T16),'Tabel 3-kenmerken'!$A:$Z,AB$14,FALSE))</f>
        <v>14900</v>
      </c>
      <c r="AC16">
        <f>IF($G$19="Welvaartsindicator",VLOOKUP(CONCATENATE($R$5,$S16,$T16),'Tabel 2-spreiding'!$A:$Z,AC$14,FALSE),VLOOKUP(CONCATENATE($R$5,$S16,$T16),'Tabel 3-kenmerken'!$A:$Z,AC$14,FALSE))</f>
        <v>3500</v>
      </c>
    </row>
    <row r="17" spans="1:29" x14ac:dyDescent="0.25">
      <c r="A17" s="61"/>
      <c r="B17" s="61" t="s">
        <v>349</v>
      </c>
      <c r="C17" s="61"/>
      <c r="D17" s="61"/>
      <c r="E17" s="61"/>
      <c r="F17" s="61"/>
      <c r="G17" s="61"/>
      <c r="H17" s="61"/>
      <c r="I17" s="61"/>
      <c r="J17" s="61"/>
      <c r="K17" s="61"/>
      <c r="L17" s="61"/>
      <c r="M17" s="61"/>
      <c r="R17" t="s">
        <v>2</v>
      </c>
      <c r="S17" t="s">
        <v>0</v>
      </c>
      <c r="T17" t="str">
        <f t="shared" ref="T17:T19" si="5">CONCATENATE(U17,V17,W17)</f>
        <v>EigenaarN.v.t.N.v.t.</v>
      </c>
      <c r="U17" t="s">
        <v>2</v>
      </c>
      <c r="V17" t="s">
        <v>1</v>
      </c>
      <c r="W17" t="s">
        <v>1</v>
      </c>
      <c r="X17" t="s">
        <v>1</v>
      </c>
      <c r="Y17">
        <f>IF($G$19="Welvaartsindicator",VLOOKUP(CONCATENATE($R$5,$S17,$T17),'Tabel 2-spreiding'!$A:$Z,Y$14,FALSE),VLOOKUP(CONCATENATE($R$5,$S17,$T17),'Tabel 3-kenmerken'!$A:$Z,Y$14,FALSE))</f>
        <v>31200</v>
      </c>
      <c r="Z17">
        <f>IF($G$19="Welvaartsindicator",VLOOKUP(CONCATENATE($R$5,$S17,$T17),'Tabel 2-spreiding'!$A:$Z,Z$14,FALSE),VLOOKUP(CONCATENATE($R$5,$S17,$T17),'Tabel 3-kenmerken'!$A:$Z,Z$14,FALSE))</f>
        <v>47600</v>
      </c>
      <c r="AA17">
        <f>IF($G$19="Welvaartsindicator",VLOOKUP(CONCATENATE($R$5,$S17,$T17),'Tabel 2-spreiding'!$A:$Z,AA$14,FALSE),VLOOKUP(CONCATENATE($R$5,$S17,$T17),'Tabel 3-kenmerken'!$A:$Z,AA$14,FALSE))</f>
        <v>55200</v>
      </c>
      <c r="AB17">
        <f>IF($G$19="Welvaartsindicator",VLOOKUP(CONCATENATE($R$5,$S17,$T17),'Tabel 2-spreiding'!$A:$Z,AB$14,FALSE),VLOOKUP(CONCATENATE($R$5,$S17,$T17),'Tabel 3-kenmerken'!$A:$Z,AB$14,FALSE))</f>
        <v>6700</v>
      </c>
      <c r="AC17">
        <f>IF($G$19="Welvaartsindicator",VLOOKUP(CONCATENATE($R$5,$S17,$T17),'Tabel 2-spreiding'!$A:$Z,AC$14,FALSE),VLOOKUP(CONCATENATE($R$5,$S17,$T17),'Tabel 3-kenmerken'!$A:$Z,AC$14,FALSE))</f>
        <v>2200</v>
      </c>
    </row>
    <row r="18" spans="1:29" x14ac:dyDescent="0.25">
      <c r="A18" s="61"/>
      <c r="B18" s="61"/>
      <c r="C18" s="61"/>
      <c r="D18" s="61"/>
      <c r="E18" s="61"/>
      <c r="F18" s="61"/>
      <c r="G18" s="61"/>
      <c r="H18" s="61"/>
      <c r="I18" s="61"/>
      <c r="J18" s="61"/>
      <c r="K18" s="61"/>
      <c r="L18" s="61"/>
      <c r="M18" s="61"/>
      <c r="R18" t="s">
        <v>239</v>
      </c>
      <c r="S18" t="s">
        <v>0</v>
      </c>
      <c r="T18" t="str">
        <f t="shared" si="5"/>
        <v>HuurOverige verhuurderN.v.t.</v>
      </c>
      <c r="U18" t="s">
        <v>3</v>
      </c>
      <c r="V18" t="s">
        <v>7</v>
      </c>
      <c r="W18" t="s">
        <v>1</v>
      </c>
      <c r="X18" t="s">
        <v>1</v>
      </c>
      <c r="Y18">
        <f>IF($G$19="Welvaartsindicator",VLOOKUP(CONCATENATE($R$5,$S18,$T18),'Tabel 2-spreiding'!$A:$Z,Y$14,FALSE),VLOOKUP(CONCATENATE($R$5,$S18,$T18),'Tabel 3-kenmerken'!$A:$Z,Y$14,FALSE))</f>
        <v>16800</v>
      </c>
      <c r="Z18">
        <f>IF($G$19="Welvaartsindicator",VLOOKUP(CONCATENATE($R$5,$S18,$T18),'Tabel 2-spreiding'!$A:$Z,Z$14,FALSE),VLOOKUP(CONCATENATE($R$5,$S18,$T18),'Tabel 3-kenmerken'!$A:$Z,Z$14,FALSE))</f>
        <v>6200</v>
      </c>
      <c r="AA18">
        <f>IF($G$19="Welvaartsindicator",VLOOKUP(CONCATENATE($R$5,$S18,$T18),'Tabel 2-spreiding'!$A:$Z,AA$14,FALSE),VLOOKUP(CONCATENATE($R$5,$S18,$T18),'Tabel 3-kenmerken'!$A:$Z,AA$14,FALSE))</f>
        <v>2600</v>
      </c>
      <c r="AB18">
        <f>IF($G$19="Welvaartsindicator",VLOOKUP(CONCATENATE($R$5,$S18,$T18),'Tabel 2-spreiding'!$A:$Z,AB$14,FALSE),VLOOKUP(CONCATENATE($R$5,$S18,$T18),'Tabel 3-kenmerken'!$A:$Z,AB$14,FALSE))</f>
        <v>1500</v>
      </c>
      <c r="AC18">
        <f>IF($G$19="Welvaartsindicator",VLOOKUP(CONCATENATE($R$5,$S18,$T18),'Tabel 2-spreiding'!$A:$Z,AC$14,FALSE),VLOOKUP(CONCATENATE($R$5,$S18,$T18),'Tabel 3-kenmerken'!$A:$Z,AC$14,FALSE))</f>
        <v>400</v>
      </c>
    </row>
    <row r="19" spans="1:29" x14ac:dyDescent="0.25">
      <c r="A19" s="61"/>
      <c r="B19" s="63" t="s">
        <v>346</v>
      </c>
      <c r="C19" s="61"/>
      <c r="D19" s="61"/>
      <c r="E19" s="61"/>
      <c r="F19" s="61"/>
      <c r="G19" s="94" t="s">
        <v>214</v>
      </c>
      <c r="H19" s="94"/>
      <c r="I19" s="94"/>
      <c r="J19" s="61" t="s">
        <v>347</v>
      </c>
      <c r="K19" s="61"/>
      <c r="L19" s="61"/>
      <c r="M19" s="61"/>
      <c r="R19" t="s">
        <v>43</v>
      </c>
      <c r="S19" t="s">
        <v>0</v>
      </c>
      <c r="T19" t="str">
        <f t="shared" si="5"/>
        <v>HuurCorporatieOverig</v>
      </c>
      <c r="U19" t="s">
        <v>3</v>
      </c>
      <c r="V19" t="s">
        <v>4</v>
      </c>
      <c r="W19" t="s">
        <v>6</v>
      </c>
      <c r="X19" t="s">
        <v>6</v>
      </c>
      <c r="Y19">
        <f>IF($G$19="Welvaartsindicator",VLOOKUP(CONCATENATE($R$5,$S19,$T19),'Tabel 2-spreiding'!$A:$Z,Y$14,FALSE),VLOOKUP(CONCATENATE($R$5,$S19,$T19),'Tabel 3-kenmerken'!$A:$Z,Y$14,FALSE))</f>
        <v>2300</v>
      </c>
      <c r="Z19">
        <f>IF($G$19="Welvaartsindicator",VLOOKUP(CONCATENATE($R$5,$S19,$T19),'Tabel 2-spreiding'!$A:$Z,Z$14,FALSE),VLOOKUP(CONCATENATE($R$5,$S19,$T19),'Tabel 3-kenmerken'!$A:$Z,Z$14,FALSE))</f>
        <v>1200</v>
      </c>
      <c r="AA19">
        <f>IF($G$19="Welvaartsindicator",VLOOKUP(CONCATENATE($R$5,$S19,$T19),'Tabel 2-spreiding'!$A:$Z,AA$14,FALSE),VLOOKUP(CONCATENATE($R$5,$S19,$T19),'Tabel 3-kenmerken'!$A:$Z,AA$14,FALSE))</f>
        <v>800</v>
      </c>
      <c r="AB19">
        <f>IF($G$19="Welvaartsindicator",VLOOKUP(CONCATENATE($R$5,$S19,$T19),'Tabel 2-spreiding'!$A:$Z,AB$14,FALSE),VLOOKUP(CONCATENATE($R$5,$S19,$T19),'Tabel 3-kenmerken'!$A:$Z,AB$14,FALSE))</f>
        <v>300</v>
      </c>
      <c r="AC19">
        <f>IF($G$19="Welvaartsindicator",VLOOKUP(CONCATENATE($R$5,$S19,$T19),'Tabel 2-spreiding'!$A:$Z,AC$14,FALSE),VLOOKUP(CONCATENATE($R$5,$S19,$T19),'Tabel 3-kenmerken'!$A:$Z,AC$14,FALSE))</f>
        <v>100</v>
      </c>
    </row>
    <row r="20" spans="1:29" x14ac:dyDescent="0.25">
      <c r="A20" s="61"/>
      <c r="B20" s="63"/>
      <c r="C20" s="61"/>
      <c r="D20" s="61"/>
      <c r="E20" s="61"/>
      <c r="F20" s="61"/>
      <c r="G20" s="61"/>
      <c r="H20" s="61"/>
      <c r="I20" s="61"/>
      <c r="J20" s="61"/>
      <c r="K20" s="61"/>
      <c r="L20" s="61"/>
      <c r="M20" s="61"/>
    </row>
    <row r="21" spans="1:29" x14ac:dyDescent="0.25">
      <c r="A21" s="61"/>
      <c r="B21" s="61"/>
      <c r="C21" s="61"/>
      <c r="D21" s="61"/>
      <c r="E21" s="61"/>
      <c r="F21" s="61"/>
      <c r="G21" s="61"/>
      <c r="H21" s="61"/>
      <c r="I21" s="61"/>
      <c r="J21" s="61"/>
      <c r="K21" s="61"/>
      <c r="L21" s="61"/>
      <c r="M21" s="61"/>
      <c r="R21" t="s">
        <v>344</v>
      </c>
      <c r="S21" t="s">
        <v>10</v>
      </c>
      <c r="T21" t="str">
        <f t="shared" ref="T21:T23" si="6">CONCATENATE(U21,V21,W21)</f>
        <v>HuurCorporatieOnder liberalisatiegrens</v>
      </c>
      <c r="U21" t="s">
        <v>3</v>
      </c>
      <c r="V21" t="s">
        <v>4</v>
      </c>
      <c r="W21" t="s">
        <v>5</v>
      </c>
      <c r="X21" t="s">
        <v>5</v>
      </c>
      <c r="Y21">
        <f>IF($G$19="Welvaartsindicator",VLOOKUP(CONCATENATE($R$5,$S21,$T21),'Tabel 2-spreiding'!$A:$Z,Y$14,FALSE),VLOOKUP(CONCATENATE($R$5,$S21,$T21),'Tabel 3-kenmerken'!$A:$Z,Y$14,FALSE))</f>
        <v>1200</v>
      </c>
      <c r="Z21">
        <f>IF($G$19="Welvaartsindicator",VLOOKUP(CONCATENATE($R$5,$S21,$T21),'Tabel 2-spreiding'!$A:$Z,Z$14,FALSE),VLOOKUP(CONCATENATE($R$5,$S21,$T21),'Tabel 3-kenmerken'!$A:$Z,Z$14,FALSE))</f>
        <v>3700</v>
      </c>
      <c r="AA21">
        <f>IF($G$19="Welvaartsindicator",VLOOKUP(CONCATENATE($R$5,$S21,$T21),'Tabel 2-spreiding'!$A:$Z,AA$14,FALSE),VLOOKUP(CONCATENATE($R$5,$S21,$T21),'Tabel 3-kenmerken'!$A:$Z,AA$14,FALSE))</f>
        <v>4100</v>
      </c>
      <c r="AB21">
        <f>IF($G$19="Welvaartsindicator",VLOOKUP(CONCATENATE($R$5,$S21,$T21),'Tabel 2-spreiding'!$A:$Z,AB$14,FALSE),VLOOKUP(CONCATENATE($R$5,$S21,$T21),'Tabel 3-kenmerken'!$A:$Z,AB$14,FALSE))</f>
        <v>900</v>
      </c>
      <c r="AC21">
        <f>IF($G$19="Welvaartsindicator",VLOOKUP(CONCATENATE($R$5,$S21,$T21),'Tabel 2-spreiding'!$A:$Z,AC$14,FALSE),VLOOKUP(CONCATENATE($R$5,$S21,$T21),'Tabel 3-kenmerken'!$A:$Z,AC$14,FALSE))</f>
        <v>400</v>
      </c>
    </row>
    <row r="22" spans="1:29" x14ac:dyDescent="0.25">
      <c r="A22" s="61"/>
      <c r="B22" s="61"/>
      <c r="C22" s="61"/>
      <c r="D22" s="61"/>
      <c r="E22" s="61"/>
      <c r="F22" s="61"/>
      <c r="G22" s="61"/>
      <c r="H22" s="61"/>
      <c r="I22" s="61"/>
      <c r="J22" s="61"/>
      <c r="K22" s="61"/>
      <c r="L22" s="61"/>
      <c r="M22" s="61"/>
      <c r="R22" t="s">
        <v>241</v>
      </c>
      <c r="S22" t="s">
        <v>9</v>
      </c>
      <c r="T22" t="str">
        <f t="shared" si="6"/>
        <v>HuurCorporatieOnder liberalisatiegrens</v>
      </c>
      <c r="U22" t="s">
        <v>3</v>
      </c>
      <c r="V22" t="s">
        <v>4</v>
      </c>
      <c r="W22" t="s">
        <v>5</v>
      </c>
      <c r="X22" t="s">
        <v>5</v>
      </c>
      <c r="Y22">
        <f>IF($G$19="Welvaartsindicator",VLOOKUP(CONCATENATE($R$5,$S22,$T22),'Tabel 2-spreiding'!$A:$Z,Y$14,FALSE),VLOOKUP(CONCATENATE($R$5,$S22,$T22),'Tabel 3-kenmerken'!$A:$Z,Y$14,FALSE))</f>
        <v>2400</v>
      </c>
      <c r="Z22">
        <f>IF($G$19="Welvaartsindicator",VLOOKUP(CONCATENATE($R$5,$S22,$T22),'Tabel 2-spreiding'!$A:$Z,Z$14,FALSE),VLOOKUP(CONCATENATE($R$5,$S22,$T22),'Tabel 3-kenmerken'!$A:$Z,Z$14,FALSE))</f>
        <v>2400</v>
      </c>
      <c r="AA22">
        <f>IF($G$19="Welvaartsindicator",VLOOKUP(CONCATENATE($R$5,$S22,$T22),'Tabel 2-spreiding'!$A:$Z,AA$14,FALSE),VLOOKUP(CONCATENATE($R$5,$S22,$T22),'Tabel 3-kenmerken'!$A:$Z,AA$14,FALSE))</f>
        <v>1400</v>
      </c>
      <c r="AB22">
        <f>IF($G$19="Welvaartsindicator",VLOOKUP(CONCATENATE($R$5,$S22,$T22),'Tabel 2-spreiding'!$A:$Z,AB$14,FALSE),VLOOKUP(CONCATENATE($R$5,$S22,$T22),'Tabel 3-kenmerken'!$A:$Z,AB$14,FALSE))</f>
        <v>600</v>
      </c>
      <c r="AC22">
        <f>IF($G$19="Welvaartsindicator",VLOOKUP(CONCATENATE($R$5,$S22,$T22),'Tabel 2-spreiding'!$A:$Z,AC$14,FALSE),VLOOKUP(CONCATENATE($R$5,$S22,$T22),'Tabel 3-kenmerken'!$A:$Z,AC$14,FALSE))</f>
        <v>100</v>
      </c>
    </row>
    <row r="23" spans="1:29" x14ac:dyDescent="0.25">
      <c r="A23" s="61"/>
      <c r="B23" s="61"/>
      <c r="C23" s="61"/>
      <c r="D23" s="61"/>
      <c r="E23" s="61"/>
      <c r="F23" s="61"/>
      <c r="G23" s="61"/>
      <c r="H23" s="61"/>
      <c r="I23" s="61"/>
      <c r="J23" s="61"/>
      <c r="K23" s="61"/>
      <c r="L23" s="61"/>
      <c r="M23" s="61"/>
      <c r="R23" t="s">
        <v>242</v>
      </c>
      <c r="S23" t="s">
        <v>8</v>
      </c>
      <c r="T23" t="str">
        <f t="shared" si="6"/>
        <v>HuurCorporatieOnder liberalisatiegrens</v>
      </c>
      <c r="U23" t="s">
        <v>3</v>
      </c>
      <c r="V23" t="s">
        <v>4</v>
      </c>
      <c r="W23" t="s">
        <v>5</v>
      </c>
      <c r="X23" t="s">
        <v>5</v>
      </c>
      <c r="Y23">
        <f>IF($G$19="Welvaartsindicator",VLOOKUP(CONCATENATE($R$5,$S23,$T23),'Tabel 2-spreiding'!$A:$Z,Y$14,FALSE),VLOOKUP(CONCATENATE($R$5,$S23,$T23),'Tabel 3-kenmerken'!$A:$Z,Y$14,FALSE))</f>
        <v>24600</v>
      </c>
      <c r="Z23">
        <f>IF($G$19="Welvaartsindicator",VLOOKUP(CONCATENATE($R$5,$S23,$T23),'Tabel 2-spreiding'!$A:$Z,Z$14,FALSE),VLOOKUP(CONCATENATE($R$5,$S23,$T23),'Tabel 3-kenmerken'!$A:$Z,Z$14,FALSE))</f>
        <v>7400</v>
      </c>
      <c r="AA23">
        <f>IF($G$19="Welvaartsindicator",VLOOKUP(CONCATENATE($R$5,$S23,$T23),'Tabel 2-spreiding'!$A:$Z,AA$14,FALSE),VLOOKUP(CONCATENATE($R$5,$S23,$T23),'Tabel 3-kenmerken'!$A:$Z,AA$14,FALSE))</f>
        <v>2900</v>
      </c>
      <c r="AB23">
        <f>IF($G$19="Welvaartsindicator",VLOOKUP(CONCATENATE($R$5,$S23,$T23),'Tabel 2-spreiding'!$A:$Z,AB$14,FALSE),VLOOKUP(CONCATENATE($R$5,$S23,$T23),'Tabel 3-kenmerken'!$A:$Z,AB$14,FALSE))</f>
        <v>4900</v>
      </c>
      <c r="AC23">
        <f>IF($G$19="Welvaartsindicator",VLOOKUP(CONCATENATE($R$5,$S23,$T23),'Tabel 2-spreiding'!$A:$Z,AC$14,FALSE),VLOOKUP(CONCATENATE($R$5,$S23,$T23),'Tabel 3-kenmerken'!$A:$Z,AC$14,FALSE))</f>
        <v>300</v>
      </c>
    </row>
    <row r="24" spans="1:29" x14ac:dyDescent="0.25">
      <c r="A24" s="61"/>
      <c r="B24" s="61"/>
      <c r="C24" s="61"/>
      <c r="D24" s="61"/>
      <c r="E24" s="61"/>
      <c r="F24" s="61"/>
      <c r="G24" s="61"/>
      <c r="H24" s="61"/>
      <c r="I24" s="61"/>
      <c r="J24" s="61"/>
      <c r="K24" s="61"/>
      <c r="L24" s="61"/>
      <c r="M24" s="61"/>
      <c r="R24" s="71" t="s">
        <v>240</v>
      </c>
    </row>
    <row r="25" spans="1:29" x14ac:dyDescent="0.25">
      <c r="A25" s="72"/>
      <c r="B25" s="72"/>
      <c r="C25" s="72"/>
      <c r="D25" s="72"/>
      <c r="E25" s="72"/>
      <c r="F25" s="72"/>
      <c r="G25" s="72"/>
      <c r="H25" s="72"/>
      <c r="I25" s="72"/>
      <c r="J25" s="72"/>
      <c r="K25" s="72"/>
      <c r="L25" s="72"/>
      <c r="M25" s="72"/>
      <c r="R25" t="s">
        <v>238</v>
      </c>
      <c r="S25" t="s">
        <v>0</v>
      </c>
      <c r="T25" t="str">
        <f>CONCATENATE(U25,V25,W25)</f>
        <v>HuurCorporatieOnder liberalisatiegrens</v>
      </c>
      <c r="U25" t="s">
        <v>3</v>
      </c>
      <c r="V25" t="s">
        <v>4</v>
      </c>
      <c r="W25" t="s">
        <v>5</v>
      </c>
      <c r="Y25">
        <f>IF($G$19="Welvaartsindicator",VLOOKUP(CONCATENATE($R$5,$S25,$T25),'Tabel 2-spreiding'!$A:$Z,Y$14,FALSE),VLOOKUP(CONCATENATE($R$5,$S25,$T25),'Tabel 3-kenmerken'!$A:$Z,Y$14,FALSE))</f>
        <v>28200</v>
      </c>
      <c r="Z25">
        <f>IF($G$19="Welvaartsindicator",VLOOKUP(CONCATENATE($R$5,$S25,$T25),'Tabel 2-spreiding'!$A:$Z,Z$14,FALSE),VLOOKUP(CONCATENATE($R$5,$S25,$T25),'Tabel 3-kenmerken'!$A:$Z,Z$14,FALSE))</f>
        <v>13500</v>
      </c>
      <c r="AA25">
        <f>IF($G$19="Welvaartsindicator",VLOOKUP(CONCATENATE($R$5,$S25,$T25),'Tabel 2-spreiding'!$A:$Z,AA$14,FALSE),VLOOKUP(CONCATENATE($R$5,$S25,$T25),'Tabel 3-kenmerken'!$A:$Z,AA$14,FALSE))</f>
        <v>8400</v>
      </c>
      <c r="AB25">
        <f>IF($G$19="Welvaartsindicator",VLOOKUP(CONCATENATE($R$5,$S25,$T25),'Tabel 2-spreiding'!$A:$Z,AB$14,FALSE),VLOOKUP(CONCATENATE($R$5,$S25,$T25),'Tabel 3-kenmerken'!$A:$Z,AB$14,FALSE))</f>
        <v>6400</v>
      </c>
      <c r="AC25">
        <f>IF($G$19="Welvaartsindicator",VLOOKUP(CONCATENATE($R$5,$S25,$T25),'Tabel 2-spreiding'!$A:$Z,AC$14,FALSE),VLOOKUP(CONCATENATE($R$5,$S25,$T25),'Tabel 3-kenmerken'!$A:$Z,AC$14,FALSE))</f>
        <v>800</v>
      </c>
    </row>
    <row r="26" spans="1:29" x14ac:dyDescent="0.25">
      <c r="A26" s="72"/>
      <c r="B26" s="73"/>
      <c r="C26" s="72"/>
      <c r="D26" s="72"/>
      <c r="E26" s="72"/>
      <c r="F26" s="72"/>
      <c r="G26" s="72"/>
      <c r="H26" s="72"/>
      <c r="I26" s="72"/>
      <c r="J26" s="72"/>
      <c r="K26" s="72"/>
      <c r="L26" s="72"/>
      <c r="M26" s="72"/>
    </row>
    <row r="27" spans="1:29" x14ac:dyDescent="0.25">
      <c r="A27" s="72"/>
      <c r="B27" s="72"/>
      <c r="C27" s="72"/>
      <c r="D27" s="72"/>
      <c r="E27" s="72"/>
      <c r="F27" s="72"/>
      <c r="G27" s="72"/>
      <c r="H27" s="72"/>
      <c r="I27" s="72"/>
      <c r="J27" s="72"/>
      <c r="K27" s="72"/>
      <c r="L27" s="72"/>
      <c r="M27" s="72"/>
      <c r="P27" t="s">
        <v>345</v>
      </c>
      <c r="Q27" t="s">
        <v>55</v>
      </c>
      <c r="R27" t="s">
        <v>56</v>
      </c>
      <c r="S27" t="s">
        <v>57</v>
      </c>
      <c r="T27" t="s">
        <v>58</v>
      </c>
      <c r="U27" t="s">
        <v>59</v>
      </c>
      <c r="V27" s="3">
        <f>10+$F$1</f>
        <v>10</v>
      </c>
      <c r="W27" s="3">
        <f>11+$F$1</f>
        <v>11</v>
      </c>
      <c r="X27" s="3">
        <f>12+$F$1</f>
        <v>12</v>
      </c>
      <c r="Y27" s="3">
        <f>13+$F$1</f>
        <v>13</v>
      </c>
      <c r="Z27" s="74">
        <v>14</v>
      </c>
    </row>
    <row r="28" spans="1:29" x14ac:dyDescent="0.25">
      <c r="A28" s="72"/>
      <c r="B28" s="72"/>
      <c r="C28" s="72"/>
      <c r="D28" s="72"/>
      <c r="E28" s="72"/>
      <c r="F28" s="72"/>
      <c r="G28" s="72"/>
      <c r="H28" s="72"/>
      <c r="I28" s="72"/>
      <c r="J28" s="72"/>
      <c r="K28" s="72"/>
      <c r="L28" s="72"/>
      <c r="M28" s="72"/>
      <c r="P28" t="s">
        <v>214</v>
      </c>
      <c r="Q28" t="s">
        <v>82</v>
      </c>
      <c r="R28" t="s">
        <v>83</v>
      </c>
      <c r="S28" t="s">
        <v>84</v>
      </c>
      <c r="T28" t="s">
        <v>85</v>
      </c>
      <c r="U28" t="s">
        <v>86</v>
      </c>
      <c r="V28" s="3">
        <v>9</v>
      </c>
      <c r="W28" s="3">
        <f>10+$F$1</f>
        <v>10</v>
      </c>
      <c r="X28" s="3">
        <f>11+$F$1</f>
        <v>11</v>
      </c>
      <c r="Y28" s="3">
        <f>12+$F$1</f>
        <v>12</v>
      </c>
      <c r="Z28" s="3">
        <f>13+$F$1</f>
        <v>13</v>
      </c>
      <c r="AA28" s="7"/>
      <c r="AB28" s="7"/>
    </row>
    <row r="29" spans="1:29" x14ac:dyDescent="0.25">
      <c r="A29" s="72"/>
      <c r="B29" s="72"/>
      <c r="C29" s="72"/>
      <c r="D29" s="72"/>
      <c r="E29" s="72"/>
      <c r="F29" s="72"/>
      <c r="G29" s="72"/>
      <c r="H29" s="72"/>
      <c r="I29" s="72"/>
      <c r="J29" s="72"/>
      <c r="K29" s="72"/>
      <c r="L29" s="72"/>
      <c r="M29" s="72"/>
      <c r="P29" t="s">
        <v>99</v>
      </c>
      <c r="Q29" t="s">
        <v>87</v>
      </c>
      <c r="R29" t="s">
        <v>88</v>
      </c>
      <c r="S29" t="s">
        <v>89</v>
      </c>
      <c r="T29" s="75" t="s">
        <v>350</v>
      </c>
      <c r="U29" s="75" t="s">
        <v>350</v>
      </c>
      <c r="V29" s="3">
        <v>14</v>
      </c>
      <c r="W29" s="3">
        <v>15</v>
      </c>
      <c r="X29" s="3">
        <v>16</v>
      </c>
    </row>
    <row r="30" spans="1:29" x14ac:dyDescent="0.25">
      <c r="A30" s="72"/>
      <c r="B30" s="72"/>
      <c r="C30" s="72"/>
      <c r="D30" s="72"/>
      <c r="E30" s="72"/>
      <c r="F30" s="72"/>
      <c r="G30" s="72"/>
      <c r="H30" s="72"/>
      <c r="I30" s="72"/>
      <c r="J30" s="72"/>
      <c r="K30" s="72"/>
      <c r="L30" s="72"/>
      <c r="M30" s="72"/>
      <c r="P30" t="s">
        <v>351</v>
      </c>
      <c r="Q30" t="s">
        <v>100</v>
      </c>
      <c r="R30" t="s">
        <v>101</v>
      </c>
      <c r="S30" t="s">
        <v>192</v>
      </c>
      <c r="T30" t="s">
        <v>102</v>
      </c>
      <c r="U30" s="75" t="s">
        <v>350</v>
      </c>
      <c r="V30" s="3">
        <v>17</v>
      </c>
      <c r="W30" s="3">
        <v>18</v>
      </c>
      <c r="X30" s="3">
        <v>19</v>
      </c>
      <c r="Y30" s="3">
        <v>20</v>
      </c>
    </row>
    <row r="31" spans="1:29" x14ac:dyDescent="0.25">
      <c r="A31" s="72"/>
      <c r="B31" s="72"/>
      <c r="C31" s="72"/>
      <c r="D31" s="72"/>
      <c r="E31" s="72"/>
      <c r="F31" s="72"/>
      <c r="G31" s="72"/>
      <c r="H31" s="72"/>
      <c r="I31" s="72"/>
      <c r="J31" s="72"/>
      <c r="K31" s="72"/>
      <c r="L31" s="72"/>
      <c r="M31" s="72"/>
      <c r="P31" t="s">
        <v>234</v>
      </c>
      <c r="Q31" t="s">
        <v>94</v>
      </c>
      <c r="R31" t="s">
        <v>95</v>
      </c>
      <c r="S31" t="s">
        <v>96</v>
      </c>
      <c r="T31" s="75" t="s">
        <v>350</v>
      </c>
      <c r="U31" s="75" t="s">
        <v>350</v>
      </c>
      <c r="V31" s="3">
        <v>21</v>
      </c>
      <c r="W31" s="3">
        <v>22</v>
      </c>
      <c r="X31" s="3">
        <v>23</v>
      </c>
    </row>
    <row r="32" spans="1:29" x14ac:dyDescent="0.25">
      <c r="A32" s="72"/>
      <c r="B32" s="72"/>
      <c r="C32" s="72"/>
      <c r="D32" s="72"/>
      <c r="E32" s="72"/>
      <c r="F32" s="72"/>
      <c r="G32" s="72"/>
      <c r="H32" s="72"/>
      <c r="I32" s="72"/>
      <c r="J32" s="72"/>
      <c r="K32" s="72"/>
      <c r="L32" s="72"/>
      <c r="M32" s="72"/>
    </row>
    <row r="33" spans="1:29" x14ac:dyDescent="0.25">
      <c r="A33" s="72"/>
      <c r="B33" s="72"/>
      <c r="C33" s="72"/>
      <c r="D33" s="72"/>
      <c r="E33" s="72"/>
      <c r="F33" s="72"/>
      <c r="G33" s="72"/>
      <c r="H33" s="72"/>
      <c r="I33" s="72"/>
      <c r="J33" s="72"/>
      <c r="K33" s="72"/>
      <c r="L33" s="72"/>
      <c r="M33" s="72"/>
    </row>
    <row r="34" spans="1:29" x14ac:dyDescent="0.25">
      <c r="A34" s="72"/>
      <c r="B34" s="72"/>
      <c r="C34" s="72"/>
      <c r="D34" s="72"/>
      <c r="E34" s="72"/>
      <c r="F34" s="72"/>
      <c r="G34" s="72"/>
      <c r="H34" s="72"/>
      <c r="I34" s="72"/>
      <c r="J34" s="72"/>
      <c r="K34" s="72"/>
      <c r="L34" s="72"/>
      <c r="M34" s="72"/>
    </row>
    <row r="35" spans="1:29" x14ac:dyDescent="0.25">
      <c r="A35" s="72"/>
      <c r="B35" s="73"/>
      <c r="C35" s="72"/>
      <c r="D35" s="72"/>
      <c r="E35" s="72"/>
      <c r="F35" s="72"/>
      <c r="G35" s="72"/>
      <c r="H35" s="72"/>
      <c r="I35" s="72"/>
      <c r="J35" s="72"/>
      <c r="K35" s="72"/>
      <c r="L35" s="72"/>
      <c r="M35" s="72"/>
      <c r="R35" s="6"/>
      <c r="S35" s="6"/>
      <c r="T35" s="6"/>
      <c r="U35" s="6"/>
      <c r="V35" s="6"/>
      <c r="W35" s="6"/>
      <c r="X35" s="6"/>
      <c r="Y35" s="6"/>
      <c r="Z35" s="6"/>
      <c r="AA35" s="6"/>
      <c r="AB35" s="6"/>
    </row>
    <row r="36" spans="1:29" x14ac:dyDescent="0.25">
      <c r="A36" s="72"/>
      <c r="B36" s="72"/>
      <c r="C36" s="72"/>
      <c r="D36" s="72"/>
      <c r="E36" s="72"/>
      <c r="F36" s="72"/>
      <c r="G36" s="72"/>
      <c r="H36" s="72"/>
      <c r="I36" s="72"/>
      <c r="J36" s="72"/>
      <c r="K36" s="72"/>
      <c r="L36" s="72"/>
      <c r="M36" s="72"/>
      <c r="R36" s="4"/>
      <c r="S36" s="4"/>
      <c r="T36" s="4"/>
      <c r="U36" s="4"/>
      <c r="V36" s="4"/>
      <c r="W36" s="4"/>
      <c r="X36" s="3"/>
      <c r="Y36" s="3"/>
      <c r="Z36" s="3"/>
      <c r="AA36" s="4"/>
      <c r="AB36" s="4"/>
    </row>
    <row r="37" spans="1:29" x14ac:dyDescent="0.25">
      <c r="A37" s="72"/>
      <c r="B37" s="72"/>
      <c r="C37" s="72"/>
      <c r="D37" s="72"/>
      <c r="E37" s="72"/>
      <c r="F37" s="72"/>
      <c r="G37" s="72"/>
      <c r="H37" s="72"/>
      <c r="I37" s="72"/>
      <c r="J37" s="72"/>
      <c r="K37" s="72"/>
      <c r="L37" s="72"/>
      <c r="M37" s="72"/>
    </row>
    <row r="38" spans="1:29" s="4" customFormat="1" x14ac:dyDescent="0.25">
      <c r="A38" s="61"/>
      <c r="B38" s="61"/>
      <c r="C38" s="61"/>
      <c r="D38" s="61"/>
      <c r="E38" s="61"/>
      <c r="F38" s="61"/>
      <c r="G38" s="61"/>
      <c r="H38" s="61"/>
      <c r="I38" s="61"/>
      <c r="J38" s="61"/>
      <c r="K38" s="61"/>
      <c r="L38" s="61"/>
      <c r="M38" s="61"/>
      <c r="R38"/>
      <c r="S38"/>
      <c r="T38"/>
      <c r="U38"/>
      <c r="V38"/>
      <c r="W38"/>
      <c r="X38"/>
      <c r="Y38"/>
      <c r="Z38"/>
      <c r="AA38"/>
      <c r="AB38"/>
      <c r="AC38"/>
    </row>
    <row r="39" spans="1:29" s="4" customFormat="1" x14ac:dyDescent="0.25">
      <c r="A39" s="61"/>
      <c r="B39" s="61"/>
      <c r="C39" s="61"/>
      <c r="D39" s="61"/>
      <c r="E39" s="61"/>
      <c r="F39" s="61"/>
      <c r="G39" s="61"/>
      <c r="H39" s="61"/>
      <c r="I39" s="61"/>
      <c r="J39" s="61"/>
      <c r="K39" s="61"/>
      <c r="L39" s="61"/>
      <c r="M39" s="61"/>
      <c r="R39"/>
      <c r="S39"/>
      <c r="T39"/>
      <c r="U39"/>
      <c r="V39"/>
      <c r="W39"/>
      <c r="X39"/>
      <c r="Y39"/>
      <c r="Z39"/>
      <c r="AA39"/>
      <c r="AB39"/>
    </row>
    <row r="40" spans="1:29" s="4" customFormat="1" x14ac:dyDescent="0.25">
      <c r="A40" s="61"/>
      <c r="B40" s="61"/>
      <c r="C40" s="61"/>
      <c r="D40" s="61"/>
      <c r="E40" s="61"/>
      <c r="F40" s="61"/>
      <c r="G40" s="61"/>
      <c r="H40" s="61"/>
      <c r="I40" s="61"/>
      <c r="J40" s="61"/>
      <c r="K40" s="61"/>
      <c r="L40" s="61"/>
      <c r="M40" s="61"/>
      <c r="R40"/>
      <c r="S40"/>
      <c r="T40"/>
      <c r="U40"/>
      <c r="V40"/>
      <c r="W40"/>
      <c r="X40"/>
      <c r="Y40"/>
      <c r="Z40"/>
      <c r="AA40"/>
      <c r="AB40"/>
    </row>
    <row r="41" spans="1:29" s="4" customFormat="1" x14ac:dyDescent="0.25">
      <c r="A41" s="61"/>
      <c r="B41" s="61"/>
      <c r="C41" s="61"/>
      <c r="D41" s="61"/>
      <c r="E41" s="61"/>
      <c r="F41" s="61"/>
      <c r="G41" s="61"/>
      <c r="H41" s="61"/>
      <c r="I41" s="61"/>
      <c r="J41" s="61"/>
      <c r="K41" s="61"/>
      <c r="L41" s="61"/>
      <c r="M41" s="61"/>
      <c r="R41"/>
      <c r="S41"/>
      <c r="T41"/>
      <c r="U41"/>
      <c r="V41"/>
      <c r="W41"/>
      <c r="X41"/>
      <c r="Y41"/>
      <c r="Z41"/>
      <c r="AA41"/>
      <c r="AB41"/>
    </row>
    <row r="42" spans="1:29" s="4" customFormat="1" x14ac:dyDescent="0.25">
      <c r="A42" s="61"/>
      <c r="B42" s="61"/>
      <c r="C42" s="61"/>
      <c r="D42" s="61"/>
      <c r="E42" s="61"/>
      <c r="F42" s="61"/>
      <c r="G42" s="61"/>
      <c r="H42" s="61"/>
      <c r="I42" s="61"/>
      <c r="J42" s="61"/>
      <c r="K42" s="61"/>
      <c r="L42" s="61"/>
      <c r="M42" s="61"/>
      <c r="R42" s="6"/>
      <c r="S42" s="6"/>
      <c r="T42" s="6"/>
      <c r="U42" s="6"/>
      <c r="V42" s="6"/>
      <c r="W42" s="6"/>
      <c r="X42" s="6"/>
      <c r="Y42" s="6"/>
      <c r="Z42" s="6"/>
      <c r="AA42" s="6"/>
      <c r="AB42" s="6"/>
    </row>
    <row r="43" spans="1:29" s="4" customFormat="1" x14ac:dyDescent="0.25">
      <c r="A43" s="61"/>
      <c r="B43" s="68"/>
      <c r="C43" s="68"/>
      <c r="D43" s="68"/>
      <c r="E43" s="68"/>
      <c r="F43" s="68"/>
      <c r="G43" s="68"/>
      <c r="H43" s="68"/>
      <c r="I43" s="68"/>
      <c r="J43" s="68"/>
      <c r="K43" s="68"/>
      <c r="L43" s="68"/>
      <c r="M43" s="61"/>
      <c r="R43"/>
      <c r="S43"/>
      <c r="T43"/>
      <c r="U43"/>
      <c r="V43"/>
      <c r="W43"/>
      <c r="X43"/>
      <c r="Y43"/>
      <c r="Z43"/>
      <c r="AA43"/>
      <c r="AB43"/>
    </row>
    <row r="44" spans="1:29" x14ac:dyDescent="0.25">
      <c r="A44" s="61"/>
      <c r="B44" s="61"/>
      <c r="C44" s="61"/>
      <c r="D44" s="61"/>
      <c r="E44" s="61"/>
      <c r="F44" s="61"/>
      <c r="G44" s="61"/>
      <c r="H44" s="61"/>
      <c r="I44" s="61"/>
      <c r="J44" s="61"/>
      <c r="K44" s="61"/>
      <c r="L44" s="61"/>
      <c r="M44" s="61"/>
    </row>
    <row r="45" spans="1:29" x14ac:dyDescent="0.25">
      <c r="A45" s="61"/>
      <c r="B45" s="76" t="s">
        <v>342</v>
      </c>
      <c r="C45" s="61"/>
      <c r="D45" s="61"/>
      <c r="E45" s="61"/>
      <c r="F45" s="61"/>
      <c r="G45" s="61"/>
      <c r="H45" s="61"/>
      <c r="I45" s="61"/>
      <c r="J45" s="61"/>
      <c r="K45" s="61"/>
      <c r="L45" s="65"/>
      <c r="M45" s="64"/>
    </row>
    <row r="46" spans="1:29" x14ac:dyDescent="0.25">
      <c r="A46" s="61"/>
      <c r="B46" s="61"/>
      <c r="C46" s="61"/>
      <c r="D46" s="61"/>
      <c r="E46" s="61"/>
      <c r="F46" s="61"/>
      <c r="G46" s="61"/>
      <c r="H46" s="61"/>
      <c r="I46" s="61"/>
      <c r="J46" s="61"/>
      <c r="K46" s="61"/>
      <c r="L46" s="61"/>
      <c r="M46" s="61"/>
    </row>
    <row r="47" spans="1:29" s="4" customFormat="1" x14ac:dyDescent="0.25">
      <c r="B47" s="4" t="s">
        <v>335</v>
      </c>
      <c r="N47"/>
      <c r="O47"/>
      <c r="P47"/>
      <c r="Q47"/>
      <c r="R47"/>
      <c r="S47"/>
      <c r="T47"/>
      <c r="U47"/>
      <c r="V47"/>
      <c r="W47"/>
      <c r="X47"/>
      <c r="Y47"/>
      <c r="Z47"/>
      <c r="AA47"/>
      <c r="AB47"/>
      <c r="AC47"/>
    </row>
    <row r="48" spans="1:29" s="4" customFormat="1" x14ac:dyDescent="0.25">
      <c r="N48"/>
      <c r="O48"/>
      <c r="P48"/>
      <c r="Q48"/>
      <c r="R48"/>
      <c r="S48"/>
      <c r="T48"/>
      <c r="U48"/>
      <c r="V48"/>
      <c r="W48"/>
      <c r="X48"/>
      <c r="Y48"/>
      <c r="Z48"/>
      <c r="AA48"/>
      <c r="AB48"/>
      <c r="AC48"/>
    </row>
    <row r="49" spans="14:29" s="4" customFormat="1" x14ac:dyDescent="0.25">
      <c r="N49"/>
      <c r="O49"/>
      <c r="P49"/>
      <c r="Q49"/>
      <c r="R49"/>
      <c r="S49"/>
      <c r="T49"/>
      <c r="U49"/>
      <c r="V49"/>
      <c r="W49"/>
      <c r="X49"/>
      <c r="Y49"/>
      <c r="Z49"/>
      <c r="AA49"/>
      <c r="AB49"/>
      <c r="AC49"/>
    </row>
    <row r="50" spans="14:29" s="4" customFormat="1" x14ac:dyDescent="0.25">
      <c r="N50"/>
      <c r="O50"/>
      <c r="P50"/>
      <c r="Q50"/>
      <c r="R50"/>
      <c r="S50"/>
      <c r="T50"/>
      <c r="U50"/>
      <c r="V50"/>
      <c r="W50"/>
      <c r="X50"/>
      <c r="Y50"/>
      <c r="Z50"/>
      <c r="AA50"/>
      <c r="AB50"/>
      <c r="AC50"/>
    </row>
    <row r="51" spans="14:29" s="4" customFormat="1" hidden="1" x14ac:dyDescent="0.25">
      <c r="N51"/>
      <c r="O51"/>
      <c r="P51"/>
      <c r="Q51"/>
      <c r="R51"/>
      <c r="S51"/>
      <c r="T51"/>
      <c r="U51"/>
      <c r="V51"/>
      <c r="W51"/>
      <c r="X51"/>
      <c r="Y51"/>
      <c r="Z51"/>
      <c r="AA51"/>
      <c r="AB51"/>
      <c r="AC51"/>
    </row>
    <row r="52" spans="14:29" s="4" customFormat="1" hidden="1" x14ac:dyDescent="0.25">
      <c r="N52"/>
      <c r="O52"/>
      <c r="P52"/>
      <c r="Q52"/>
      <c r="R52"/>
      <c r="S52"/>
      <c r="T52"/>
      <c r="U52"/>
      <c r="V52"/>
      <c r="W52"/>
      <c r="X52"/>
      <c r="Y52"/>
      <c r="Z52"/>
      <c r="AA52"/>
      <c r="AB52"/>
      <c r="AC52"/>
    </row>
    <row r="53" spans="14:29" s="4" customFormat="1" hidden="1" x14ac:dyDescent="0.25">
      <c r="N53"/>
      <c r="O53"/>
      <c r="P53"/>
      <c r="Q53"/>
      <c r="R53"/>
      <c r="S53"/>
      <c r="T53"/>
      <c r="U53"/>
      <c r="V53"/>
      <c r="W53"/>
      <c r="X53"/>
      <c r="Y53"/>
      <c r="Z53"/>
      <c r="AA53"/>
      <c r="AB53"/>
      <c r="AC53"/>
    </row>
    <row r="54" spans="14:29" s="4" customFormat="1" hidden="1" x14ac:dyDescent="0.25">
      <c r="N54"/>
      <c r="O54"/>
      <c r="P54"/>
      <c r="Q54"/>
      <c r="R54"/>
      <c r="S54"/>
      <c r="T54"/>
      <c r="U54"/>
      <c r="V54"/>
      <c r="W54"/>
      <c r="X54"/>
      <c r="Y54"/>
      <c r="Z54"/>
      <c r="AA54"/>
      <c r="AB54"/>
      <c r="AC54"/>
    </row>
    <row r="55" spans="14:29" s="4" customFormat="1" hidden="1" x14ac:dyDescent="0.25">
      <c r="N55"/>
      <c r="O55"/>
      <c r="P55"/>
      <c r="Q55"/>
      <c r="R55"/>
      <c r="S55"/>
      <c r="T55"/>
      <c r="U55"/>
      <c r="V55"/>
      <c r="W55"/>
      <c r="X55"/>
      <c r="Y55"/>
      <c r="Z55"/>
      <c r="AA55"/>
      <c r="AB55"/>
      <c r="AC55"/>
    </row>
    <row r="56" spans="14:29" s="4" customFormat="1" hidden="1" x14ac:dyDescent="0.25">
      <c r="N56"/>
      <c r="O56"/>
      <c r="P56"/>
      <c r="Q56"/>
      <c r="R56"/>
      <c r="S56"/>
      <c r="T56"/>
      <c r="U56"/>
      <c r="V56"/>
      <c r="W56"/>
      <c r="X56"/>
      <c r="Y56"/>
      <c r="Z56"/>
      <c r="AA56"/>
      <c r="AB56"/>
      <c r="AC56"/>
    </row>
    <row r="57" spans="14:29" s="4" customFormat="1" hidden="1" x14ac:dyDescent="0.25">
      <c r="N57"/>
      <c r="O57"/>
      <c r="P57"/>
      <c r="Q57"/>
      <c r="R57"/>
      <c r="S57"/>
      <c r="T57"/>
      <c r="U57"/>
      <c r="V57"/>
      <c r="W57"/>
      <c r="X57"/>
      <c r="Y57"/>
      <c r="Z57"/>
      <c r="AA57"/>
      <c r="AB57"/>
      <c r="AC57"/>
    </row>
  </sheetData>
  <sheetProtection password="BCC0" sheet="1" objects="1" scenarios="1"/>
  <mergeCells count="7">
    <mergeCell ref="G19:I19"/>
    <mergeCell ref="B2:L2"/>
    <mergeCell ref="F8:K9"/>
    <mergeCell ref="F10:J11"/>
    <mergeCell ref="C14:E14"/>
    <mergeCell ref="F14:H14"/>
    <mergeCell ref="I14:K14"/>
  </mergeCells>
  <dataValidations count="4">
    <dataValidation type="list" allowBlank="1" showInputMessage="1" showErrorMessage="1" sqref="G19:I19">
      <formula1>$P$27:$P$31</formula1>
    </dataValidation>
    <dataValidation type="list" allowBlank="1" showInputMessage="1" showErrorMessage="1" promptTitle="gemeente" sqref="S5">
      <formula1>#REF!</formula1>
    </dataValidation>
    <dataValidation type="list" allowBlank="1" showInputMessage="1" showErrorMessage="1" sqref="R5">
      <formula1>#REF!</formula1>
    </dataValidation>
    <dataValidation type="list" allowBlank="1" showInputMessage="1" showErrorMessage="1" sqref="S16">
      <formula1>#REF!</formula1>
    </dataValidation>
  </dataValidations>
  <hyperlinks>
    <hyperlink ref="B2" location="Factsheet1!I2" display="Selecteer hier de gewenste gemeente of Holland-Rijnland als totaal in deel 1 van de Factsheet."/>
    <hyperlink ref="C14:E14" location="Factsheet1!I2" display="1: woningen en scheefwoners"/>
    <hyperlink ref="B45" location="Factsheet2!I2" display="&lt; naar vorige blad"/>
    <hyperlink ref="F14:H14" location="Factsheet2!A2" display="2: kenmerken scheefwoners"/>
  </hyperlinks>
  <pageMargins left="0.70866141732283472" right="0.70866141732283472" top="0.74803149606299213" bottom="0.7480314960629921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C59"/>
  <sheetViews>
    <sheetView zoomScaleNormal="100" workbookViewId="0"/>
  </sheetViews>
  <sheetFormatPr defaultRowHeight="12.75" x14ac:dyDescent="0.2"/>
  <cols>
    <col min="1" max="1" width="99" style="37" customWidth="1"/>
    <col min="2" max="2" width="9.140625" style="32" customWidth="1"/>
    <col min="3" max="16384" width="9.140625" style="9"/>
  </cols>
  <sheetData>
    <row r="1" spans="1:1" ht="15.75" x14ac:dyDescent="0.2">
      <c r="A1" s="31" t="s">
        <v>261</v>
      </c>
    </row>
    <row r="3" spans="1:1" ht="14.25" x14ac:dyDescent="0.2">
      <c r="A3" s="33" t="s">
        <v>262</v>
      </c>
    </row>
    <row r="4" spans="1:1" ht="4.5" customHeight="1" x14ac:dyDescent="0.2">
      <c r="A4" s="33"/>
    </row>
    <row r="5" spans="1:1" ht="51" x14ac:dyDescent="0.2">
      <c r="A5" s="50" t="s">
        <v>263</v>
      </c>
    </row>
    <row r="6" spans="1:1" ht="39" customHeight="1" x14ac:dyDescent="0.2">
      <c r="A6" s="50" t="s">
        <v>264</v>
      </c>
    </row>
    <row r="7" spans="1:1" x14ac:dyDescent="0.2">
      <c r="A7" s="51"/>
    </row>
    <row r="8" spans="1:1" ht="14.25" x14ac:dyDescent="0.2">
      <c r="A8" s="52" t="s">
        <v>265</v>
      </c>
    </row>
    <row r="9" spans="1:1" ht="4.5" customHeight="1" x14ac:dyDescent="0.2">
      <c r="A9" s="53"/>
    </row>
    <row r="10" spans="1:1" ht="69.75" customHeight="1" x14ac:dyDescent="0.2">
      <c r="A10" s="50" t="s">
        <v>266</v>
      </c>
    </row>
    <row r="11" spans="1:1" x14ac:dyDescent="0.2">
      <c r="A11" s="54"/>
    </row>
    <row r="12" spans="1:1" ht="14.25" x14ac:dyDescent="0.2">
      <c r="A12" s="52" t="s">
        <v>267</v>
      </c>
    </row>
    <row r="13" spans="1:1" ht="4.5" customHeight="1" x14ac:dyDescent="0.2">
      <c r="A13" s="54"/>
    </row>
    <row r="14" spans="1:1" ht="102" x14ac:dyDescent="0.2">
      <c r="A14" s="50" t="s">
        <v>355</v>
      </c>
    </row>
    <row r="15" spans="1:1" x14ac:dyDescent="0.2">
      <c r="A15" s="50"/>
    </row>
    <row r="16" spans="1:1" x14ac:dyDescent="0.2">
      <c r="A16" s="55" t="s">
        <v>268</v>
      </c>
    </row>
    <row r="17" spans="1:1" ht="38.25" x14ac:dyDescent="0.2">
      <c r="A17" s="50" t="s">
        <v>356</v>
      </c>
    </row>
    <row r="18" spans="1:1" x14ac:dyDescent="0.2">
      <c r="A18" s="56"/>
    </row>
    <row r="19" spans="1:1" x14ac:dyDescent="0.2">
      <c r="A19" s="55" t="s">
        <v>269</v>
      </c>
    </row>
    <row r="20" spans="1:1" ht="38.25" x14ac:dyDescent="0.2">
      <c r="A20" s="50" t="s">
        <v>270</v>
      </c>
    </row>
    <row r="21" spans="1:1" x14ac:dyDescent="0.2">
      <c r="A21" s="50"/>
    </row>
    <row r="22" spans="1:1" x14ac:dyDescent="0.2">
      <c r="A22" s="55" t="s">
        <v>271</v>
      </c>
    </row>
    <row r="23" spans="1:1" ht="25.5" x14ac:dyDescent="0.2">
      <c r="A23" s="50" t="s">
        <v>272</v>
      </c>
    </row>
    <row r="24" spans="1:1" x14ac:dyDescent="0.2">
      <c r="A24" s="50"/>
    </row>
    <row r="25" spans="1:1" x14ac:dyDescent="0.2">
      <c r="A25" s="55" t="s">
        <v>273</v>
      </c>
    </row>
    <row r="26" spans="1:1" ht="25.5" x14ac:dyDescent="0.2">
      <c r="A26" s="50" t="s">
        <v>309</v>
      </c>
    </row>
    <row r="27" spans="1:1" x14ac:dyDescent="0.2">
      <c r="A27" s="50"/>
    </row>
    <row r="28" spans="1:1" x14ac:dyDescent="0.2">
      <c r="A28" s="55" t="s">
        <v>274</v>
      </c>
    </row>
    <row r="29" spans="1:1" ht="51" x14ac:dyDescent="0.2">
      <c r="A29" s="50" t="s">
        <v>357</v>
      </c>
    </row>
    <row r="30" spans="1:1" x14ac:dyDescent="0.2">
      <c r="A30" s="54"/>
    </row>
    <row r="31" spans="1:1" ht="14.25" x14ac:dyDescent="0.2">
      <c r="A31" s="57" t="s">
        <v>275</v>
      </c>
    </row>
    <row r="32" spans="1:1" ht="3.75" customHeight="1" x14ac:dyDescent="0.2">
      <c r="A32" s="57"/>
    </row>
    <row r="33" spans="1:3" ht="38.25" x14ac:dyDescent="0.2">
      <c r="A33" s="51" t="s">
        <v>276</v>
      </c>
      <c r="C33" s="22"/>
    </row>
    <row r="34" spans="1:3" ht="12.75" customHeight="1" x14ac:dyDescent="0.2">
      <c r="A34" s="58"/>
    </row>
    <row r="35" spans="1:3" ht="15.75" customHeight="1" x14ac:dyDescent="0.2">
      <c r="A35" s="52" t="s">
        <v>277</v>
      </c>
    </row>
    <row r="36" spans="1:3" ht="4.5" customHeight="1" x14ac:dyDescent="0.2">
      <c r="A36" s="52"/>
    </row>
    <row r="37" spans="1:3" x14ac:dyDescent="0.2">
      <c r="A37" s="55" t="s">
        <v>278</v>
      </c>
      <c r="B37" s="36"/>
    </row>
    <row r="38" spans="1:3" x14ac:dyDescent="0.2">
      <c r="A38" s="50" t="s">
        <v>279</v>
      </c>
      <c r="B38" s="36"/>
      <c r="C38" s="22"/>
    </row>
    <row r="39" spans="1:3" x14ac:dyDescent="0.2">
      <c r="A39" s="56"/>
      <c r="B39" s="36"/>
    </row>
    <row r="40" spans="1:3" x14ac:dyDescent="0.2">
      <c r="A40" s="55" t="s">
        <v>280</v>
      </c>
      <c r="B40" s="36"/>
    </row>
    <row r="41" spans="1:3" ht="25.5" x14ac:dyDescent="0.2">
      <c r="A41" s="50" t="s">
        <v>281</v>
      </c>
      <c r="B41" s="36"/>
    </row>
    <row r="42" spans="1:3" x14ac:dyDescent="0.2">
      <c r="A42" s="50"/>
      <c r="B42" s="36"/>
    </row>
    <row r="43" spans="1:3" x14ac:dyDescent="0.2">
      <c r="A43" s="55" t="s">
        <v>282</v>
      </c>
      <c r="B43" s="36"/>
    </row>
    <row r="44" spans="1:3" ht="51" x14ac:dyDescent="0.2">
      <c r="A44" s="50" t="s">
        <v>358</v>
      </c>
      <c r="B44" s="36"/>
    </row>
    <row r="45" spans="1:3" x14ac:dyDescent="0.2">
      <c r="A45" s="50"/>
      <c r="B45" s="36"/>
    </row>
    <row r="46" spans="1:3" x14ac:dyDescent="0.2">
      <c r="A46" s="55" t="s">
        <v>283</v>
      </c>
      <c r="B46" s="36"/>
    </row>
    <row r="47" spans="1:3" ht="51" x14ac:dyDescent="0.2">
      <c r="A47" s="50" t="s">
        <v>284</v>
      </c>
      <c r="B47" s="36"/>
      <c r="C47" s="22"/>
    </row>
    <row r="48" spans="1:3" x14ac:dyDescent="0.2">
      <c r="A48" s="50"/>
      <c r="B48" s="36"/>
      <c r="C48" s="22"/>
    </row>
    <row r="49" spans="1:3" x14ac:dyDescent="0.2">
      <c r="A49" s="55" t="s">
        <v>285</v>
      </c>
      <c r="B49" s="36"/>
      <c r="C49" s="22"/>
    </row>
    <row r="50" spans="1:3" ht="76.5" x14ac:dyDescent="0.2">
      <c r="A50" s="50" t="s">
        <v>286</v>
      </c>
      <c r="B50" s="36"/>
      <c r="C50" s="22"/>
    </row>
    <row r="51" spans="1:3" x14ac:dyDescent="0.2">
      <c r="A51" s="50"/>
      <c r="B51" s="36"/>
    </row>
    <row r="52" spans="1:3" x14ac:dyDescent="0.2">
      <c r="A52" s="59"/>
      <c r="C52" s="13"/>
    </row>
    <row r="53" spans="1:3" ht="14.25" x14ac:dyDescent="0.2">
      <c r="A53" s="52" t="s">
        <v>287</v>
      </c>
    </row>
    <row r="54" spans="1:3" ht="4.5" customHeight="1" x14ac:dyDescent="0.2">
      <c r="A54" s="52"/>
    </row>
    <row r="55" spans="1:3" x14ac:dyDescent="0.2">
      <c r="A55" s="55" t="s">
        <v>278</v>
      </c>
      <c r="B55" s="38"/>
      <c r="C55" s="22"/>
    </row>
    <row r="56" spans="1:3" ht="63.75" x14ac:dyDescent="0.2">
      <c r="A56" s="50" t="s">
        <v>288</v>
      </c>
      <c r="B56" s="38"/>
    </row>
    <row r="57" spans="1:3" ht="12.75" customHeight="1" x14ac:dyDescent="0.2">
      <c r="A57" s="52"/>
      <c r="B57" s="38"/>
    </row>
    <row r="58" spans="1:3" x14ac:dyDescent="0.2">
      <c r="A58" s="55" t="s">
        <v>289</v>
      </c>
    </row>
    <row r="59" spans="1:3" ht="53.25" customHeight="1" x14ac:dyDescent="0.2">
      <c r="A59" s="50" t="s">
        <v>290</v>
      </c>
    </row>
  </sheetData>
  <pageMargins left="0.75" right="0.75" top="1" bottom="1" header="0.5" footer="0.5"/>
  <pageSetup paperSize="9"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B18"/>
  <sheetViews>
    <sheetView zoomScaleNormal="100" workbookViewId="0"/>
  </sheetViews>
  <sheetFormatPr defaultColWidth="19.140625" defaultRowHeight="12.75" x14ac:dyDescent="0.2"/>
  <cols>
    <col min="1" max="1" width="24.7109375" style="34" customWidth="1"/>
    <col min="2" max="2" width="68" style="40" customWidth="1"/>
    <col min="3" max="16384" width="19.140625" style="41"/>
  </cols>
  <sheetData>
    <row r="1" spans="1:2" ht="15.75" x14ac:dyDescent="0.2">
      <c r="A1" s="39" t="s">
        <v>246</v>
      </c>
    </row>
    <row r="2" spans="1:2" ht="14.25" x14ac:dyDescent="0.2">
      <c r="A2" s="35"/>
    </row>
    <row r="3" spans="1:2" x14ac:dyDescent="0.2">
      <c r="A3" s="42" t="s">
        <v>243</v>
      </c>
    </row>
    <row r="6" spans="1:2" x14ac:dyDescent="0.2">
      <c r="A6" s="43" t="s">
        <v>291</v>
      </c>
      <c r="B6" s="44" t="s">
        <v>292</v>
      </c>
    </row>
    <row r="7" spans="1:2" ht="51" x14ac:dyDescent="0.2">
      <c r="A7" s="45" t="s">
        <v>293</v>
      </c>
      <c r="B7" s="46" t="s">
        <v>294</v>
      </c>
    </row>
    <row r="8" spans="1:2" x14ac:dyDescent="0.2">
      <c r="A8" s="45" t="s">
        <v>295</v>
      </c>
      <c r="B8" s="47" t="s">
        <v>296</v>
      </c>
    </row>
    <row r="9" spans="1:2" x14ac:dyDescent="0.2">
      <c r="A9" s="45" t="s">
        <v>297</v>
      </c>
      <c r="B9" s="47" t="s">
        <v>298</v>
      </c>
    </row>
    <row r="10" spans="1:2" x14ac:dyDescent="0.2">
      <c r="A10" s="45" t="s">
        <v>299</v>
      </c>
      <c r="B10" s="47" t="s">
        <v>300</v>
      </c>
    </row>
    <row r="11" spans="1:2" x14ac:dyDescent="0.2">
      <c r="A11" s="48" t="s">
        <v>301</v>
      </c>
      <c r="B11" s="49"/>
    </row>
    <row r="13" spans="1:2" x14ac:dyDescent="0.2">
      <c r="A13" s="43" t="s">
        <v>291</v>
      </c>
      <c r="B13" s="44" t="s">
        <v>302</v>
      </c>
    </row>
    <row r="14" spans="1:2" ht="38.25" x14ac:dyDescent="0.2">
      <c r="A14" s="45" t="s">
        <v>293</v>
      </c>
      <c r="B14" s="46" t="s">
        <v>326</v>
      </c>
    </row>
    <row r="15" spans="1:2" x14ac:dyDescent="0.2">
      <c r="A15" s="45" t="s">
        <v>295</v>
      </c>
      <c r="B15" s="47" t="s">
        <v>303</v>
      </c>
    </row>
    <row r="16" spans="1:2" x14ac:dyDescent="0.2">
      <c r="A16" s="45" t="s">
        <v>297</v>
      </c>
      <c r="B16" s="47" t="s">
        <v>298</v>
      </c>
    </row>
    <row r="17" spans="1:2" ht="51" x14ac:dyDescent="0.2">
      <c r="A17" s="45" t="s">
        <v>299</v>
      </c>
      <c r="B17" s="47" t="s">
        <v>327</v>
      </c>
    </row>
    <row r="18" spans="1:2" x14ac:dyDescent="0.2">
      <c r="A18" s="48" t="s">
        <v>301</v>
      </c>
      <c r="B18" s="49"/>
    </row>
  </sheetData>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M505"/>
  <sheetViews>
    <sheetView topLeftCell="B1" workbookViewId="0">
      <selection activeCell="B1" sqref="B1"/>
    </sheetView>
  </sheetViews>
  <sheetFormatPr defaultRowHeight="15" x14ac:dyDescent="0.25"/>
  <cols>
    <col min="1" max="1" width="14.7109375" hidden="1" customWidth="1"/>
    <col min="3" max="3" width="15.28515625" customWidth="1"/>
    <col min="5" max="5" width="33.7109375" customWidth="1"/>
    <col min="7" max="7" width="11.28515625" customWidth="1"/>
    <col min="8" max="8" width="12" customWidth="1"/>
    <col min="9" max="13" width="13.42578125" customWidth="1"/>
  </cols>
  <sheetData>
    <row r="1" spans="1:13" x14ac:dyDescent="0.25">
      <c r="B1" t="s">
        <v>28</v>
      </c>
      <c r="C1" t="s">
        <v>29</v>
      </c>
      <c r="D1" t="s">
        <v>30</v>
      </c>
      <c r="E1" t="s">
        <v>31</v>
      </c>
      <c r="F1" t="s">
        <v>32</v>
      </c>
      <c r="G1" t="s">
        <v>33</v>
      </c>
      <c r="H1" t="s">
        <v>34</v>
      </c>
      <c r="I1" t="s">
        <v>39</v>
      </c>
      <c r="J1" t="s">
        <v>35</v>
      </c>
      <c r="K1" t="s">
        <v>36</v>
      </c>
      <c r="L1" t="s">
        <v>37</v>
      </c>
      <c r="M1" t="s">
        <v>38</v>
      </c>
    </row>
    <row r="2" spans="1:13" x14ac:dyDescent="0.25">
      <c r="A2" t="str">
        <f>CONCATENATE(D2,E2,F2,G2,H2)</f>
        <v>TotaalTotaalTotaalN.v.t.N.v.t.</v>
      </c>
      <c r="B2">
        <v>2015</v>
      </c>
      <c r="C2" t="s">
        <v>0</v>
      </c>
      <c r="D2" t="s">
        <v>0</v>
      </c>
      <c r="E2" t="s">
        <v>0</v>
      </c>
      <c r="F2" t="s">
        <v>0</v>
      </c>
      <c r="G2" t="s">
        <v>1</v>
      </c>
      <c r="H2" t="s">
        <v>1</v>
      </c>
      <c r="I2">
        <v>232200</v>
      </c>
      <c r="J2">
        <v>30200</v>
      </c>
      <c r="K2">
        <v>26700</v>
      </c>
      <c r="L2">
        <v>43500</v>
      </c>
      <c r="M2">
        <v>37000</v>
      </c>
    </row>
    <row r="3" spans="1:13" x14ac:dyDescent="0.25">
      <c r="A3" t="str">
        <f t="shared" ref="A3:A66" si="0">CONCATENATE(D3,E3,F3,G3,H3)</f>
        <v>TotaalTotaalEigenaarN.v.t.N.v.t.</v>
      </c>
      <c r="B3">
        <v>2015</v>
      </c>
      <c r="C3" t="s">
        <v>0</v>
      </c>
      <c r="D3" t="s">
        <v>0</v>
      </c>
      <c r="E3" t="s">
        <v>0</v>
      </c>
      <c r="F3" t="s">
        <v>2</v>
      </c>
      <c r="G3" t="s">
        <v>1</v>
      </c>
      <c r="H3" t="s">
        <v>1</v>
      </c>
      <c r="I3">
        <v>142900</v>
      </c>
      <c r="J3">
        <v>36000</v>
      </c>
      <c r="K3">
        <v>31800</v>
      </c>
      <c r="L3">
        <v>54000</v>
      </c>
      <c r="M3">
        <v>47400</v>
      </c>
    </row>
    <row r="4" spans="1:13" x14ac:dyDescent="0.25">
      <c r="A4" t="str">
        <f t="shared" si="0"/>
        <v>TotaalTotaalHuurTotaalN.v.t.</v>
      </c>
      <c r="B4">
        <v>2015</v>
      </c>
      <c r="C4" t="s">
        <v>0</v>
      </c>
      <c r="D4" t="s">
        <v>0</v>
      </c>
      <c r="E4" t="s">
        <v>0</v>
      </c>
      <c r="F4" t="s">
        <v>3</v>
      </c>
      <c r="G4" t="s">
        <v>0</v>
      </c>
      <c r="H4" t="s">
        <v>1</v>
      </c>
      <c r="I4">
        <v>89400</v>
      </c>
      <c r="J4">
        <v>21000</v>
      </c>
      <c r="K4">
        <v>18900</v>
      </c>
      <c r="L4">
        <v>26700</v>
      </c>
      <c r="M4">
        <v>23000</v>
      </c>
    </row>
    <row r="5" spans="1:13" x14ac:dyDescent="0.25">
      <c r="A5" t="str">
        <f t="shared" si="0"/>
        <v>TotaalTotaalHuurCorporatieTotaal</v>
      </c>
      <c r="B5">
        <v>2015</v>
      </c>
      <c r="C5" t="s">
        <v>0</v>
      </c>
      <c r="D5" t="s">
        <v>0</v>
      </c>
      <c r="E5" t="s">
        <v>0</v>
      </c>
      <c r="F5" t="s">
        <v>3</v>
      </c>
      <c r="G5" t="s">
        <v>4</v>
      </c>
      <c r="H5" t="s">
        <v>0</v>
      </c>
      <c r="I5">
        <v>61900</v>
      </c>
      <c r="J5">
        <v>20000</v>
      </c>
      <c r="K5">
        <v>18500</v>
      </c>
      <c r="L5">
        <v>25900</v>
      </c>
      <c r="M5">
        <v>22700</v>
      </c>
    </row>
    <row r="6" spans="1:13" x14ac:dyDescent="0.25">
      <c r="A6" t="str">
        <f t="shared" si="0"/>
        <v>TotaalTotaalHuurCorporatieOnder liberalisatiegrens</v>
      </c>
      <c r="B6">
        <v>2015</v>
      </c>
      <c r="C6" t="s">
        <v>0</v>
      </c>
      <c r="D6" t="s">
        <v>0</v>
      </c>
      <c r="E6" t="s">
        <v>0</v>
      </c>
      <c r="F6" t="s">
        <v>3</v>
      </c>
      <c r="G6" t="s">
        <v>4</v>
      </c>
      <c r="H6" t="s">
        <v>5</v>
      </c>
      <c r="I6">
        <v>57300</v>
      </c>
      <c r="J6">
        <v>19800</v>
      </c>
      <c r="K6">
        <v>18400</v>
      </c>
      <c r="L6">
        <v>25700</v>
      </c>
      <c r="M6">
        <v>22500</v>
      </c>
    </row>
    <row r="7" spans="1:13" x14ac:dyDescent="0.25">
      <c r="A7" t="str">
        <f t="shared" si="0"/>
        <v>TotaalTotaalHuurCorporatieOverig</v>
      </c>
      <c r="B7">
        <v>2015</v>
      </c>
      <c r="C7" t="s">
        <v>0</v>
      </c>
      <c r="D7" t="s">
        <v>0</v>
      </c>
      <c r="E7" t="s">
        <v>0</v>
      </c>
      <c r="F7" t="s">
        <v>3</v>
      </c>
      <c r="G7" t="s">
        <v>4</v>
      </c>
      <c r="H7" t="s">
        <v>6</v>
      </c>
      <c r="I7">
        <v>4600</v>
      </c>
      <c r="J7">
        <v>22500</v>
      </c>
      <c r="K7">
        <v>20700</v>
      </c>
      <c r="L7">
        <v>29300</v>
      </c>
      <c r="M7">
        <v>25800</v>
      </c>
    </row>
    <row r="8" spans="1:13" x14ac:dyDescent="0.25">
      <c r="A8" t="str">
        <f t="shared" si="0"/>
        <v>TotaalTotaalHuurOverige verhuurderN.v.t.</v>
      </c>
      <c r="B8">
        <v>2015</v>
      </c>
      <c r="C8" t="s">
        <v>0</v>
      </c>
      <c r="D8" t="s">
        <v>0</v>
      </c>
      <c r="E8" t="s">
        <v>0</v>
      </c>
      <c r="F8" t="s">
        <v>3</v>
      </c>
      <c r="G8" t="s">
        <v>7</v>
      </c>
      <c r="H8" t="s">
        <v>1</v>
      </c>
      <c r="I8">
        <v>27500</v>
      </c>
      <c r="J8">
        <v>23300</v>
      </c>
      <c r="K8">
        <v>20800</v>
      </c>
      <c r="L8">
        <v>28600</v>
      </c>
      <c r="M8">
        <v>23700</v>
      </c>
    </row>
    <row r="9" spans="1:13" x14ac:dyDescent="0.25">
      <c r="A9" t="str">
        <f t="shared" si="0"/>
        <v>TotaalInkomensafh.huurbeleid tot 34229 euroTotaalN.v.t.N.v.t.</v>
      </c>
      <c r="B9">
        <v>2015</v>
      </c>
      <c r="C9" t="s">
        <v>0</v>
      </c>
      <c r="D9" t="s">
        <v>0</v>
      </c>
      <c r="E9" t="s">
        <v>8</v>
      </c>
      <c r="F9" t="s">
        <v>0</v>
      </c>
      <c r="G9" t="s">
        <v>1</v>
      </c>
      <c r="H9" t="s">
        <v>1</v>
      </c>
      <c r="I9">
        <v>91200</v>
      </c>
      <c r="J9">
        <v>18900</v>
      </c>
      <c r="K9">
        <v>18400</v>
      </c>
      <c r="L9">
        <v>22600</v>
      </c>
      <c r="M9">
        <v>21500</v>
      </c>
    </row>
    <row r="10" spans="1:13" x14ac:dyDescent="0.25">
      <c r="A10" t="str">
        <f t="shared" si="0"/>
        <v>TotaalInkomensafh.huurbeleid tot 34229 euroEigenaarN.v.t.N.v.t.</v>
      </c>
      <c r="B10">
        <v>2015</v>
      </c>
      <c r="C10" t="s">
        <v>0</v>
      </c>
      <c r="D10" t="s">
        <v>0</v>
      </c>
      <c r="E10" t="s">
        <v>8</v>
      </c>
      <c r="F10" t="s">
        <v>2</v>
      </c>
      <c r="G10" t="s">
        <v>1</v>
      </c>
      <c r="H10" t="s">
        <v>1</v>
      </c>
      <c r="I10">
        <v>32600</v>
      </c>
      <c r="J10">
        <v>22900</v>
      </c>
      <c r="K10">
        <v>22700</v>
      </c>
      <c r="L10">
        <v>28500</v>
      </c>
      <c r="M10">
        <v>27200</v>
      </c>
    </row>
    <row r="11" spans="1:13" x14ac:dyDescent="0.25">
      <c r="A11" t="str">
        <f t="shared" si="0"/>
        <v>TotaalInkomensafh.huurbeleid tot 34229 euroHuurTotaalN.v.t.</v>
      </c>
      <c r="B11">
        <v>2015</v>
      </c>
      <c r="C11" t="s">
        <v>0</v>
      </c>
      <c r="D11" t="s">
        <v>0</v>
      </c>
      <c r="E11" t="s">
        <v>8</v>
      </c>
      <c r="F11" t="s">
        <v>3</v>
      </c>
      <c r="G11" t="s">
        <v>0</v>
      </c>
      <c r="H11" t="s">
        <v>1</v>
      </c>
      <c r="I11">
        <v>58700</v>
      </c>
      <c r="J11">
        <v>16700</v>
      </c>
      <c r="K11">
        <v>16900</v>
      </c>
      <c r="L11">
        <v>19300</v>
      </c>
      <c r="M11">
        <v>18900</v>
      </c>
    </row>
    <row r="12" spans="1:13" x14ac:dyDescent="0.25">
      <c r="A12" t="str">
        <f t="shared" si="0"/>
        <v>TotaalInkomensafh.huurbeleid tot 34229 euroHuurCorporatieTotaal</v>
      </c>
      <c r="B12">
        <v>2015</v>
      </c>
      <c r="C12" t="s">
        <v>0</v>
      </c>
      <c r="D12" t="s">
        <v>0</v>
      </c>
      <c r="E12" t="s">
        <v>8</v>
      </c>
      <c r="F12" t="s">
        <v>3</v>
      </c>
      <c r="G12" t="s">
        <v>4</v>
      </c>
      <c r="H12" t="s">
        <v>0</v>
      </c>
      <c r="I12">
        <v>42600</v>
      </c>
      <c r="J12">
        <v>16700</v>
      </c>
      <c r="K12">
        <v>16900</v>
      </c>
      <c r="L12">
        <v>19700</v>
      </c>
      <c r="M12">
        <v>19100</v>
      </c>
    </row>
    <row r="13" spans="1:13" x14ac:dyDescent="0.25">
      <c r="A13" t="str">
        <f t="shared" si="0"/>
        <v>TotaalInkomensafh.huurbeleid tot 34229 euroHuurCorporatieOnder liberalisatiegrens</v>
      </c>
      <c r="B13">
        <v>2015</v>
      </c>
      <c r="C13" t="s">
        <v>0</v>
      </c>
      <c r="D13" t="s">
        <v>0</v>
      </c>
      <c r="E13" t="s">
        <v>8</v>
      </c>
      <c r="F13" t="s">
        <v>3</v>
      </c>
      <c r="G13" t="s">
        <v>4</v>
      </c>
      <c r="H13" t="s">
        <v>5</v>
      </c>
      <c r="I13">
        <v>40100</v>
      </c>
      <c r="J13">
        <v>16700</v>
      </c>
      <c r="K13">
        <v>16900</v>
      </c>
      <c r="L13">
        <v>19800</v>
      </c>
      <c r="M13">
        <v>19200</v>
      </c>
    </row>
    <row r="14" spans="1:13" x14ac:dyDescent="0.25">
      <c r="A14" t="str">
        <f t="shared" si="0"/>
        <v>TotaalInkomensafh.huurbeleid tot 34229 euroHuurCorporatieOverig</v>
      </c>
      <c r="B14">
        <v>2015</v>
      </c>
      <c r="C14" t="s">
        <v>0</v>
      </c>
      <c r="D14" t="s">
        <v>0</v>
      </c>
      <c r="E14" t="s">
        <v>8</v>
      </c>
      <c r="F14" t="s">
        <v>3</v>
      </c>
      <c r="G14" t="s">
        <v>4</v>
      </c>
      <c r="H14" t="s">
        <v>6</v>
      </c>
      <c r="I14">
        <v>2500</v>
      </c>
      <c r="J14">
        <v>16100</v>
      </c>
      <c r="K14">
        <v>16500</v>
      </c>
      <c r="L14">
        <v>18400</v>
      </c>
      <c r="M14">
        <v>18300</v>
      </c>
    </row>
    <row r="15" spans="1:13" x14ac:dyDescent="0.25">
      <c r="A15" t="str">
        <f t="shared" si="0"/>
        <v>TotaalInkomensafh.huurbeleid tot 34229 euroHuurOverige verhuurderN.v.t.</v>
      </c>
      <c r="B15">
        <v>2015</v>
      </c>
      <c r="C15" t="s">
        <v>0</v>
      </c>
      <c r="D15" t="s">
        <v>0</v>
      </c>
      <c r="E15" t="s">
        <v>8</v>
      </c>
      <c r="F15" t="s">
        <v>3</v>
      </c>
      <c r="G15" t="s">
        <v>7</v>
      </c>
      <c r="H15" t="s">
        <v>1</v>
      </c>
      <c r="I15">
        <v>16100</v>
      </c>
      <c r="J15">
        <v>16500</v>
      </c>
      <c r="K15">
        <v>17000</v>
      </c>
      <c r="L15">
        <v>18300</v>
      </c>
      <c r="M15">
        <v>18200</v>
      </c>
    </row>
    <row r="16" spans="1:13" x14ac:dyDescent="0.25">
      <c r="A16" t="str">
        <f t="shared" si="0"/>
        <v>TotaalInkomensafh.huurbeleid 34229 t/m 43786 euroTotaalN.v.t.N.v.t.</v>
      </c>
      <c r="B16">
        <v>2015</v>
      </c>
      <c r="C16" t="s">
        <v>0</v>
      </c>
      <c r="D16" t="s">
        <v>0</v>
      </c>
      <c r="E16" t="s">
        <v>9</v>
      </c>
      <c r="F16" t="s">
        <v>0</v>
      </c>
      <c r="G16" t="s">
        <v>1</v>
      </c>
      <c r="H16" t="s">
        <v>1</v>
      </c>
      <c r="I16">
        <v>29400</v>
      </c>
      <c r="J16">
        <v>26100</v>
      </c>
      <c r="K16">
        <v>25600</v>
      </c>
      <c r="L16">
        <v>34500</v>
      </c>
      <c r="M16">
        <v>33300</v>
      </c>
    </row>
    <row r="17" spans="1:13" x14ac:dyDescent="0.25">
      <c r="A17" t="str">
        <f t="shared" si="0"/>
        <v>TotaalInkomensafh.huurbeleid 34229 t/m 43786 euroEigenaarN.v.t.N.v.t.</v>
      </c>
      <c r="B17">
        <v>2015</v>
      </c>
      <c r="C17" t="s">
        <v>0</v>
      </c>
      <c r="D17" t="s">
        <v>0</v>
      </c>
      <c r="E17" t="s">
        <v>9</v>
      </c>
      <c r="F17" t="s">
        <v>2</v>
      </c>
      <c r="G17" t="s">
        <v>1</v>
      </c>
      <c r="H17" t="s">
        <v>1</v>
      </c>
      <c r="I17">
        <v>18000</v>
      </c>
      <c r="J17">
        <v>27700</v>
      </c>
      <c r="K17">
        <v>27400</v>
      </c>
      <c r="L17">
        <v>37600</v>
      </c>
      <c r="M17">
        <v>36000</v>
      </c>
    </row>
    <row r="18" spans="1:13" x14ac:dyDescent="0.25">
      <c r="A18" t="str">
        <f t="shared" si="0"/>
        <v>TotaalInkomensafh.huurbeleid 34229 t/m 43786 euroHuurTotaalN.v.t.</v>
      </c>
      <c r="B18">
        <v>2015</v>
      </c>
      <c r="C18" t="s">
        <v>0</v>
      </c>
      <c r="D18" t="s">
        <v>0</v>
      </c>
      <c r="E18" t="s">
        <v>9</v>
      </c>
      <c r="F18" t="s">
        <v>3</v>
      </c>
      <c r="G18" t="s">
        <v>0</v>
      </c>
      <c r="H18" t="s">
        <v>1</v>
      </c>
      <c r="I18">
        <v>11500</v>
      </c>
      <c r="J18">
        <v>23500</v>
      </c>
      <c r="K18">
        <v>23800</v>
      </c>
      <c r="L18">
        <v>29800</v>
      </c>
      <c r="M18">
        <v>28400</v>
      </c>
    </row>
    <row r="19" spans="1:13" x14ac:dyDescent="0.25">
      <c r="A19" t="str">
        <f t="shared" si="0"/>
        <v>TotaalInkomensafh.huurbeleid 34229 t/m 43786 euroHuurCorporatieTotaal</v>
      </c>
      <c r="B19">
        <v>2015</v>
      </c>
      <c r="C19" t="s">
        <v>0</v>
      </c>
      <c r="D19" t="s">
        <v>0</v>
      </c>
      <c r="E19" t="s">
        <v>9</v>
      </c>
      <c r="F19" t="s">
        <v>3</v>
      </c>
      <c r="G19" t="s">
        <v>4</v>
      </c>
      <c r="H19" t="s">
        <v>0</v>
      </c>
      <c r="I19">
        <v>7700</v>
      </c>
      <c r="J19">
        <v>22800</v>
      </c>
      <c r="K19">
        <v>23000</v>
      </c>
      <c r="L19">
        <v>30100</v>
      </c>
      <c r="M19">
        <v>28800</v>
      </c>
    </row>
    <row r="20" spans="1:13" x14ac:dyDescent="0.25">
      <c r="A20" t="str">
        <f t="shared" si="0"/>
        <v>TotaalInkomensafh.huurbeleid 34229 t/m 43786 euroHuurCorporatieOnder liberalisatiegrens</v>
      </c>
      <c r="B20">
        <v>2015</v>
      </c>
      <c r="C20" t="s">
        <v>0</v>
      </c>
      <c r="D20" t="s">
        <v>0</v>
      </c>
      <c r="E20" t="s">
        <v>9</v>
      </c>
      <c r="F20" t="s">
        <v>3</v>
      </c>
      <c r="G20" t="s">
        <v>4</v>
      </c>
      <c r="H20" t="s">
        <v>5</v>
      </c>
      <c r="I20">
        <v>7000</v>
      </c>
      <c r="J20">
        <v>22800</v>
      </c>
      <c r="K20">
        <v>22900</v>
      </c>
      <c r="L20">
        <v>30100</v>
      </c>
      <c r="M20">
        <v>28800</v>
      </c>
    </row>
    <row r="21" spans="1:13" x14ac:dyDescent="0.25">
      <c r="A21" t="str">
        <f t="shared" si="0"/>
        <v>TotaalInkomensafh.huurbeleid 34229 t/m 43786 euroHuurCorporatieOverig</v>
      </c>
      <c r="B21">
        <v>2015</v>
      </c>
      <c r="C21" t="s">
        <v>0</v>
      </c>
      <c r="D21" t="s">
        <v>0</v>
      </c>
      <c r="E21" t="s">
        <v>9</v>
      </c>
      <c r="F21" t="s">
        <v>3</v>
      </c>
      <c r="G21" t="s">
        <v>4</v>
      </c>
      <c r="H21" t="s">
        <v>6</v>
      </c>
      <c r="I21">
        <v>700</v>
      </c>
      <c r="J21">
        <v>23600</v>
      </c>
      <c r="K21">
        <v>24100</v>
      </c>
      <c r="L21">
        <v>30000</v>
      </c>
      <c r="M21">
        <v>28600</v>
      </c>
    </row>
    <row r="22" spans="1:13" x14ac:dyDescent="0.25">
      <c r="A22" t="str">
        <f t="shared" si="0"/>
        <v>TotaalInkomensafh.huurbeleid 34229 t/m 43786 euroHuurOverige verhuurderN.v.t.</v>
      </c>
      <c r="B22">
        <v>2015</v>
      </c>
      <c r="C22" t="s">
        <v>0</v>
      </c>
      <c r="D22" t="s">
        <v>0</v>
      </c>
      <c r="E22" t="s">
        <v>9</v>
      </c>
      <c r="F22" t="s">
        <v>3</v>
      </c>
      <c r="G22" t="s">
        <v>7</v>
      </c>
      <c r="H22" t="s">
        <v>1</v>
      </c>
      <c r="I22">
        <v>3800</v>
      </c>
      <c r="J22">
        <v>24800</v>
      </c>
      <c r="K22">
        <v>25000</v>
      </c>
      <c r="L22">
        <v>29200</v>
      </c>
      <c r="M22">
        <v>27800</v>
      </c>
    </row>
    <row r="23" spans="1:13" x14ac:dyDescent="0.25">
      <c r="A23" t="str">
        <f t="shared" si="0"/>
        <v>TotaalInkomensafh.huurbeleid meer dan 43786 euroTotaalN.v.t.N.v.t.</v>
      </c>
      <c r="B23">
        <v>2015</v>
      </c>
      <c r="C23" t="s">
        <v>0</v>
      </c>
      <c r="D23" t="s">
        <v>0</v>
      </c>
      <c r="E23" t="s">
        <v>10</v>
      </c>
      <c r="F23" t="s">
        <v>0</v>
      </c>
      <c r="G23" t="s">
        <v>1</v>
      </c>
      <c r="H23" t="s">
        <v>1</v>
      </c>
      <c r="I23">
        <v>111600</v>
      </c>
      <c r="J23">
        <v>40600</v>
      </c>
      <c r="K23">
        <v>35700</v>
      </c>
      <c r="L23">
        <v>62900</v>
      </c>
      <c r="M23">
        <v>54700</v>
      </c>
    </row>
    <row r="24" spans="1:13" x14ac:dyDescent="0.25">
      <c r="A24" t="str">
        <f t="shared" si="0"/>
        <v>TotaalInkomensafh.huurbeleid meer dan 43786 euroEigenaarN.v.t.N.v.t.</v>
      </c>
      <c r="B24">
        <v>2015</v>
      </c>
      <c r="C24" t="s">
        <v>0</v>
      </c>
      <c r="D24" t="s">
        <v>0</v>
      </c>
      <c r="E24" t="s">
        <v>10</v>
      </c>
      <c r="F24" t="s">
        <v>2</v>
      </c>
      <c r="G24" t="s">
        <v>1</v>
      </c>
      <c r="H24" t="s">
        <v>1</v>
      </c>
      <c r="I24">
        <v>92400</v>
      </c>
      <c r="J24">
        <v>42200</v>
      </c>
      <c r="K24">
        <v>37000</v>
      </c>
      <c r="L24">
        <v>66100</v>
      </c>
      <c r="M24">
        <v>57300</v>
      </c>
    </row>
    <row r="25" spans="1:13" x14ac:dyDescent="0.25">
      <c r="A25" t="str">
        <f t="shared" si="0"/>
        <v>TotaalInkomensafh.huurbeleid meer dan 43786 euroHuurTotaalN.v.t.</v>
      </c>
      <c r="B25">
        <v>2015</v>
      </c>
      <c r="C25" t="s">
        <v>0</v>
      </c>
      <c r="D25" t="s">
        <v>0</v>
      </c>
      <c r="E25" t="s">
        <v>10</v>
      </c>
      <c r="F25" t="s">
        <v>3</v>
      </c>
      <c r="G25" t="s">
        <v>0</v>
      </c>
      <c r="H25" t="s">
        <v>1</v>
      </c>
      <c r="I25">
        <v>19200</v>
      </c>
      <c r="J25">
        <v>32800</v>
      </c>
      <c r="K25">
        <v>30300</v>
      </c>
      <c r="L25">
        <v>47600</v>
      </c>
      <c r="M25">
        <v>42800</v>
      </c>
    </row>
    <row r="26" spans="1:13" x14ac:dyDescent="0.25">
      <c r="A26" t="str">
        <f t="shared" si="0"/>
        <v>TotaalInkomensafh.huurbeleid meer dan 43786 euroHuurCorporatieTotaal</v>
      </c>
      <c r="B26">
        <v>2015</v>
      </c>
      <c r="C26" t="s">
        <v>0</v>
      </c>
      <c r="D26" t="s">
        <v>0</v>
      </c>
      <c r="E26" t="s">
        <v>10</v>
      </c>
      <c r="F26" t="s">
        <v>3</v>
      </c>
      <c r="G26" t="s">
        <v>4</v>
      </c>
      <c r="H26" t="s">
        <v>0</v>
      </c>
      <c r="I26">
        <v>11700</v>
      </c>
      <c r="J26">
        <v>30100</v>
      </c>
      <c r="K26">
        <v>29000</v>
      </c>
      <c r="L26">
        <v>45800</v>
      </c>
      <c r="M26">
        <v>42600</v>
      </c>
    </row>
    <row r="27" spans="1:13" x14ac:dyDescent="0.25">
      <c r="A27" t="str">
        <f t="shared" si="0"/>
        <v>TotaalInkomensafh.huurbeleid meer dan 43786 euroHuurCorporatieOnder liberalisatiegrens</v>
      </c>
      <c r="B27">
        <v>2015</v>
      </c>
      <c r="C27" t="s">
        <v>0</v>
      </c>
      <c r="D27" t="s">
        <v>0</v>
      </c>
      <c r="E27" t="s">
        <v>10</v>
      </c>
      <c r="F27" t="s">
        <v>3</v>
      </c>
      <c r="G27" t="s">
        <v>4</v>
      </c>
      <c r="H27" t="s">
        <v>5</v>
      </c>
      <c r="I27">
        <v>10200</v>
      </c>
      <c r="J27">
        <v>29800</v>
      </c>
      <c r="K27">
        <v>28700</v>
      </c>
      <c r="L27">
        <v>45600</v>
      </c>
      <c r="M27">
        <v>42500</v>
      </c>
    </row>
    <row r="28" spans="1:13" x14ac:dyDescent="0.25">
      <c r="A28" t="str">
        <f t="shared" si="0"/>
        <v>TotaalInkomensafh.huurbeleid meer dan 43786 euroHuurCorporatieOverig</v>
      </c>
      <c r="B28">
        <v>2015</v>
      </c>
      <c r="C28" t="s">
        <v>0</v>
      </c>
      <c r="D28" t="s">
        <v>0</v>
      </c>
      <c r="E28" t="s">
        <v>10</v>
      </c>
      <c r="F28" t="s">
        <v>3</v>
      </c>
      <c r="G28" t="s">
        <v>4</v>
      </c>
      <c r="H28" t="s">
        <v>6</v>
      </c>
      <c r="I28">
        <v>1500</v>
      </c>
      <c r="J28">
        <v>32600</v>
      </c>
      <c r="K28">
        <v>30800</v>
      </c>
      <c r="L28">
        <v>47200</v>
      </c>
      <c r="M28">
        <v>43500</v>
      </c>
    </row>
    <row r="29" spans="1:13" x14ac:dyDescent="0.25">
      <c r="A29" t="str">
        <f t="shared" si="0"/>
        <v>TotaalInkomensafh.huurbeleid meer dan 43786 euroHuurOverige verhuurderN.v.t.</v>
      </c>
      <c r="B29">
        <v>2015</v>
      </c>
      <c r="C29" t="s">
        <v>0</v>
      </c>
      <c r="D29" t="s">
        <v>0</v>
      </c>
      <c r="E29" t="s">
        <v>10</v>
      </c>
      <c r="F29" t="s">
        <v>3</v>
      </c>
      <c r="G29" t="s">
        <v>7</v>
      </c>
      <c r="H29" t="s">
        <v>1</v>
      </c>
      <c r="I29">
        <v>7600</v>
      </c>
      <c r="J29">
        <v>36900</v>
      </c>
      <c r="K29">
        <v>32900</v>
      </c>
      <c r="L29">
        <v>50300</v>
      </c>
      <c r="M29">
        <v>43400</v>
      </c>
    </row>
    <row r="30" spans="1:13" x14ac:dyDescent="0.25">
      <c r="A30" t="str">
        <f t="shared" si="0"/>
        <v>TotaalTotaalTotaalN.v.t.N.v.t.</v>
      </c>
      <c r="B30">
        <v>2015</v>
      </c>
      <c r="C30" t="s">
        <v>11</v>
      </c>
      <c r="D30" t="s">
        <v>0</v>
      </c>
      <c r="E30" t="s">
        <v>0</v>
      </c>
      <c r="F30" t="s">
        <v>0</v>
      </c>
      <c r="G30" t="s">
        <v>1</v>
      </c>
      <c r="H30" t="s">
        <v>1</v>
      </c>
      <c r="I30">
        <v>66700</v>
      </c>
      <c r="J30">
        <v>30000</v>
      </c>
      <c r="K30">
        <v>26900</v>
      </c>
      <c r="L30">
        <v>43900</v>
      </c>
      <c r="M30">
        <v>38500</v>
      </c>
    </row>
    <row r="31" spans="1:13" x14ac:dyDescent="0.25">
      <c r="A31" t="str">
        <f t="shared" si="0"/>
        <v>TotaalTotaalEigenaarN.v.t.N.v.t.</v>
      </c>
      <c r="B31">
        <v>2015</v>
      </c>
      <c r="C31" t="s">
        <v>11</v>
      </c>
      <c r="D31" t="s">
        <v>0</v>
      </c>
      <c r="E31" t="s">
        <v>0</v>
      </c>
      <c r="F31" t="s">
        <v>2</v>
      </c>
      <c r="G31" t="s">
        <v>1</v>
      </c>
      <c r="H31" t="s">
        <v>1</v>
      </c>
      <c r="I31">
        <v>43600</v>
      </c>
      <c r="J31">
        <v>34800</v>
      </c>
      <c r="K31">
        <v>31100</v>
      </c>
      <c r="L31">
        <v>52800</v>
      </c>
      <c r="M31">
        <v>47200</v>
      </c>
    </row>
    <row r="32" spans="1:13" x14ac:dyDescent="0.25">
      <c r="A32" t="str">
        <f t="shared" si="0"/>
        <v>TotaalTotaalHuurTotaalN.v.t.</v>
      </c>
      <c r="B32">
        <v>2015</v>
      </c>
      <c r="C32" t="s">
        <v>11</v>
      </c>
      <c r="D32" t="s">
        <v>0</v>
      </c>
      <c r="E32" t="s">
        <v>0</v>
      </c>
      <c r="F32" t="s">
        <v>3</v>
      </c>
      <c r="G32" t="s">
        <v>0</v>
      </c>
      <c r="H32" t="s">
        <v>1</v>
      </c>
      <c r="I32">
        <v>23100</v>
      </c>
      <c r="J32">
        <v>20900</v>
      </c>
      <c r="K32">
        <v>19100</v>
      </c>
      <c r="L32">
        <v>27200</v>
      </c>
      <c r="M32">
        <v>23600</v>
      </c>
    </row>
    <row r="33" spans="1:13" x14ac:dyDescent="0.25">
      <c r="A33" t="str">
        <f t="shared" si="0"/>
        <v>TotaalTotaalHuurCorporatieTotaal</v>
      </c>
      <c r="B33">
        <v>2015</v>
      </c>
      <c r="C33" t="s">
        <v>11</v>
      </c>
      <c r="D33" t="s">
        <v>0</v>
      </c>
      <c r="E33" t="s">
        <v>0</v>
      </c>
      <c r="F33" t="s">
        <v>3</v>
      </c>
      <c r="G33" t="s">
        <v>4</v>
      </c>
      <c r="H33" t="s">
        <v>0</v>
      </c>
      <c r="I33">
        <v>17100</v>
      </c>
      <c r="J33">
        <v>20200</v>
      </c>
      <c r="K33">
        <v>18700</v>
      </c>
      <c r="L33">
        <v>26500</v>
      </c>
      <c r="M33">
        <v>23300</v>
      </c>
    </row>
    <row r="34" spans="1:13" x14ac:dyDescent="0.25">
      <c r="A34" t="str">
        <f t="shared" si="0"/>
        <v>TotaalTotaalHuurCorporatieOnder liberalisatiegrens</v>
      </c>
      <c r="B34">
        <v>2015</v>
      </c>
      <c r="C34" t="s">
        <v>11</v>
      </c>
      <c r="D34" t="s">
        <v>0</v>
      </c>
      <c r="E34" t="s">
        <v>0</v>
      </c>
      <c r="F34" t="s">
        <v>3</v>
      </c>
      <c r="G34" t="s">
        <v>4</v>
      </c>
      <c r="H34" t="s">
        <v>5</v>
      </c>
      <c r="I34">
        <v>16200</v>
      </c>
      <c r="J34">
        <v>20100</v>
      </c>
      <c r="K34">
        <v>18600</v>
      </c>
      <c r="L34">
        <v>26300</v>
      </c>
      <c r="M34">
        <v>23200</v>
      </c>
    </row>
    <row r="35" spans="1:13" x14ac:dyDescent="0.25">
      <c r="A35" t="str">
        <f t="shared" si="0"/>
        <v>TotaalTotaalHuurCorporatieOverig</v>
      </c>
      <c r="B35">
        <v>2015</v>
      </c>
      <c r="C35" t="s">
        <v>11</v>
      </c>
      <c r="D35" t="s">
        <v>0</v>
      </c>
      <c r="E35" t="s">
        <v>0</v>
      </c>
      <c r="F35" t="s">
        <v>3</v>
      </c>
      <c r="G35" t="s">
        <v>4</v>
      </c>
      <c r="H35" t="s">
        <v>6</v>
      </c>
      <c r="I35">
        <v>1000</v>
      </c>
      <c r="J35">
        <v>21800</v>
      </c>
      <c r="K35">
        <v>19800</v>
      </c>
      <c r="L35">
        <v>29700</v>
      </c>
      <c r="M35">
        <v>26500</v>
      </c>
    </row>
    <row r="36" spans="1:13" x14ac:dyDescent="0.25">
      <c r="A36" t="str">
        <f t="shared" si="0"/>
        <v>TotaalTotaalHuurOverige verhuurderN.v.t.</v>
      </c>
      <c r="B36">
        <v>2015</v>
      </c>
      <c r="C36" t="s">
        <v>11</v>
      </c>
      <c r="D36" t="s">
        <v>0</v>
      </c>
      <c r="E36" t="s">
        <v>0</v>
      </c>
      <c r="F36" t="s">
        <v>3</v>
      </c>
      <c r="G36" t="s">
        <v>7</v>
      </c>
      <c r="H36" t="s">
        <v>1</v>
      </c>
      <c r="I36">
        <v>5900</v>
      </c>
      <c r="J36">
        <v>22900</v>
      </c>
      <c r="K36">
        <v>20800</v>
      </c>
      <c r="L36">
        <v>29400</v>
      </c>
      <c r="M36">
        <v>24700</v>
      </c>
    </row>
    <row r="37" spans="1:13" x14ac:dyDescent="0.25">
      <c r="A37" t="str">
        <f t="shared" si="0"/>
        <v>TotaalInkomensafh.huurbeleid tot 34229 euroTotaalN.v.t.N.v.t.</v>
      </c>
      <c r="B37">
        <v>2015</v>
      </c>
      <c r="C37" t="s">
        <v>11</v>
      </c>
      <c r="D37" t="s">
        <v>0</v>
      </c>
      <c r="E37" t="s">
        <v>8</v>
      </c>
      <c r="F37" t="s">
        <v>0</v>
      </c>
      <c r="G37" t="s">
        <v>1</v>
      </c>
      <c r="H37" t="s">
        <v>1</v>
      </c>
      <c r="I37">
        <v>24800</v>
      </c>
      <c r="J37">
        <v>18900</v>
      </c>
      <c r="K37">
        <v>18600</v>
      </c>
      <c r="L37">
        <v>23000</v>
      </c>
      <c r="M37">
        <v>22400</v>
      </c>
    </row>
    <row r="38" spans="1:13" x14ac:dyDescent="0.25">
      <c r="A38" t="str">
        <f t="shared" si="0"/>
        <v>TotaalInkomensafh.huurbeleid tot 34229 euroEigenaarN.v.t.N.v.t.</v>
      </c>
      <c r="B38">
        <v>2015</v>
      </c>
      <c r="C38" t="s">
        <v>11</v>
      </c>
      <c r="D38" t="s">
        <v>0</v>
      </c>
      <c r="E38" t="s">
        <v>8</v>
      </c>
      <c r="F38" t="s">
        <v>2</v>
      </c>
      <c r="G38" t="s">
        <v>1</v>
      </c>
      <c r="H38" t="s">
        <v>1</v>
      </c>
      <c r="I38">
        <v>9900</v>
      </c>
      <c r="J38">
        <v>22200</v>
      </c>
      <c r="K38">
        <v>22400</v>
      </c>
      <c r="L38">
        <v>27900</v>
      </c>
      <c r="M38">
        <v>27300</v>
      </c>
    </row>
    <row r="39" spans="1:13" x14ac:dyDescent="0.25">
      <c r="A39" t="str">
        <f t="shared" si="0"/>
        <v>TotaalInkomensafh.huurbeleid tot 34229 euroHuurTotaalN.v.t.</v>
      </c>
      <c r="B39">
        <v>2015</v>
      </c>
      <c r="C39" t="s">
        <v>11</v>
      </c>
      <c r="D39" t="s">
        <v>0</v>
      </c>
      <c r="E39" t="s">
        <v>8</v>
      </c>
      <c r="F39" t="s">
        <v>3</v>
      </c>
      <c r="G39" t="s">
        <v>0</v>
      </c>
      <c r="H39" t="s">
        <v>1</v>
      </c>
      <c r="I39">
        <v>14900</v>
      </c>
      <c r="J39">
        <v>16800</v>
      </c>
      <c r="K39">
        <v>17100</v>
      </c>
      <c r="L39">
        <v>19800</v>
      </c>
      <c r="M39">
        <v>19300</v>
      </c>
    </row>
    <row r="40" spans="1:13" x14ac:dyDescent="0.25">
      <c r="A40" t="str">
        <f t="shared" si="0"/>
        <v>TotaalInkomensafh.huurbeleid tot 34229 euroHuurCorporatieTotaal</v>
      </c>
      <c r="B40">
        <v>2015</v>
      </c>
      <c r="C40" t="s">
        <v>11</v>
      </c>
      <c r="D40" t="s">
        <v>0</v>
      </c>
      <c r="E40" t="s">
        <v>8</v>
      </c>
      <c r="F40" t="s">
        <v>3</v>
      </c>
      <c r="G40" t="s">
        <v>4</v>
      </c>
      <c r="H40" t="s">
        <v>0</v>
      </c>
      <c r="I40">
        <v>11500</v>
      </c>
      <c r="J40">
        <v>16900</v>
      </c>
      <c r="K40">
        <v>17100</v>
      </c>
      <c r="L40">
        <v>20100</v>
      </c>
      <c r="M40">
        <v>19400</v>
      </c>
    </row>
    <row r="41" spans="1:13" x14ac:dyDescent="0.25">
      <c r="A41" t="str">
        <f t="shared" si="0"/>
        <v>TotaalInkomensafh.huurbeleid tot 34229 euroHuurCorporatieOnder liberalisatiegrens</v>
      </c>
      <c r="B41">
        <v>2015</v>
      </c>
      <c r="C41" t="s">
        <v>11</v>
      </c>
      <c r="D41" t="s">
        <v>0</v>
      </c>
      <c r="E41" t="s">
        <v>8</v>
      </c>
      <c r="F41" t="s">
        <v>3</v>
      </c>
      <c r="G41" t="s">
        <v>4</v>
      </c>
      <c r="H41" t="s">
        <v>5</v>
      </c>
      <c r="I41">
        <v>11000</v>
      </c>
      <c r="J41">
        <v>16900</v>
      </c>
      <c r="K41">
        <v>17100</v>
      </c>
      <c r="L41">
        <v>20100</v>
      </c>
      <c r="M41">
        <v>19400</v>
      </c>
    </row>
    <row r="42" spans="1:13" x14ac:dyDescent="0.25">
      <c r="A42" t="str">
        <f t="shared" si="0"/>
        <v>TotaalInkomensafh.huurbeleid tot 34229 euroHuurCorporatieOverig</v>
      </c>
      <c r="B42">
        <v>2015</v>
      </c>
      <c r="C42" t="s">
        <v>11</v>
      </c>
      <c r="D42" t="s">
        <v>0</v>
      </c>
      <c r="E42" t="s">
        <v>8</v>
      </c>
      <c r="F42" t="s">
        <v>3</v>
      </c>
      <c r="G42" t="s">
        <v>4</v>
      </c>
      <c r="H42" t="s">
        <v>6</v>
      </c>
      <c r="I42">
        <v>500</v>
      </c>
      <c r="J42">
        <v>16700</v>
      </c>
      <c r="K42">
        <v>17300</v>
      </c>
      <c r="L42">
        <v>20500</v>
      </c>
      <c r="M42">
        <v>19700</v>
      </c>
    </row>
    <row r="43" spans="1:13" x14ac:dyDescent="0.25">
      <c r="A43" t="str">
        <f t="shared" si="0"/>
        <v>TotaalInkomensafh.huurbeleid tot 34229 euroHuurOverige verhuurderN.v.t.</v>
      </c>
      <c r="B43">
        <v>2015</v>
      </c>
      <c r="C43" t="s">
        <v>11</v>
      </c>
      <c r="D43" t="s">
        <v>0</v>
      </c>
      <c r="E43" t="s">
        <v>8</v>
      </c>
      <c r="F43" t="s">
        <v>3</v>
      </c>
      <c r="G43" t="s">
        <v>7</v>
      </c>
      <c r="H43" t="s">
        <v>1</v>
      </c>
      <c r="I43">
        <v>3400</v>
      </c>
      <c r="J43">
        <v>16500</v>
      </c>
      <c r="K43">
        <v>17000</v>
      </c>
      <c r="L43">
        <v>18700</v>
      </c>
      <c r="M43">
        <v>18500</v>
      </c>
    </row>
    <row r="44" spans="1:13" x14ac:dyDescent="0.25">
      <c r="A44" t="str">
        <f t="shared" si="0"/>
        <v>TotaalInkomensafh.huurbeleid 34229 t/m 43786 euroTotaalN.v.t.N.v.t.</v>
      </c>
      <c r="B44">
        <v>2015</v>
      </c>
      <c r="C44" t="s">
        <v>11</v>
      </c>
      <c r="D44" t="s">
        <v>0</v>
      </c>
      <c r="E44" t="s">
        <v>9</v>
      </c>
      <c r="F44" t="s">
        <v>0</v>
      </c>
      <c r="G44" t="s">
        <v>1</v>
      </c>
      <c r="H44" t="s">
        <v>1</v>
      </c>
      <c r="I44">
        <v>8800</v>
      </c>
      <c r="J44">
        <v>25900</v>
      </c>
      <c r="K44">
        <v>25600</v>
      </c>
      <c r="L44">
        <v>35200</v>
      </c>
      <c r="M44">
        <v>33900</v>
      </c>
    </row>
    <row r="45" spans="1:13" x14ac:dyDescent="0.25">
      <c r="A45" t="str">
        <f t="shared" si="0"/>
        <v>TotaalInkomensafh.huurbeleid 34229 t/m 43786 euroEigenaarN.v.t.N.v.t.</v>
      </c>
      <c r="B45">
        <v>2015</v>
      </c>
      <c r="C45" t="s">
        <v>11</v>
      </c>
      <c r="D45" t="s">
        <v>0</v>
      </c>
      <c r="E45" t="s">
        <v>9</v>
      </c>
      <c r="F45" t="s">
        <v>2</v>
      </c>
      <c r="G45" t="s">
        <v>1</v>
      </c>
      <c r="H45" t="s">
        <v>1</v>
      </c>
      <c r="I45">
        <v>5700</v>
      </c>
      <c r="J45">
        <v>27400</v>
      </c>
      <c r="K45">
        <v>27200</v>
      </c>
      <c r="L45">
        <v>37900</v>
      </c>
      <c r="M45">
        <v>36300</v>
      </c>
    </row>
    <row r="46" spans="1:13" x14ac:dyDescent="0.25">
      <c r="A46" t="str">
        <f t="shared" si="0"/>
        <v>TotaalInkomensafh.huurbeleid 34229 t/m 43786 euroHuurTotaalN.v.t.</v>
      </c>
      <c r="B46">
        <v>2015</v>
      </c>
      <c r="C46" t="s">
        <v>11</v>
      </c>
      <c r="D46" t="s">
        <v>0</v>
      </c>
      <c r="E46" t="s">
        <v>9</v>
      </c>
      <c r="F46" t="s">
        <v>3</v>
      </c>
      <c r="G46" t="s">
        <v>0</v>
      </c>
      <c r="H46" t="s">
        <v>1</v>
      </c>
      <c r="I46">
        <v>3100</v>
      </c>
      <c r="J46">
        <v>23200</v>
      </c>
      <c r="K46">
        <v>23400</v>
      </c>
      <c r="L46">
        <v>30100</v>
      </c>
      <c r="M46">
        <v>28800</v>
      </c>
    </row>
    <row r="47" spans="1:13" x14ac:dyDescent="0.25">
      <c r="A47" t="str">
        <f t="shared" si="0"/>
        <v>TotaalInkomensafh.huurbeleid 34229 t/m 43786 euroHuurCorporatieTotaal</v>
      </c>
      <c r="B47">
        <v>2015</v>
      </c>
      <c r="C47" t="s">
        <v>11</v>
      </c>
      <c r="D47" t="s">
        <v>0</v>
      </c>
      <c r="E47" t="s">
        <v>9</v>
      </c>
      <c r="F47" t="s">
        <v>3</v>
      </c>
      <c r="G47" t="s">
        <v>4</v>
      </c>
      <c r="H47" t="s">
        <v>0</v>
      </c>
      <c r="I47">
        <v>2300</v>
      </c>
      <c r="J47">
        <v>22700</v>
      </c>
      <c r="K47">
        <v>22800</v>
      </c>
      <c r="L47">
        <v>30100</v>
      </c>
      <c r="M47">
        <v>28800</v>
      </c>
    </row>
    <row r="48" spans="1:13" x14ac:dyDescent="0.25">
      <c r="A48" t="str">
        <f t="shared" si="0"/>
        <v>TotaalInkomensafh.huurbeleid 34229 t/m 43786 euroHuurCorporatieOnder liberalisatiegrens</v>
      </c>
      <c r="B48">
        <v>2015</v>
      </c>
      <c r="C48" t="s">
        <v>11</v>
      </c>
      <c r="D48" t="s">
        <v>0</v>
      </c>
      <c r="E48" t="s">
        <v>9</v>
      </c>
      <c r="F48" t="s">
        <v>3</v>
      </c>
      <c r="G48" t="s">
        <v>4</v>
      </c>
      <c r="H48" t="s">
        <v>5</v>
      </c>
      <c r="I48">
        <v>2100</v>
      </c>
      <c r="J48">
        <v>22800</v>
      </c>
      <c r="K48">
        <v>23000</v>
      </c>
      <c r="L48">
        <v>30100</v>
      </c>
      <c r="M48">
        <v>28700</v>
      </c>
    </row>
    <row r="49" spans="1:13" x14ac:dyDescent="0.25">
      <c r="A49" t="str">
        <f t="shared" si="0"/>
        <v>TotaalInkomensafh.huurbeleid 34229 t/m 43786 euroHuurCorporatieOverig</v>
      </c>
      <c r="B49">
        <v>2015</v>
      </c>
      <c r="C49" t="s">
        <v>11</v>
      </c>
      <c r="D49" t="s">
        <v>0</v>
      </c>
      <c r="E49" t="s">
        <v>9</v>
      </c>
      <c r="F49" t="s">
        <v>3</v>
      </c>
      <c r="G49" t="s">
        <v>4</v>
      </c>
      <c r="H49" t="s">
        <v>6</v>
      </c>
      <c r="I49">
        <v>200</v>
      </c>
      <c r="J49">
        <v>21700</v>
      </c>
      <c r="K49">
        <v>21700</v>
      </c>
      <c r="L49">
        <v>30300</v>
      </c>
      <c r="M49">
        <v>29500</v>
      </c>
    </row>
    <row r="50" spans="1:13" x14ac:dyDescent="0.25">
      <c r="A50" t="str">
        <f t="shared" si="0"/>
        <v>TotaalInkomensafh.huurbeleid 34229 t/m 43786 euroHuurOverige verhuurderN.v.t.</v>
      </c>
      <c r="B50">
        <v>2015</v>
      </c>
      <c r="C50" t="s">
        <v>11</v>
      </c>
      <c r="D50" t="s">
        <v>0</v>
      </c>
      <c r="E50" t="s">
        <v>9</v>
      </c>
      <c r="F50" t="s">
        <v>3</v>
      </c>
      <c r="G50" t="s">
        <v>7</v>
      </c>
      <c r="H50" t="s">
        <v>1</v>
      </c>
      <c r="I50">
        <v>800</v>
      </c>
      <c r="J50">
        <v>24600</v>
      </c>
      <c r="K50">
        <v>24600</v>
      </c>
      <c r="L50">
        <v>30200</v>
      </c>
      <c r="M50">
        <v>28700</v>
      </c>
    </row>
    <row r="51" spans="1:13" x14ac:dyDescent="0.25">
      <c r="A51" t="str">
        <f t="shared" si="0"/>
        <v>TotaalInkomensafh.huurbeleid meer dan 43786 euroTotaalN.v.t.N.v.t.</v>
      </c>
      <c r="B51">
        <v>2015</v>
      </c>
      <c r="C51" t="s">
        <v>11</v>
      </c>
      <c r="D51" t="s">
        <v>0</v>
      </c>
      <c r="E51" t="s">
        <v>10</v>
      </c>
      <c r="F51" t="s">
        <v>0</v>
      </c>
      <c r="G51" t="s">
        <v>1</v>
      </c>
      <c r="H51" t="s">
        <v>1</v>
      </c>
      <c r="I51">
        <v>33100</v>
      </c>
      <c r="J51">
        <v>39400</v>
      </c>
      <c r="K51">
        <v>34900</v>
      </c>
      <c r="L51">
        <v>61900</v>
      </c>
      <c r="M51">
        <v>54300</v>
      </c>
    </row>
    <row r="52" spans="1:13" x14ac:dyDescent="0.25">
      <c r="A52" t="str">
        <f t="shared" si="0"/>
        <v>TotaalInkomensafh.huurbeleid meer dan 43786 euroEigenaarN.v.t.N.v.t.</v>
      </c>
      <c r="B52">
        <v>2015</v>
      </c>
      <c r="C52" t="s">
        <v>11</v>
      </c>
      <c r="D52" t="s">
        <v>0</v>
      </c>
      <c r="E52" t="s">
        <v>10</v>
      </c>
      <c r="F52" t="s">
        <v>2</v>
      </c>
      <c r="G52" t="s">
        <v>1</v>
      </c>
      <c r="H52" t="s">
        <v>1</v>
      </c>
      <c r="I52">
        <v>28000</v>
      </c>
      <c r="J52">
        <v>40800</v>
      </c>
      <c r="K52">
        <v>36000</v>
      </c>
      <c r="L52">
        <v>64600</v>
      </c>
      <c r="M52">
        <v>56400</v>
      </c>
    </row>
    <row r="53" spans="1:13" x14ac:dyDescent="0.25">
      <c r="A53" t="str">
        <f t="shared" si="0"/>
        <v>TotaalInkomensafh.huurbeleid meer dan 43786 euroHuurTotaalN.v.t.</v>
      </c>
      <c r="B53">
        <v>2015</v>
      </c>
      <c r="C53" t="s">
        <v>11</v>
      </c>
      <c r="D53" t="s">
        <v>0</v>
      </c>
      <c r="E53" t="s">
        <v>10</v>
      </c>
      <c r="F53" t="s">
        <v>3</v>
      </c>
      <c r="G53" t="s">
        <v>0</v>
      </c>
      <c r="H53" t="s">
        <v>1</v>
      </c>
      <c r="I53">
        <v>5100</v>
      </c>
      <c r="J53">
        <v>31600</v>
      </c>
      <c r="K53">
        <v>29600</v>
      </c>
      <c r="L53">
        <v>47300</v>
      </c>
      <c r="M53">
        <v>42800</v>
      </c>
    </row>
    <row r="54" spans="1:13" x14ac:dyDescent="0.25">
      <c r="A54" t="str">
        <f t="shared" si="0"/>
        <v>TotaalInkomensafh.huurbeleid meer dan 43786 euroHuurCorporatieTotaal</v>
      </c>
      <c r="B54">
        <v>2015</v>
      </c>
      <c r="C54" t="s">
        <v>11</v>
      </c>
      <c r="D54" t="s">
        <v>0</v>
      </c>
      <c r="E54" t="s">
        <v>10</v>
      </c>
      <c r="F54" t="s">
        <v>3</v>
      </c>
      <c r="G54" t="s">
        <v>4</v>
      </c>
      <c r="H54" t="s">
        <v>0</v>
      </c>
      <c r="I54">
        <v>3400</v>
      </c>
      <c r="J54">
        <v>29800</v>
      </c>
      <c r="K54">
        <v>28700</v>
      </c>
      <c r="L54">
        <v>45600</v>
      </c>
      <c r="M54">
        <v>42500</v>
      </c>
    </row>
    <row r="55" spans="1:13" x14ac:dyDescent="0.25">
      <c r="A55" t="str">
        <f t="shared" si="0"/>
        <v>TotaalInkomensafh.huurbeleid meer dan 43786 euroHuurCorporatieOnder liberalisatiegrens</v>
      </c>
      <c r="B55">
        <v>2015</v>
      </c>
      <c r="C55" t="s">
        <v>11</v>
      </c>
      <c r="D55" t="s">
        <v>0</v>
      </c>
      <c r="E55" t="s">
        <v>10</v>
      </c>
      <c r="F55" t="s">
        <v>3</v>
      </c>
      <c r="G55" t="s">
        <v>4</v>
      </c>
      <c r="H55" t="s">
        <v>5</v>
      </c>
      <c r="I55">
        <v>3100</v>
      </c>
      <c r="J55">
        <v>29600</v>
      </c>
      <c r="K55">
        <v>28600</v>
      </c>
      <c r="L55">
        <v>45500</v>
      </c>
      <c r="M55">
        <v>42500</v>
      </c>
    </row>
    <row r="56" spans="1:13" x14ac:dyDescent="0.25">
      <c r="A56" t="str">
        <f t="shared" si="0"/>
        <v>TotaalInkomensafh.huurbeleid meer dan 43786 euroHuurCorporatieOverig</v>
      </c>
      <c r="B56">
        <v>2015</v>
      </c>
      <c r="C56" t="s">
        <v>11</v>
      </c>
      <c r="D56" t="s">
        <v>0</v>
      </c>
      <c r="E56" t="s">
        <v>10</v>
      </c>
      <c r="F56" t="s">
        <v>3</v>
      </c>
      <c r="G56" t="s">
        <v>4</v>
      </c>
      <c r="H56" t="s">
        <v>6</v>
      </c>
      <c r="I56">
        <v>300</v>
      </c>
      <c r="J56">
        <v>31000</v>
      </c>
      <c r="K56">
        <v>29700</v>
      </c>
      <c r="L56">
        <v>46100</v>
      </c>
      <c r="M56">
        <v>41700</v>
      </c>
    </row>
    <row r="57" spans="1:13" x14ac:dyDescent="0.25">
      <c r="A57" t="str">
        <f t="shared" si="0"/>
        <v>TotaalInkomensafh.huurbeleid meer dan 43786 euroHuurOverige verhuurderN.v.t.</v>
      </c>
      <c r="B57">
        <v>2015</v>
      </c>
      <c r="C57" t="s">
        <v>11</v>
      </c>
      <c r="D57" t="s">
        <v>0</v>
      </c>
      <c r="E57" t="s">
        <v>10</v>
      </c>
      <c r="F57" t="s">
        <v>3</v>
      </c>
      <c r="G57" t="s">
        <v>7</v>
      </c>
      <c r="H57" t="s">
        <v>1</v>
      </c>
      <c r="I57">
        <v>1700</v>
      </c>
      <c r="J57">
        <v>35300</v>
      </c>
      <c r="K57">
        <v>31700</v>
      </c>
      <c r="L57">
        <v>50800</v>
      </c>
      <c r="M57">
        <v>44000</v>
      </c>
    </row>
    <row r="58" spans="1:13" x14ac:dyDescent="0.25">
      <c r="A58" t="str">
        <f t="shared" si="0"/>
        <v>Alphen aan den RijnTotaalTotaalN.v.t.N.v.t.</v>
      </c>
      <c r="B58">
        <v>2015</v>
      </c>
      <c r="C58" t="s">
        <v>11</v>
      </c>
      <c r="D58" t="s">
        <v>12</v>
      </c>
      <c r="E58" t="s">
        <v>0</v>
      </c>
      <c r="F58" t="s">
        <v>0</v>
      </c>
      <c r="G58" t="s">
        <v>1</v>
      </c>
      <c r="H58" t="s">
        <v>1</v>
      </c>
      <c r="I58">
        <v>45300</v>
      </c>
      <c r="J58">
        <v>29200</v>
      </c>
      <c r="K58">
        <v>26600</v>
      </c>
      <c r="L58">
        <v>42400</v>
      </c>
      <c r="M58">
        <v>37600</v>
      </c>
    </row>
    <row r="59" spans="1:13" x14ac:dyDescent="0.25">
      <c r="A59" t="str">
        <f t="shared" si="0"/>
        <v>Alphen aan den RijnTotaalEigenaarN.v.t.N.v.t.</v>
      </c>
      <c r="B59">
        <v>2015</v>
      </c>
      <c r="C59" t="s">
        <v>11</v>
      </c>
      <c r="D59" t="s">
        <v>12</v>
      </c>
      <c r="E59" t="s">
        <v>0</v>
      </c>
      <c r="F59" t="s">
        <v>2</v>
      </c>
      <c r="G59" t="s">
        <v>1</v>
      </c>
      <c r="H59" t="s">
        <v>1</v>
      </c>
      <c r="I59">
        <v>28900</v>
      </c>
      <c r="J59">
        <v>34000</v>
      </c>
      <c r="K59">
        <v>31000</v>
      </c>
      <c r="L59">
        <v>51200</v>
      </c>
      <c r="M59">
        <v>46600</v>
      </c>
    </row>
    <row r="60" spans="1:13" x14ac:dyDescent="0.25">
      <c r="A60" t="str">
        <f t="shared" si="0"/>
        <v>Alphen aan den RijnTotaalHuurTotaalN.v.t.</v>
      </c>
      <c r="B60">
        <v>2015</v>
      </c>
      <c r="C60" t="s">
        <v>11</v>
      </c>
      <c r="D60" t="s">
        <v>12</v>
      </c>
      <c r="E60" t="s">
        <v>0</v>
      </c>
      <c r="F60" t="s">
        <v>3</v>
      </c>
      <c r="G60" t="s">
        <v>0</v>
      </c>
      <c r="H60" t="s">
        <v>1</v>
      </c>
      <c r="I60">
        <v>16400</v>
      </c>
      <c r="J60">
        <v>20800</v>
      </c>
      <c r="K60">
        <v>19000</v>
      </c>
      <c r="L60">
        <v>26800</v>
      </c>
      <c r="M60">
        <v>23400</v>
      </c>
    </row>
    <row r="61" spans="1:13" x14ac:dyDescent="0.25">
      <c r="A61" t="str">
        <f t="shared" si="0"/>
        <v>Alphen aan den RijnTotaalHuurCorporatieTotaal</v>
      </c>
      <c r="B61">
        <v>2015</v>
      </c>
      <c r="C61" t="s">
        <v>11</v>
      </c>
      <c r="D61" t="s">
        <v>12</v>
      </c>
      <c r="E61" t="s">
        <v>0</v>
      </c>
      <c r="F61" t="s">
        <v>3</v>
      </c>
      <c r="G61" t="s">
        <v>4</v>
      </c>
      <c r="H61" t="s">
        <v>0</v>
      </c>
      <c r="I61">
        <v>12100</v>
      </c>
      <c r="J61">
        <v>20000</v>
      </c>
      <c r="K61">
        <v>18600</v>
      </c>
      <c r="L61">
        <v>26000</v>
      </c>
      <c r="M61">
        <v>23000</v>
      </c>
    </row>
    <row r="62" spans="1:13" x14ac:dyDescent="0.25">
      <c r="A62" t="str">
        <f t="shared" si="0"/>
        <v>Alphen aan den RijnTotaalHuurCorporatieOnder liberalisatiegrens</v>
      </c>
      <c r="B62">
        <v>2015</v>
      </c>
      <c r="C62" t="s">
        <v>11</v>
      </c>
      <c r="D62" t="s">
        <v>12</v>
      </c>
      <c r="E62" t="s">
        <v>0</v>
      </c>
      <c r="F62" t="s">
        <v>3</v>
      </c>
      <c r="G62" t="s">
        <v>4</v>
      </c>
      <c r="H62" t="s">
        <v>5</v>
      </c>
      <c r="I62">
        <v>11300</v>
      </c>
      <c r="J62">
        <v>19900</v>
      </c>
      <c r="K62">
        <v>18500</v>
      </c>
      <c r="L62">
        <v>25800</v>
      </c>
      <c r="M62">
        <v>22800</v>
      </c>
    </row>
    <row r="63" spans="1:13" x14ac:dyDescent="0.25">
      <c r="A63" t="str">
        <f t="shared" si="0"/>
        <v>Alphen aan den RijnTotaalHuurCorporatieOverig</v>
      </c>
      <c r="B63">
        <v>2015</v>
      </c>
      <c r="C63" t="s">
        <v>11</v>
      </c>
      <c r="D63" t="s">
        <v>12</v>
      </c>
      <c r="E63" t="s">
        <v>0</v>
      </c>
      <c r="F63" t="s">
        <v>3</v>
      </c>
      <c r="G63" t="s">
        <v>4</v>
      </c>
      <c r="H63" t="s">
        <v>6</v>
      </c>
      <c r="I63">
        <v>800</v>
      </c>
      <c r="J63">
        <v>21200</v>
      </c>
      <c r="K63">
        <v>19400</v>
      </c>
      <c r="L63">
        <v>28800</v>
      </c>
      <c r="M63">
        <v>25600</v>
      </c>
    </row>
    <row r="64" spans="1:13" x14ac:dyDescent="0.25">
      <c r="A64" t="str">
        <f t="shared" si="0"/>
        <v>Alphen aan den RijnTotaalHuurOverige verhuurderN.v.t.</v>
      </c>
      <c r="B64">
        <v>2015</v>
      </c>
      <c r="C64" t="s">
        <v>11</v>
      </c>
      <c r="D64" t="s">
        <v>12</v>
      </c>
      <c r="E64" t="s">
        <v>0</v>
      </c>
      <c r="F64" t="s">
        <v>3</v>
      </c>
      <c r="G64" t="s">
        <v>7</v>
      </c>
      <c r="H64" t="s">
        <v>1</v>
      </c>
      <c r="I64">
        <v>4400</v>
      </c>
      <c r="J64">
        <v>22800</v>
      </c>
      <c r="K64">
        <v>20900</v>
      </c>
      <c r="L64">
        <v>29000</v>
      </c>
      <c r="M64">
        <v>24900</v>
      </c>
    </row>
    <row r="65" spans="1:13" x14ac:dyDescent="0.25">
      <c r="A65" t="str">
        <f t="shared" si="0"/>
        <v>Alphen aan den RijnInkomensafh.huurbeleid tot 34229 euroTotaalN.v.t.N.v.t.</v>
      </c>
      <c r="B65">
        <v>2015</v>
      </c>
      <c r="C65" t="s">
        <v>11</v>
      </c>
      <c r="D65" t="s">
        <v>12</v>
      </c>
      <c r="E65" t="s">
        <v>8</v>
      </c>
      <c r="F65" t="s">
        <v>0</v>
      </c>
      <c r="G65" t="s">
        <v>1</v>
      </c>
      <c r="H65" t="s">
        <v>1</v>
      </c>
      <c r="I65">
        <v>17300</v>
      </c>
      <c r="J65">
        <v>18800</v>
      </c>
      <c r="K65">
        <v>18500</v>
      </c>
      <c r="L65">
        <v>22700</v>
      </c>
      <c r="M65">
        <v>22100</v>
      </c>
    </row>
    <row r="66" spans="1:13" x14ac:dyDescent="0.25">
      <c r="A66" t="str">
        <f t="shared" si="0"/>
        <v>Alphen aan den RijnInkomensafh.huurbeleid tot 34229 euroEigenaarN.v.t.N.v.t.</v>
      </c>
      <c r="B66">
        <v>2015</v>
      </c>
      <c r="C66" t="s">
        <v>11</v>
      </c>
      <c r="D66" t="s">
        <v>12</v>
      </c>
      <c r="E66" t="s">
        <v>8</v>
      </c>
      <c r="F66" t="s">
        <v>2</v>
      </c>
      <c r="G66" t="s">
        <v>1</v>
      </c>
      <c r="H66" t="s">
        <v>1</v>
      </c>
      <c r="I66">
        <v>6500</v>
      </c>
      <c r="J66">
        <v>22000</v>
      </c>
      <c r="K66">
        <v>22400</v>
      </c>
      <c r="L66">
        <v>27700</v>
      </c>
      <c r="M66">
        <v>27200</v>
      </c>
    </row>
    <row r="67" spans="1:13" x14ac:dyDescent="0.25">
      <c r="A67" t="str">
        <f t="shared" ref="A67:A130" si="1">CONCATENATE(D67,E67,F67,G67,H67)</f>
        <v>Alphen aan den RijnInkomensafh.huurbeleid tot 34229 euroHuurTotaalN.v.t.</v>
      </c>
      <c r="B67">
        <v>2015</v>
      </c>
      <c r="C67" t="s">
        <v>11</v>
      </c>
      <c r="D67" t="s">
        <v>12</v>
      </c>
      <c r="E67" t="s">
        <v>8</v>
      </c>
      <c r="F67" t="s">
        <v>3</v>
      </c>
      <c r="G67" t="s">
        <v>0</v>
      </c>
      <c r="H67" t="s">
        <v>1</v>
      </c>
      <c r="I67">
        <v>10700</v>
      </c>
      <c r="J67">
        <v>16700</v>
      </c>
      <c r="K67">
        <v>17000</v>
      </c>
      <c r="L67">
        <v>19700</v>
      </c>
      <c r="M67">
        <v>19200</v>
      </c>
    </row>
    <row r="68" spans="1:13" x14ac:dyDescent="0.25">
      <c r="A68" t="str">
        <f t="shared" si="1"/>
        <v>Alphen aan den RijnInkomensafh.huurbeleid tot 34229 euroHuurCorporatieTotaal</v>
      </c>
      <c r="B68">
        <v>2015</v>
      </c>
      <c r="C68" t="s">
        <v>11</v>
      </c>
      <c r="D68" t="s">
        <v>12</v>
      </c>
      <c r="E68" t="s">
        <v>8</v>
      </c>
      <c r="F68" t="s">
        <v>3</v>
      </c>
      <c r="G68" t="s">
        <v>4</v>
      </c>
      <c r="H68" t="s">
        <v>0</v>
      </c>
      <c r="I68">
        <v>8200</v>
      </c>
      <c r="J68">
        <v>16800</v>
      </c>
      <c r="K68">
        <v>17000</v>
      </c>
      <c r="L68">
        <v>20000</v>
      </c>
      <c r="M68">
        <v>19300</v>
      </c>
    </row>
    <row r="69" spans="1:13" x14ac:dyDescent="0.25">
      <c r="A69" t="str">
        <f t="shared" si="1"/>
        <v>Alphen aan den RijnInkomensafh.huurbeleid tot 34229 euroHuurCorporatieOnder liberalisatiegrens</v>
      </c>
      <c r="B69">
        <v>2015</v>
      </c>
      <c r="C69" t="s">
        <v>11</v>
      </c>
      <c r="D69" t="s">
        <v>12</v>
      </c>
      <c r="E69" t="s">
        <v>8</v>
      </c>
      <c r="F69" t="s">
        <v>3</v>
      </c>
      <c r="G69" t="s">
        <v>4</v>
      </c>
      <c r="H69" t="s">
        <v>5</v>
      </c>
      <c r="I69">
        <v>7800</v>
      </c>
      <c r="J69">
        <v>16800</v>
      </c>
      <c r="K69">
        <v>17000</v>
      </c>
      <c r="L69">
        <v>19900</v>
      </c>
      <c r="M69">
        <v>19300</v>
      </c>
    </row>
    <row r="70" spans="1:13" x14ac:dyDescent="0.25">
      <c r="A70" t="str">
        <f t="shared" si="1"/>
        <v>Alphen aan den RijnInkomensafh.huurbeleid tot 34229 euroHuurCorporatieOverig</v>
      </c>
      <c r="B70">
        <v>2015</v>
      </c>
      <c r="C70" t="s">
        <v>11</v>
      </c>
      <c r="D70" t="s">
        <v>12</v>
      </c>
      <c r="E70" t="s">
        <v>8</v>
      </c>
      <c r="F70" t="s">
        <v>3</v>
      </c>
      <c r="G70" t="s">
        <v>4</v>
      </c>
      <c r="H70" t="s">
        <v>6</v>
      </c>
      <c r="I70">
        <v>500</v>
      </c>
      <c r="J70">
        <v>16600</v>
      </c>
      <c r="K70">
        <v>17200</v>
      </c>
      <c r="L70">
        <v>20300</v>
      </c>
      <c r="M70">
        <v>19600</v>
      </c>
    </row>
    <row r="71" spans="1:13" x14ac:dyDescent="0.25">
      <c r="A71" t="str">
        <f t="shared" si="1"/>
        <v>Alphen aan den RijnInkomensafh.huurbeleid tot 34229 euroHuurOverige verhuurderN.v.t.</v>
      </c>
      <c r="B71">
        <v>2015</v>
      </c>
      <c r="C71" t="s">
        <v>11</v>
      </c>
      <c r="D71" t="s">
        <v>12</v>
      </c>
      <c r="E71" t="s">
        <v>8</v>
      </c>
      <c r="F71" t="s">
        <v>3</v>
      </c>
      <c r="G71" t="s">
        <v>7</v>
      </c>
      <c r="H71" t="s">
        <v>1</v>
      </c>
      <c r="I71">
        <v>2500</v>
      </c>
      <c r="J71">
        <v>16500</v>
      </c>
      <c r="K71">
        <v>17200</v>
      </c>
      <c r="L71">
        <v>18700</v>
      </c>
      <c r="M71">
        <v>18700</v>
      </c>
    </row>
    <row r="72" spans="1:13" x14ac:dyDescent="0.25">
      <c r="A72" t="str">
        <f t="shared" si="1"/>
        <v>Alphen aan den RijnInkomensafh.huurbeleid 34229 t/m 43786 euroTotaalN.v.t.N.v.t.</v>
      </c>
      <c r="B72">
        <v>2015</v>
      </c>
      <c r="C72" t="s">
        <v>11</v>
      </c>
      <c r="D72" t="s">
        <v>12</v>
      </c>
      <c r="E72" t="s">
        <v>9</v>
      </c>
      <c r="F72" t="s">
        <v>0</v>
      </c>
      <c r="G72" t="s">
        <v>1</v>
      </c>
      <c r="H72" t="s">
        <v>1</v>
      </c>
      <c r="I72">
        <v>6000</v>
      </c>
      <c r="J72">
        <v>25900</v>
      </c>
      <c r="K72">
        <v>25500</v>
      </c>
      <c r="L72">
        <v>34700</v>
      </c>
      <c r="M72">
        <v>33600</v>
      </c>
    </row>
    <row r="73" spans="1:13" x14ac:dyDescent="0.25">
      <c r="A73" t="str">
        <f t="shared" si="1"/>
        <v>Alphen aan den RijnInkomensafh.huurbeleid 34229 t/m 43786 euroEigenaarN.v.t.N.v.t.</v>
      </c>
      <c r="B73">
        <v>2015</v>
      </c>
      <c r="C73" t="s">
        <v>11</v>
      </c>
      <c r="D73" t="s">
        <v>12</v>
      </c>
      <c r="E73" t="s">
        <v>9</v>
      </c>
      <c r="F73" t="s">
        <v>2</v>
      </c>
      <c r="G73" t="s">
        <v>1</v>
      </c>
      <c r="H73" t="s">
        <v>1</v>
      </c>
      <c r="I73">
        <v>3800</v>
      </c>
      <c r="J73">
        <v>27300</v>
      </c>
      <c r="K73">
        <v>27100</v>
      </c>
      <c r="L73">
        <v>37400</v>
      </c>
      <c r="M73">
        <v>36000</v>
      </c>
    </row>
    <row r="74" spans="1:13" x14ac:dyDescent="0.25">
      <c r="A74" t="str">
        <f t="shared" si="1"/>
        <v>Alphen aan den RijnInkomensafh.huurbeleid 34229 t/m 43786 euroHuurTotaalN.v.t.</v>
      </c>
      <c r="B74">
        <v>2015</v>
      </c>
      <c r="C74" t="s">
        <v>11</v>
      </c>
      <c r="D74" t="s">
        <v>12</v>
      </c>
      <c r="E74" t="s">
        <v>9</v>
      </c>
      <c r="F74" t="s">
        <v>3</v>
      </c>
      <c r="G74" t="s">
        <v>0</v>
      </c>
      <c r="H74" t="s">
        <v>1</v>
      </c>
      <c r="I74">
        <v>2200</v>
      </c>
      <c r="J74">
        <v>23300</v>
      </c>
      <c r="K74">
        <v>23400</v>
      </c>
      <c r="L74">
        <v>30000</v>
      </c>
      <c r="M74">
        <v>28800</v>
      </c>
    </row>
    <row r="75" spans="1:13" x14ac:dyDescent="0.25">
      <c r="A75" t="str">
        <f t="shared" si="1"/>
        <v>Alphen aan den RijnInkomensafh.huurbeleid 34229 t/m 43786 euroHuurCorporatieTotaal</v>
      </c>
      <c r="B75">
        <v>2015</v>
      </c>
      <c r="C75" t="s">
        <v>11</v>
      </c>
      <c r="D75" t="s">
        <v>12</v>
      </c>
      <c r="E75" t="s">
        <v>9</v>
      </c>
      <c r="F75" t="s">
        <v>3</v>
      </c>
      <c r="G75" t="s">
        <v>4</v>
      </c>
      <c r="H75" t="s">
        <v>0</v>
      </c>
      <c r="I75">
        <v>1600</v>
      </c>
      <c r="J75">
        <v>22700</v>
      </c>
      <c r="K75">
        <v>22800</v>
      </c>
      <c r="L75">
        <v>30000</v>
      </c>
      <c r="M75">
        <v>28800</v>
      </c>
    </row>
    <row r="76" spans="1:13" x14ac:dyDescent="0.25">
      <c r="A76" t="str">
        <f t="shared" si="1"/>
        <v>Alphen aan den RijnInkomensafh.huurbeleid 34229 t/m 43786 euroHuurCorporatieOnder liberalisatiegrens</v>
      </c>
      <c r="B76">
        <v>2015</v>
      </c>
      <c r="C76" t="s">
        <v>11</v>
      </c>
      <c r="D76" t="s">
        <v>12</v>
      </c>
      <c r="E76" t="s">
        <v>9</v>
      </c>
      <c r="F76" t="s">
        <v>3</v>
      </c>
      <c r="G76" t="s">
        <v>4</v>
      </c>
      <c r="H76" t="s">
        <v>5</v>
      </c>
      <c r="I76">
        <v>1400</v>
      </c>
      <c r="J76">
        <v>22800</v>
      </c>
      <c r="K76">
        <v>22900</v>
      </c>
      <c r="L76">
        <v>29900</v>
      </c>
      <c r="M76">
        <v>28700</v>
      </c>
    </row>
    <row r="77" spans="1:13" x14ac:dyDescent="0.25">
      <c r="A77" t="str">
        <f t="shared" si="1"/>
        <v>Alphen aan den RijnInkomensafh.huurbeleid 34229 t/m 43786 euroHuurCorporatieOverig</v>
      </c>
      <c r="B77">
        <v>2015</v>
      </c>
      <c r="C77" t="s">
        <v>11</v>
      </c>
      <c r="D77" t="s">
        <v>12</v>
      </c>
      <c r="E77" t="s">
        <v>9</v>
      </c>
      <c r="F77" t="s">
        <v>3</v>
      </c>
      <c r="G77" t="s">
        <v>4</v>
      </c>
      <c r="H77" t="s">
        <v>6</v>
      </c>
      <c r="I77">
        <v>100</v>
      </c>
      <c r="J77">
        <v>22000</v>
      </c>
      <c r="K77">
        <v>21700</v>
      </c>
      <c r="L77">
        <v>30800</v>
      </c>
      <c r="M77">
        <v>29800</v>
      </c>
    </row>
    <row r="78" spans="1:13" x14ac:dyDescent="0.25">
      <c r="A78" t="str">
        <f t="shared" si="1"/>
        <v>Alphen aan den RijnInkomensafh.huurbeleid 34229 t/m 43786 euroHuurOverige verhuurderN.v.t.</v>
      </c>
      <c r="B78">
        <v>2015</v>
      </c>
      <c r="C78" t="s">
        <v>11</v>
      </c>
      <c r="D78" t="s">
        <v>12</v>
      </c>
      <c r="E78" t="s">
        <v>9</v>
      </c>
      <c r="F78" t="s">
        <v>3</v>
      </c>
      <c r="G78" t="s">
        <v>7</v>
      </c>
      <c r="H78" t="s">
        <v>1</v>
      </c>
      <c r="I78">
        <v>600</v>
      </c>
      <c r="J78">
        <v>24700</v>
      </c>
      <c r="K78">
        <v>24600</v>
      </c>
      <c r="L78">
        <v>30100</v>
      </c>
      <c r="M78">
        <v>28700</v>
      </c>
    </row>
    <row r="79" spans="1:13" x14ac:dyDescent="0.25">
      <c r="A79" t="str">
        <f t="shared" si="1"/>
        <v>Alphen aan den RijnInkomensafh.huurbeleid meer dan 43786 euroTotaalN.v.t.N.v.t.</v>
      </c>
      <c r="B79">
        <v>2015</v>
      </c>
      <c r="C79" t="s">
        <v>11</v>
      </c>
      <c r="D79" t="s">
        <v>12</v>
      </c>
      <c r="E79" t="s">
        <v>10</v>
      </c>
      <c r="F79" t="s">
        <v>0</v>
      </c>
      <c r="G79" t="s">
        <v>1</v>
      </c>
      <c r="H79" t="s">
        <v>1</v>
      </c>
      <c r="I79">
        <v>22000</v>
      </c>
      <c r="J79">
        <v>38300</v>
      </c>
      <c r="K79">
        <v>34700</v>
      </c>
      <c r="L79">
        <v>59900</v>
      </c>
      <c r="M79">
        <v>53600</v>
      </c>
    </row>
    <row r="80" spans="1:13" x14ac:dyDescent="0.25">
      <c r="A80" t="str">
        <f t="shared" si="1"/>
        <v>Alphen aan den RijnInkomensafh.huurbeleid meer dan 43786 euroEigenaarN.v.t.N.v.t.</v>
      </c>
      <c r="B80">
        <v>2015</v>
      </c>
      <c r="C80" t="s">
        <v>11</v>
      </c>
      <c r="D80" t="s">
        <v>12</v>
      </c>
      <c r="E80" t="s">
        <v>10</v>
      </c>
      <c r="F80" t="s">
        <v>2</v>
      </c>
      <c r="G80" t="s">
        <v>1</v>
      </c>
      <c r="H80" t="s">
        <v>1</v>
      </c>
      <c r="I80">
        <v>18500</v>
      </c>
      <c r="J80">
        <v>39600</v>
      </c>
      <c r="K80">
        <v>35800</v>
      </c>
      <c r="L80">
        <v>62400</v>
      </c>
      <c r="M80">
        <v>55700</v>
      </c>
    </row>
    <row r="81" spans="1:13" x14ac:dyDescent="0.25">
      <c r="A81" t="str">
        <f t="shared" si="1"/>
        <v>Alphen aan den RijnInkomensafh.huurbeleid meer dan 43786 euroHuurTotaalN.v.t.</v>
      </c>
      <c r="B81">
        <v>2015</v>
      </c>
      <c r="C81" t="s">
        <v>11</v>
      </c>
      <c r="D81" t="s">
        <v>12</v>
      </c>
      <c r="E81" t="s">
        <v>10</v>
      </c>
      <c r="F81" t="s">
        <v>3</v>
      </c>
      <c r="G81" t="s">
        <v>0</v>
      </c>
      <c r="H81" t="s">
        <v>1</v>
      </c>
      <c r="I81">
        <v>3500</v>
      </c>
      <c r="J81">
        <v>31500</v>
      </c>
      <c r="K81">
        <v>29400</v>
      </c>
      <c r="L81">
        <v>46700</v>
      </c>
      <c r="M81">
        <v>42400</v>
      </c>
    </row>
    <row r="82" spans="1:13" x14ac:dyDescent="0.25">
      <c r="A82" t="str">
        <f t="shared" si="1"/>
        <v>Alphen aan den RijnInkomensafh.huurbeleid meer dan 43786 euroHuurCorporatieTotaal</v>
      </c>
      <c r="B82">
        <v>2015</v>
      </c>
      <c r="C82" t="s">
        <v>11</v>
      </c>
      <c r="D82" t="s">
        <v>12</v>
      </c>
      <c r="E82" t="s">
        <v>10</v>
      </c>
      <c r="F82" t="s">
        <v>3</v>
      </c>
      <c r="G82" t="s">
        <v>4</v>
      </c>
      <c r="H82" t="s">
        <v>0</v>
      </c>
      <c r="I82">
        <v>2300</v>
      </c>
      <c r="J82">
        <v>29700</v>
      </c>
      <c r="K82">
        <v>28400</v>
      </c>
      <c r="L82">
        <v>45200</v>
      </c>
      <c r="M82">
        <v>42000</v>
      </c>
    </row>
    <row r="83" spans="1:13" x14ac:dyDescent="0.25">
      <c r="A83" t="str">
        <f t="shared" si="1"/>
        <v>Alphen aan den RijnInkomensafh.huurbeleid meer dan 43786 euroHuurCorporatieOnder liberalisatiegrens</v>
      </c>
      <c r="B83">
        <v>2015</v>
      </c>
      <c r="C83" t="s">
        <v>11</v>
      </c>
      <c r="D83" t="s">
        <v>12</v>
      </c>
      <c r="E83" t="s">
        <v>10</v>
      </c>
      <c r="F83" t="s">
        <v>3</v>
      </c>
      <c r="G83" t="s">
        <v>4</v>
      </c>
      <c r="H83" t="s">
        <v>5</v>
      </c>
      <c r="I83">
        <v>2100</v>
      </c>
      <c r="J83">
        <v>29600</v>
      </c>
      <c r="K83">
        <v>28300</v>
      </c>
      <c r="L83">
        <v>45100</v>
      </c>
      <c r="M83">
        <v>42000</v>
      </c>
    </row>
    <row r="84" spans="1:13" x14ac:dyDescent="0.25">
      <c r="A84" t="str">
        <f t="shared" si="1"/>
        <v>Alphen aan den RijnInkomensafh.huurbeleid meer dan 43786 euroHuurCorporatieOverig</v>
      </c>
      <c r="B84">
        <v>2015</v>
      </c>
      <c r="C84" t="s">
        <v>11</v>
      </c>
      <c r="D84" t="s">
        <v>12</v>
      </c>
      <c r="E84" t="s">
        <v>10</v>
      </c>
      <c r="F84" t="s">
        <v>3</v>
      </c>
      <c r="G84" t="s">
        <v>4</v>
      </c>
      <c r="H84" t="s">
        <v>6</v>
      </c>
      <c r="I84">
        <v>200</v>
      </c>
      <c r="J84">
        <v>31000</v>
      </c>
      <c r="K84">
        <v>29900</v>
      </c>
      <c r="L84">
        <v>46400</v>
      </c>
      <c r="M84">
        <v>42100</v>
      </c>
    </row>
    <row r="85" spans="1:13" x14ac:dyDescent="0.25">
      <c r="A85" t="str">
        <f t="shared" si="1"/>
        <v>Alphen aan den RijnInkomensafh.huurbeleid meer dan 43786 euroHuurOverige verhuurderN.v.t.</v>
      </c>
      <c r="B85">
        <v>2015</v>
      </c>
      <c r="C85" t="s">
        <v>11</v>
      </c>
      <c r="D85" t="s">
        <v>12</v>
      </c>
      <c r="E85" t="s">
        <v>10</v>
      </c>
      <c r="F85" t="s">
        <v>3</v>
      </c>
      <c r="G85" t="s">
        <v>7</v>
      </c>
      <c r="H85" t="s">
        <v>1</v>
      </c>
      <c r="I85">
        <v>1200</v>
      </c>
      <c r="J85">
        <v>34700</v>
      </c>
      <c r="K85">
        <v>31100</v>
      </c>
      <c r="L85">
        <v>49300</v>
      </c>
      <c r="M85">
        <v>43100</v>
      </c>
    </row>
    <row r="86" spans="1:13" x14ac:dyDescent="0.25">
      <c r="A86" t="str">
        <f t="shared" si="1"/>
        <v>NieuwkoopTotaalTotaalN.v.t.N.v.t.</v>
      </c>
      <c r="B86">
        <v>2015</v>
      </c>
      <c r="C86" t="s">
        <v>11</v>
      </c>
      <c r="D86" t="s">
        <v>13</v>
      </c>
      <c r="E86" t="s">
        <v>0</v>
      </c>
      <c r="F86" t="s">
        <v>0</v>
      </c>
      <c r="G86" t="s">
        <v>1</v>
      </c>
      <c r="H86" t="s">
        <v>1</v>
      </c>
      <c r="I86">
        <v>10800</v>
      </c>
      <c r="J86">
        <v>32800</v>
      </c>
      <c r="K86">
        <v>27700</v>
      </c>
      <c r="L86">
        <v>48800</v>
      </c>
      <c r="M86">
        <v>40900</v>
      </c>
    </row>
    <row r="87" spans="1:13" x14ac:dyDescent="0.25">
      <c r="A87" t="str">
        <f t="shared" si="1"/>
        <v>NieuwkoopTotaalEigenaarN.v.t.N.v.t.</v>
      </c>
      <c r="B87">
        <v>2015</v>
      </c>
      <c r="C87" t="s">
        <v>11</v>
      </c>
      <c r="D87" t="s">
        <v>13</v>
      </c>
      <c r="E87" t="s">
        <v>0</v>
      </c>
      <c r="F87" t="s">
        <v>2</v>
      </c>
      <c r="G87" t="s">
        <v>1</v>
      </c>
      <c r="H87" t="s">
        <v>1</v>
      </c>
      <c r="I87">
        <v>7800</v>
      </c>
      <c r="J87">
        <v>37200</v>
      </c>
      <c r="K87">
        <v>30900</v>
      </c>
      <c r="L87">
        <v>56800</v>
      </c>
      <c r="M87">
        <v>47200</v>
      </c>
    </row>
    <row r="88" spans="1:13" x14ac:dyDescent="0.25">
      <c r="A88" t="str">
        <f t="shared" si="1"/>
        <v>NieuwkoopTotaalHuurTotaalN.v.t.</v>
      </c>
      <c r="B88">
        <v>2015</v>
      </c>
      <c r="C88" t="s">
        <v>11</v>
      </c>
      <c r="D88" t="s">
        <v>13</v>
      </c>
      <c r="E88" t="s">
        <v>0</v>
      </c>
      <c r="F88" t="s">
        <v>3</v>
      </c>
      <c r="G88" t="s">
        <v>0</v>
      </c>
      <c r="H88" t="s">
        <v>1</v>
      </c>
      <c r="I88">
        <v>3000</v>
      </c>
      <c r="J88">
        <v>21100</v>
      </c>
      <c r="K88">
        <v>19000</v>
      </c>
      <c r="L88">
        <v>28100</v>
      </c>
      <c r="M88">
        <v>23900</v>
      </c>
    </row>
    <row r="89" spans="1:13" x14ac:dyDescent="0.25">
      <c r="A89" t="str">
        <f t="shared" si="1"/>
        <v>NieuwkoopTotaalHuurCorporatieTotaal</v>
      </c>
      <c r="B89">
        <v>2015</v>
      </c>
      <c r="C89" t="s">
        <v>11</v>
      </c>
      <c r="D89" t="s">
        <v>13</v>
      </c>
      <c r="E89" t="s">
        <v>0</v>
      </c>
      <c r="F89" t="s">
        <v>3</v>
      </c>
      <c r="G89" t="s">
        <v>4</v>
      </c>
      <c r="H89" t="s">
        <v>0</v>
      </c>
      <c r="I89">
        <v>2200</v>
      </c>
      <c r="J89">
        <v>20600</v>
      </c>
      <c r="K89">
        <v>18800</v>
      </c>
      <c r="L89">
        <v>27600</v>
      </c>
      <c r="M89">
        <v>24000</v>
      </c>
    </row>
    <row r="90" spans="1:13" x14ac:dyDescent="0.25">
      <c r="A90" t="str">
        <f t="shared" si="1"/>
        <v>NieuwkoopTotaalHuurCorporatieOnder liberalisatiegrens</v>
      </c>
      <c r="B90">
        <v>2015</v>
      </c>
      <c r="C90" t="s">
        <v>11</v>
      </c>
      <c r="D90" t="s">
        <v>13</v>
      </c>
      <c r="E90" t="s">
        <v>0</v>
      </c>
      <c r="F90" t="s">
        <v>3</v>
      </c>
      <c r="G90" t="s">
        <v>4</v>
      </c>
      <c r="H90" t="s">
        <v>5</v>
      </c>
      <c r="I90">
        <v>2100</v>
      </c>
      <c r="J90">
        <v>20500</v>
      </c>
      <c r="K90">
        <v>18700</v>
      </c>
      <c r="L90">
        <v>27400</v>
      </c>
      <c r="M90">
        <v>23800</v>
      </c>
    </row>
    <row r="91" spans="1:13" x14ac:dyDescent="0.25">
      <c r="A91" t="str">
        <f t="shared" si="1"/>
        <v>NieuwkoopTotaalHuurCorporatieOverig</v>
      </c>
      <c r="B91">
        <v>2015</v>
      </c>
      <c r="C91" t="s">
        <v>11</v>
      </c>
      <c r="D91" t="s">
        <v>13</v>
      </c>
      <c r="E91" t="s">
        <v>0</v>
      </c>
      <c r="F91" t="s">
        <v>3</v>
      </c>
      <c r="G91" t="s">
        <v>4</v>
      </c>
      <c r="H91" t="s">
        <v>6</v>
      </c>
      <c r="I91">
        <v>100</v>
      </c>
      <c r="J91">
        <v>22800</v>
      </c>
      <c r="K91">
        <v>21600</v>
      </c>
      <c r="L91">
        <v>30900</v>
      </c>
      <c r="M91">
        <v>27000</v>
      </c>
    </row>
    <row r="92" spans="1:13" x14ac:dyDescent="0.25">
      <c r="A92" t="str">
        <f t="shared" si="1"/>
        <v>NieuwkoopTotaalHuurOverige verhuurderN.v.t.</v>
      </c>
      <c r="B92">
        <v>2015</v>
      </c>
      <c r="C92" t="s">
        <v>11</v>
      </c>
      <c r="D92" t="s">
        <v>13</v>
      </c>
      <c r="E92" t="s">
        <v>0</v>
      </c>
      <c r="F92" t="s">
        <v>3</v>
      </c>
      <c r="G92" t="s">
        <v>7</v>
      </c>
      <c r="H92" t="s">
        <v>1</v>
      </c>
      <c r="I92">
        <v>800</v>
      </c>
      <c r="J92">
        <v>22400</v>
      </c>
      <c r="K92">
        <v>19700</v>
      </c>
      <c r="L92">
        <v>29500</v>
      </c>
      <c r="M92">
        <v>23100</v>
      </c>
    </row>
    <row r="93" spans="1:13" x14ac:dyDescent="0.25">
      <c r="A93" t="str">
        <f t="shared" si="1"/>
        <v>NieuwkoopInkomensafh.huurbeleid tot 34229 euroTotaalN.v.t.N.v.t.</v>
      </c>
      <c r="B93">
        <v>2015</v>
      </c>
      <c r="C93" t="s">
        <v>11</v>
      </c>
      <c r="D93" t="s">
        <v>13</v>
      </c>
      <c r="E93" t="s">
        <v>8</v>
      </c>
      <c r="F93" t="s">
        <v>0</v>
      </c>
      <c r="G93" t="s">
        <v>1</v>
      </c>
      <c r="H93" t="s">
        <v>1</v>
      </c>
      <c r="I93">
        <v>3800</v>
      </c>
      <c r="J93">
        <v>19500</v>
      </c>
      <c r="K93">
        <v>19200</v>
      </c>
      <c r="L93">
        <v>23900</v>
      </c>
      <c r="M93">
        <v>23100</v>
      </c>
    </row>
    <row r="94" spans="1:13" x14ac:dyDescent="0.25">
      <c r="A94" t="str">
        <f t="shared" si="1"/>
        <v>NieuwkoopInkomensafh.huurbeleid tot 34229 euroEigenaarN.v.t.N.v.t.</v>
      </c>
      <c r="B94">
        <v>2015</v>
      </c>
      <c r="C94" t="s">
        <v>11</v>
      </c>
      <c r="D94" t="s">
        <v>13</v>
      </c>
      <c r="E94" t="s">
        <v>8</v>
      </c>
      <c r="F94" t="s">
        <v>2</v>
      </c>
      <c r="G94" t="s">
        <v>1</v>
      </c>
      <c r="H94" t="s">
        <v>1</v>
      </c>
      <c r="I94">
        <v>1800</v>
      </c>
      <c r="J94">
        <v>22200</v>
      </c>
      <c r="K94">
        <v>22400</v>
      </c>
      <c r="L94">
        <v>28100</v>
      </c>
      <c r="M94">
        <v>27200</v>
      </c>
    </row>
    <row r="95" spans="1:13" x14ac:dyDescent="0.25">
      <c r="A95" t="str">
        <f t="shared" si="1"/>
        <v>NieuwkoopInkomensafh.huurbeleid tot 34229 euroHuurTotaalN.v.t.</v>
      </c>
      <c r="B95">
        <v>2015</v>
      </c>
      <c r="C95" t="s">
        <v>11</v>
      </c>
      <c r="D95" t="s">
        <v>13</v>
      </c>
      <c r="E95" t="s">
        <v>8</v>
      </c>
      <c r="F95" t="s">
        <v>3</v>
      </c>
      <c r="G95" t="s">
        <v>0</v>
      </c>
      <c r="H95" t="s">
        <v>1</v>
      </c>
      <c r="I95">
        <v>1900</v>
      </c>
      <c r="J95">
        <v>16800</v>
      </c>
      <c r="K95">
        <v>17300</v>
      </c>
      <c r="L95">
        <v>19900</v>
      </c>
      <c r="M95">
        <v>19400</v>
      </c>
    </row>
    <row r="96" spans="1:13" x14ac:dyDescent="0.25">
      <c r="A96" t="str">
        <f t="shared" si="1"/>
        <v>NieuwkoopInkomensafh.huurbeleid tot 34229 euroHuurCorporatieTotaal</v>
      </c>
      <c r="B96">
        <v>2015</v>
      </c>
      <c r="C96" t="s">
        <v>11</v>
      </c>
      <c r="D96" t="s">
        <v>13</v>
      </c>
      <c r="E96" t="s">
        <v>8</v>
      </c>
      <c r="F96" t="s">
        <v>3</v>
      </c>
      <c r="G96" t="s">
        <v>4</v>
      </c>
      <c r="H96" t="s">
        <v>0</v>
      </c>
      <c r="I96">
        <v>1400</v>
      </c>
      <c r="J96">
        <v>17100</v>
      </c>
      <c r="K96">
        <v>17400</v>
      </c>
      <c r="L96">
        <v>20500</v>
      </c>
      <c r="M96">
        <v>19800</v>
      </c>
    </row>
    <row r="97" spans="1:13" x14ac:dyDescent="0.25">
      <c r="A97" t="str">
        <f t="shared" si="1"/>
        <v>NieuwkoopInkomensafh.huurbeleid tot 34229 euroHuurCorporatieOnder liberalisatiegrens</v>
      </c>
      <c r="B97">
        <v>2015</v>
      </c>
      <c r="C97" t="s">
        <v>11</v>
      </c>
      <c r="D97" t="s">
        <v>13</v>
      </c>
      <c r="E97" t="s">
        <v>8</v>
      </c>
      <c r="F97" t="s">
        <v>3</v>
      </c>
      <c r="G97" t="s">
        <v>4</v>
      </c>
      <c r="H97" t="s">
        <v>5</v>
      </c>
      <c r="I97">
        <v>1400</v>
      </c>
      <c r="J97">
        <v>17100</v>
      </c>
      <c r="K97">
        <v>17400</v>
      </c>
      <c r="L97">
        <v>20500</v>
      </c>
      <c r="M97">
        <v>19800</v>
      </c>
    </row>
    <row r="98" spans="1:13" x14ac:dyDescent="0.25">
      <c r="A98" t="str">
        <f t="shared" si="1"/>
        <v>NieuwkoopInkomensafh.huurbeleid tot 34229 euroHuurCorporatieOverig</v>
      </c>
      <c r="B98">
        <v>2015</v>
      </c>
      <c r="C98" t="s">
        <v>11</v>
      </c>
      <c r="D98" t="s">
        <v>13</v>
      </c>
      <c r="E98" t="s">
        <v>8</v>
      </c>
      <c r="F98" t="s">
        <v>3</v>
      </c>
      <c r="G98" t="s">
        <v>4</v>
      </c>
      <c r="H98" t="s">
        <v>6</v>
      </c>
      <c r="I98">
        <v>0</v>
      </c>
      <c r="J98">
        <v>17800</v>
      </c>
      <c r="K98">
        <v>18500</v>
      </c>
      <c r="L98">
        <v>21200</v>
      </c>
      <c r="M98">
        <v>19900</v>
      </c>
    </row>
    <row r="99" spans="1:13" x14ac:dyDescent="0.25">
      <c r="A99" t="str">
        <f t="shared" si="1"/>
        <v>NieuwkoopInkomensafh.huurbeleid tot 34229 euroHuurOverige verhuurderN.v.t.</v>
      </c>
      <c r="B99">
        <v>2015</v>
      </c>
      <c r="C99" t="s">
        <v>11</v>
      </c>
      <c r="D99" t="s">
        <v>13</v>
      </c>
      <c r="E99" t="s">
        <v>8</v>
      </c>
      <c r="F99" t="s">
        <v>3</v>
      </c>
      <c r="G99" t="s">
        <v>7</v>
      </c>
      <c r="H99" t="s">
        <v>1</v>
      </c>
      <c r="I99">
        <v>500</v>
      </c>
      <c r="J99">
        <v>16100</v>
      </c>
      <c r="K99">
        <v>16300</v>
      </c>
      <c r="L99">
        <v>18200</v>
      </c>
      <c r="M99">
        <v>17700</v>
      </c>
    </row>
    <row r="100" spans="1:13" x14ac:dyDescent="0.25">
      <c r="A100" t="str">
        <f t="shared" si="1"/>
        <v>NieuwkoopInkomensafh.huurbeleid 34229 t/m 43786 euroTotaalN.v.t.N.v.t.</v>
      </c>
      <c r="B100">
        <v>2015</v>
      </c>
      <c r="C100" t="s">
        <v>11</v>
      </c>
      <c r="D100" t="s">
        <v>13</v>
      </c>
      <c r="E100" t="s">
        <v>9</v>
      </c>
      <c r="F100" t="s">
        <v>0</v>
      </c>
      <c r="G100" t="s">
        <v>1</v>
      </c>
      <c r="H100" t="s">
        <v>1</v>
      </c>
      <c r="I100">
        <v>1400</v>
      </c>
      <c r="J100">
        <v>26400</v>
      </c>
      <c r="K100">
        <v>26200</v>
      </c>
      <c r="L100">
        <v>36700</v>
      </c>
      <c r="M100">
        <v>35300</v>
      </c>
    </row>
    <row r="101" spans="1:13" x14ac:dyDescent="0.25">
      <c r="A101" t="str">
        <f t="shared" si="1"/>
        <v>NieuwkoopInkomensafh.huurbeleid 34229 t/m 43786 euroEigenaarN.v.t.N.v.t.</v>
      </c>
      <c r="B101">
        <v>2015</v>
      </c>
      <c r="C101" t="s">
        <v>11</v>
      </c>
      <c r="D101" t="s">
        <v>13</v>
      </c>
      <c r="E101" t="s">
        <v>9</v>
      </c>
      <c r="F101" t="s">
        <v>2</v>
      </c>
      <c r="G101" t="s">
        <v>1</v>
      </c>
      <c r="H101" t="s">
        <v>1</v>
      </c>
      <c r="I101">
        <v>1100</v>
      </c>
      <c r="J101">
        <v>27600</v>
      </c>
      <c r="K101">
        <v>27400</v>
      </c>
      <c r="L101">
        <v>39100</v>
      </c>
      <c r="M101">
        <v>37200</v>
      </c>
    </row>
    <row r="102" spans="1:13" x14ac:dyDescent="0.25">
      <c r="A102" t="str">
        <f t="shared" si="1"/>
        <v>NieuwkoopInkomensafh.huurbeleid 34229 t/m 43786 euroHuurTotaalN.v.t.</v>
      </c>
      <c r="B102">
        <v>2015</v>
      </c>
      <c r="C102" t="s">
        <v>11</v>
      </c>
      <c r="D102" t="s">
        <v>13</v>
      </c>
      <c r="E102" t="s">
        <v>9</v>
      </c>
      <c r="F102" t="s">
        <v>3</v>
      </c>
      <c r="G102" t="s">
        <v>0</v>
      </c>
      <c r="H102" t="s">
        <v>1</v>
      </c>
      <c r="I102">
        <v>400</v>
      </c>
      <c r="J102">
        <v>23100</v>
      </c>
      <c r="K102">
        <v>23700</v>
      </c>
      <c r="L102">
        <v>30400</v>
      </c>
      <c r="M102">
        <v>28700</v>
      </c>
    </row>
    <row r="103" spans="1:13" x14ac:dyDescent="0.25">
      <c r="A103" t="str">
        <f t="shared" si="1"/>
        <v>NieuwkoopInkomensafh.huurbeleid 34229 t/m 43786 euroHuurCorporatieTotaal</v>
      </c>
      <c r="B103">
        <v>2015</v>
      </c>
      <c r="C103" t="s">
        <v>11</v>
      </c>
      <c r="D103" t="s">
        <v>13</v>
      </c>
      <c r="E103" t="s">
        <v>9</v>
      </c>
      <c r="F103" t="s">
        <v>3</v>
      </c>
      <c r="G103" t="s">
        <v>4</v>
      </c>
      <c r="H103" t="s">
        <v>0</v>
      </c>
      <c r="I103">
        <v>300</v>
      </c>
      <c r="J103">
        <v>22700</v>
      </c>
      <c r="K103">
        <v>23300</v>
      </c>
      <c r="L103">
        <v>30200</v>
      </c>
      <c r="M103">
        <v>28700</v>
      </c>
    </row>
    <row r="104" spans="1:13" x14ac:dyDescent="0.25">
      <c r="A104" t="str">
        <f t="shared" si="1"/>
        <v>NieuwkoopInkomensafh.huurbeleid 34229 t/m 43786 euroHuurCorporatieOnder liberalisatiegrens</v>
      </c>
      <c r="B104">
        <v>2015</v>
      </c>
      <c r="C104" t="s">
        <v>11</v>
      </c>
      <c r="D104" t="s">
        <v>13</v>
      </c>
      <c r="E104" t="s">
        <v>9</v>
      </c>
      <c r="F104" t="s">
        <v>3</v>
      </c>
      <c r="G104" t="s">
        <v>4</v>
      </c>
      <c r="H104" t="s">
        <v>5</v>
      </c>
      <c r="I104">
        <v>300</v>
      </c>
      <c r="J104">
        <v>22800</v>
      </c>
      <c r="K104">
        <v>23400</v>
      </c>
      <c r="L104">
        <v>30400</v>
      </c>
      <c r="M104">
        <v>28700</v>
      </c>
    </row>
    <row r="105" spans="1:13" x14ac:dyDescent="0.25">
      <c r="A105" t="str">
        <f t="shared" si="1"/>
        <v>NieuwkoopInkomensafh.huurbeleid 34229 t/m 43786 euroHuurCorporatieOverig</v>
      </c>
      <c r="B105">
        <v>2015</v>
      </c>
      <c r="C105" t="s">
        <v>11</v>
      </c>
      <c r="D105" t="s">
        <v>13</v>
      </c>
      <c r="E105" t="s">
        <v>9</v>
      </c>
      <c r="F105" t="s">
        <v>3</v>
      </c>
      <c r="G105" t="s">
        <v>4</v>
      </c>
      <c r="H105" t="s">
        <v>6</v>
      </c>
      <c r="I105">
        <v>0</v>
      </c>
      <c r="J105">
        <v>20400</v>
      </c>
      <c r="K105">
        <v>21400</v>
      </c>
      <c r="L105">
        <v>27800</v>
      </c>
      <c r="M105">
        <v>28200</v>
      </c>
    </row>
    <row r="106" spans="1:13" x14ac:dyDescent="0.25">
      <c r="A106" t="str">
        <f t="shared" si="1"/>
        <v>NieuwkoopInkomensafh.huurbeleid 34229 t/m 43786 euroHuurOverige verhuurderN.v.t.</v>
      </c>
      <c r="B106">
        <v>2015</v>
      </c>
      <c r="C106" t="s">
        <v>11</v>
      </c>
      <c r="D106" t="s">
        <v>13</v>
      </c>
      <c r="E106" t="s">
        <v>9</v>
      </c>
      <c r="F106" t="s">
        <v>3</v>
      </c>
      <c r="G106" t="s">
        <v>7</v>
      </c>
      <c r="H106" t="s">
        <v>1</v>
      </c>
      <c r="I106">
        <v>100</v>
      </c>
      <c r="J106">
        <v>24700</v>
      </c>
      <c r="K106">
        <v>24600</v>
      </c>
      <c r="L106">
        <v>30900</v>
      </c>
      <c r="M106">
        <v>28900</v>
      </c>
    </row>
    <row r="107" spans="1:13" x14ac:dyDescent="0.25">
      <c r="A107" t="str">
        <f t="shared" si="1"/>
        <v>NieuwkoopInkomensafh.huurbeleid meer dan 43786 euroTotaalN.v.t.N.v.t.</v>
      </c>
      <c r="B107">
        <v>2015</v>
      </c>
      <c r="C107" t="s">
        <v>11</v>
      </c>
      <c r="D107" t="s">
        <v>13</v>
      </c>
      <c r="E107" t="s">
        <v>10</v>
      </c>
      <c r="F107" t="s">
        <v>0</v>
      </c>
      <c r="G107" t="s">
        <v>1</v>
      </c>
      <c r="H107" t="s">
        <v>1</v>
      </c>
      <c r="I107">
        <v>5600</v>
      </c>
      <c r="J107">
        <v>43400</v>
      </c>
      <c r="K107">
        <v>35200</v>
      </c>
      <c r="L107">
        <v>68700</v>
      </c>
      <c r="M107">
        <v>55600</v>
      </c>
    </row>
    <row r="108" spans="1:13" x14ac:dyDescent="0.25">
      <c r="A108" t="str">
        <f t="shared" si="1"/>
        <v>NieuwkoopInkomensafh.huurbeleid meer dan 43786 euroEigenaarN.v.t.N.v.t.</v>
      </c>
      <c r="B108">
        <v>2015</v>
      </c>
      <c r="C108" t="s">
        <v>11</v>
      </c>
      <c r="D108" t="s">
        <v>13</v>
      </c>
      <c r="E108" t="s">
        <v>10</v>
      </c>
      <c r="F108" t="s">
        <v>2</v>
      </c>
      <c r="G108" t="s">
        <v>1</v>
      </c>
      <c r="H108" t="s">
        <v>1</v>
      </c>
      <c r="I108">
        <v>4900</v>
      </c>
      <c r="J108">
        <v>45000</v>
      </c>
      <c r="K108">
        <v>36100</v>
      </c>
      <c r="L108">
        <v>71400</v>
      </c>
      <c r="M108">
        <v>57100</v>
      </c>
    </row>
    <row r="109" spans="1:13" x14ac:dyDescent="0.25">
      <c r="A109" t="str">
        <f t="shared" si="1"/>
        <v>NieuwkoopInkomensafh.huurbeleid meer dan 43786 euroHuurTotaalN.v.t.</v>
      </c>
      <c r="B109">
        <v>2015</v>
      </c>
      <c r="C109" t="s">
        <v>11</v>
      </c>
      <c r="D109" t="s">
        <v>13</v>
      </c>
      <c r="E109" t="s">
        <v>10</v>
      </c>
      <c r="F109" t="s">
        <v>3</v>
      </c>
      <c r="G109" t="s">
        <v>0</v>
      </c>
      <c r="H109" t="s">
        <v>1</v>
      </c>
      <c r="I109">
        <v>700</v>
      </c>
      <c r="J109">
        <v>32000</v>
      </c>
      <c r="K109">
        <v>30200</v>
      </c>
      <c r="L109">
        <v>49700</v>
      </c>
      <c r="M109">
        <v>44100</v>
      </c>
    </row>
    <row r="110" spans="1:13" x14ac:dyDescent="0.25">
      <c r="A110" t="str">
        <f t="shared" si="1"/>
        <v>NieuwkoopInkomensafh.huurbeleid meer dan 43786 euroHuurCorporatieTotaal</v>
      </c>
      <c r="B110">
        <v>2015</v>
      </c>
      <c r="C110" t="s">
        <v>11</v>
      </c>
      <c r="D110" t="s">
        <v>13</v>
      </c>
      <c r="E110" t="s">
        <v>10</v>
      </c>
      <c r="F110" t="s">
        <v>3</v>
      </c>
      <c r="G110" t="s">
        <v>4</v>
      </c>
      <c r="H110" t="s">
        <v>0</v>
      </c>
      <c r="I110">
        <v>500</v>
      </c>
      <c r="J110">
        <v>30100</v>
      </c>
      <c r="K110">
        <v>29500</v>
      </c>
      <c r="L110">
        <v>47400</v>
      </c>
      <c r="M110">
        <v>43700</v>
      </c>
    </row>
    <row r="111" spans="1:13" x14ac:dyDescent="0.25">
      <c r="A111" t="str">
        <f t="shared" si="1"/>
        <v>NieuwkoopInkomensafh.huurbeleid meer dan 43786 euroHuurCorporatieOnder liberalisatiegrens</v>
      </c>
      <c r="B111">
        <v>2015</v>
      </c>
      <c r="C111" t="s">
        <v>11</v>
      </c>
      <c r="D111" t="s">
        <v>13</v>
      </c>
      <c r="E111" t="s">
        <v>10</v>
      </c>
      <c r="F111" t="s">
        <v>3</v>
      </c>
      <c r="G111" t="s">
        <v>4</v>
      </c>
      <c r="H111" t="s">
        <v>5</v>
      </c>
      <c r="I111">
        <v>400</v>
      </c>
      <c r="J111">
        <v>30000</v>
      </c>
      <c r="K111">
        <v>29500</v>
      </c>
      <c r="L111">
        <v>47500</v>
      </c>
      <c r="M111">
        <v>43800</v>
      </c>
    </row>
    <row r="112" spans="1:13" x14ac:dyDescent="0.25">
      <c r="A112" t="str">
        <f t="shared" si="1"/>
        <v>NieuwkoopInkomensafh.huurbeleid meer dan 43786 euroHuurCorporatieOverig</v>
      </c>
      <c r="B112">
        <v>2015</v>
      </c>
      <c r="C112" t="s">
        <v>11</v>
      </c>
      <c r="D112" t="s">
        <v>13</v>
      </c>
      <c r="E112" t="s">
        <v>10</v>
      </c>
      <c r="F112" t="s">
        <v>3</v>
      </c>
      <c r="G112" t="s">
        <v>4</v>
      </c>
      <c r="H112" t="s">
        <v>6</v>
      </c>
      <c r="I112">
        <v>0</v>
      </c>
      <c r="J112">
        <v>30800</v>
      </c>
      <c r="K112">
        <v>29200</v>
      </c>
      <c r="L112">
        <v>45300</v>
      </c>
      <c r="M112">
        <v>41000</v>
      </c>
    </row>
    <row r="113" spans="1:13" x14ac:dyDescent="0.25">
      <c r="A113" t="str">
        <f t="shared" si="1"/>
        <v>NieuwkoopInkomensafh.huurbeleid meer dan 43786 euroHuurOverige verhuurderN.v.t.</v>
      </c>
      <c r="B113">
        <v>2015</v>
      </c>
      <c r="C113" t="s">
        <v>11</v>
      </c>
      <c r="D113" t="s">
        <v>13</v>
      </c>
      <c r="E113" t="s">
        <v>10</v>
      </c>
      <c r="F113" t="s">
        <v>3</v>
      </c>
      <c r="G113" t="s">
        <v>7</v>
      </c>
      <c r="H113" t="s">
        <v>1</v>
      </c>
      <c r="I113">
        <v>200</v>
      </c>
      <c r="J113">
        <v>35900</v>
      </c>
      <c r="K113">
        <v>32500</v>
      </c>
      <c r="L113">
        <v>54600</v>
      </c>
      <c r="M113">
        <v>46100</v>
      </c>
    </row>
    <row r="114" spans="1:13" x14ac:dyDescent="0.25">
      <c r="A114" t="str">
        <f t="shared" si="1"/>
        <v>Kaag en BraassemTotaalTotaalN.v.t.N.v.t.</v>
      </c>
      <c r="B114">
        <v>2015</v>
      </c>
      <c r="C114" t="s">
        <v>11</v>
      </c>
      <c r="D114" t="s">
        <v>14</v>
      </c>
      <c r="E114" t="s">
        <v>0</v>
      </c>
      <c r="F114" t="s">
        <v>0</v>
      </c>
      <c r="G114" t="s">
        <v>1</v>
      </c>
      <c r="H114" t="s">
        <v>1</v>
      </c>
      <c r="I114">
        <v>10600</v>
      </c>
      <c r="J114">
        <v>30700</v>
      </c>
      <c r="K114">
        <v>27600</v>
      </c>
      <c r="L114">
        <v>45600</v>
      </c>
      <c r="M114">
        <v>40400</v>
      </c>
    </row>
    <row r="115" spans="1:13" x14ac:dyDescent="0.25">
      <c r="A115" t="str">
        <f t="shared" si="1"/>
        <v>Kaag en BraassemTotaalEigenaarN.v.t.N.v.t.</v>
      </c>
      <c r="B115">
        <v>2015</v>
      </c>
      <c r="C115" t="s">
        <v>11</v>
      </c>
      <c r="D115" t="s">
        <v>14</v>
      </c>
      <c r="E115" t="s">
        <v>0</v>
      </c>
      <c r="F115" t="s">
        <v>2</v>
      </c>
      <c r="G115" t="s">
        <v>1</v>
      </c>
      <c r="H115" t="s">
        <v>1</v>
      </c>
      <c r="I115">
        <v>7000</v>
      </c>
      <c r="J115">
        <v>35500</v>
      </c>
      <c r="K115">
        <v>31900</v>
      </c>
      <c r="L115">
        <v>54700</v>
      </c>
      <c r="M115">
        <v>49500</v>
      </c>
    </row>
    <row r="116" spans="1:13" x14ac:dyDescent="0.25">
      <c r="A116" t="str">
        <f t="shared" si="1"/>
        <v>Kaag en BraassemTotaalHuurTotaalN.v.t.</v>
      </c>
      <c r="B116">
        <v>2015</v>
      </c>
      <c r="C116" t="s">
        <v>11</v>
      </c>
      <c r="D116" t="s">
        <v>14</v>
      </c>
      <c r="E116" t="s">
        <v>0</v>
      </c>
      <c r="F116" t="s">
        <v>3</v>
      </c>
      <c r="G116" t="s">
        <v>0</v>
      </c>
      <c r="H116" t="s">
        <v>1</v>
      </c>
      <c r="I116">
        <v>3700</v>
      </c>
      <c r="J116">
        <v>21400</v>
      </c>
      <c r="K116">
        <v>19300</v>
      </c>
      <c r="L116">
        <v>28400</v>
      </c>
      <c r="M116">
        <v>24300</v>
      </c>
    </row>
    <row r="117" spans="1:13" x14ac:dyDescent="0.25">
      <c r="A117" t="str">
        <f t="shared" si="1"/>
        <v>Kaag en BraassemTotaalHuurCorporatieTotaal</v>
      </c>
      <c r="B117">
        <v>2015</v>
      </c>
      <c r="C117" t="s">
        <v>11</v>
      </c>
      <c r="D117" t="s">
        <v>14</v>
      </c>
      <c r="E117" t="s">
        <v>0</v>
      </c>
      <c r="F117" t="s">
        <v>3</v>
      </c>
      <c r="G117" t="s">
        <v>4</v>
      </c>
      <c r="H117" t="s">
        <v>0</v>
      </c>
      <c r="I117">
        <v>2900</v>
      </c>
      <c r="J117">
        <v>20800</v>
      </c>
      <c r="K117">
        <v>19100</v>
      </c>
      <c r="L117">
        <v>27500</v>
      </c>
      <c r="M117">
        <v>24200</v>
      </c>
    </row>
    <row r="118" spans="1:13" x14ac:dyDescent="0.25">
      <c r="A118" t="str">
        <f t="shared" si="1"/>
        <v>Kaag en BraassemTotaalHuurCorporatieOnder liberalisatiegrens</v>
      </c>
      <c r="B118">
        <v>2015</v>
      </c>
      <c r="C118" t="s">
        <v>11</v>
      </c>
      <c r="D118" t="s">
        <v>14</v>
      </c>
      <c r="E118" t="s">
        <v>0</v>
      </c>
      <c r="F118" t="s">
        <v>3</v>
      </c>
      <c r="G118" t="s">
        <v>4</v>
      </c>
      <c r="H118" t="s">
        <v>5</v>
      </c>
      <c r="I118">
        <v>2800</v>
      </c>
      <c r="J118">
        <v>20600</v>
      </c>
      <c r="K118">
        <v>19000</v>
      </c>
      <c r="L118">
        <v>27300</v>
      </c>
      <c r="M118">
        <v>24000</v>
      </c>
    </row>
    <row r="119" spans="1:13" x14ac:dyDescent="0.25">
      <c r="A119" t="str">
        <f t="shared" si="1"/>
        <v>Kaag en BraassemTotaalHuurCorporatieOverig</v>
      </c>
      <c r="B119">
        <v>2015</v>
      </c>
      <c r="C119" t="s">
        <v>11</v>
      </c>
      <c r="D119" t="s">
        <v>14</v>
      </c>
      <c r="E119" t="s">
        <v>0</v>
      </c>
      <c r="F119" t="s">
        <v>3</v>
      </c>
      <c r="G119" t="s">
        <v>4</v>
      </c>
      <c r="H119" t="s">
        <v>6</v>
      </c>
      <c r="I119">
        <v>100</v>
      </c>
      <c r="J119">
        <v>25500</v>
      </c>
      <c r="K119">
        <v>24300</v>
      </c>
      <c r="L119">
        <v>36000</v>
      </c>
      <c r="M119">
        <v>35400</v>
      </c>
    </row>
    <row r="120" spans="1:13" x14ac:dyDescent="0.25">
      <c r="A120" t="str">
        <f t="shared" si="1"/>
        <v>Kaag en BraassemTotaalHuurOverige verhuurderN.v.t.</v>
      </c>
      <c r="B120">
        <v>2015</v>
      </c>
      <c r="C120" t="s">
        <v>11</v>
      </c>
      <c r="D120" t="s">
        <v>14</v>
      </c>
      <c r="E120" t="s">
        <v>0</v>
      </c>
      <c r="F120" t="s">
        <v>3</v>
      </c>
      <c r="G120" t="s">
        <v>7</v>
      </c>
      <c r="H120" t="s">
        <v>1</v>
      </c>
      <c r="I120">
        <v>800</v>
      </c>
      <c r="J120">
        <v>23900</v>
      </c>
      <c r="K120">
        <v>21500</v>
      </c>
      <c r="L120">
        <v>31500</v>
      </c>
      <c r="M120">
        <v>25000</v>
      </c>
    </row>
    <row r="121" spans="1:13" x14ac:dyDescent="0.25">
      <c r="A121" t="str">
        <f t="shared" si="1"/>
        <v>Kaag en BraassemInkomensafh.huurbeleid tot 34229 euroTotaalN.v.t.N.v.t.</v>
      </c>
      <c r="B121">
        <v>2015</v>
      </c>
      <c r="C121" t="s">
        <v>11</v>
      </c>
      <c r="D121" t="s">
        <v>14</v>
      </c>
      <c r="E121" t="s">
        <v>8</v>
      </c>
      <c r="F121" t="s">
        <v>0</v>
      </c>
      <c r="G121" t="s">
        <v>1</v>
      </c>
      <c r="H121" t="s">
        <v>1</v>
      </c>
      <c r="I121">
        <v>3800</v>
      </c>
      <c r="J121">
        <v>19300</v>
      </c>
      <c r="K121">
        <v>18700</v>
      </c>
      <c r="L121">
        <v>23600</v>
      </c>
      <c r="M121">
        <v>22700</v>
      </c>
    </row>
    <row r="122" spans="1:13" x14ac:dyDescent="0.25">
      <c r="A122" t="str">
        <f t="shared" si="1"/>
        <v>Kaag en BraassemInkomensafh.huurbeleid tot 34229 euroEigenaarN.v.t.N.v.t.</v>
      </c>
      <c r="B122">
        <v>2015</v>
      </c>
      <c r="C122" t="s">
        <v>11</v>
      </c>
      <c r="D122" t="s">
        <v>14</v>
      </c>
      <c r="E122" t="s">
        <v>8</v>
      </c>
      <c r="F122" t="s">
        <v>2</v>
      </c>
      <c r="G122" t="s">
        <v>1</v>
      </c>
      <c r="H122" t="s">
        <v>1</v>
      </c>
      <c r="I122">
        <v>1500</v>
      </c>
      <c r="J122">
        <v>22800</v>
      </c>
      <c r="K122">
        <v>22500</v>
      </c>
      <c r="L122">
        <v>28800</v>
      </c>
      <c r="M122">
        <v>27600</v>
      </c>
    </row>
    <row r="123" spans="1:13" x14ac:dyDescent="0.25">
      <c r="A123" t="str">
        <f t="shared" si="1"/>
        <v>Kaag en BraassemInkomensafh.huurbeleid tot 34229 euroHuurTotaalN.v.t.</v>
      </c>
      <c r="B123">
        <v>2015</v>
      </c>
      <c r="C123" t="s">
        <v>11</v>
      </c>
      <c r="D123" t="s">
        <v>14</v>
      </c>
      <c r="E123" t="s">
        <v>8</v>
      </c>
      <c r="F123" t="s">
        <v>3</v>
      </c>
      <c r="G123" t="s">
        <v>0</v>
      </c>
      <c r="H123" t="s">
        <v>1</v>
      </c>
      <c r="I123">
        <v>2300</v>
      </c>
      <c r="J123">
        <v>17000</v>
      </c>
      <c r="K123">
        <v>17200</v>
      </c>
      <c r="L123">
        <v>20100</v>
      </c>
      <c r="M123">
        <v>19500</v>
      </c>
    </row>
    <row r="124" spans="1:13" x14ac:dyDescent="0.25">
      <c r="A124" t="str">
        <f t="shared" si="1"/>
        <v>Kaag en BraassemInkomensafh.huurbeleid tot 34229 euroHuurCorporatieTotaal</v>
      </c>
      <c r="B124">
        <v>2015</v>
      </c>
      <c r="C124" t="s">
        <v>11</v>
      </c>
      <c r="D124" t="s">
        <v>14</v>
      </c>
      <c r="E124" t="s">
        <v>8</v>
      </c>
      <c r="F124" t="s">
        <v>3</v>
      </c>
      <c r="G124" t="s">
        <v>4</v>
      </c>
      <c r="H124" t="s">
        <v>0</v>
      </c>
      <c r="I124">
        <v>1800</v>
      </c>
      <c r="J124">
        <v>17100</v>
      </c>
      <c r="K124">
        <v>17300</v>
      </c>
      <c r="L124">
        <v>20400</v>
      </c>
      <c r="M124">
        <v>19800</v>
      </c>
    </row>
    <row r="125" spans="1:13" x14ac:dyDescent="0.25">
      <c r="A125" t="str">
        <f t="shared" si="1"/>
        <v>Kaag en BraassemInkomensafh.huurbeleid tot 34229 euroHuurCorporatieOnder liberalisatiegrens</v>
      </c>
      <c r="B125">
        <v>2015</v>
      </c>
      <c r="C125" t="s">
        <v>11</v>
      </c>
      <c r="D125" t="s">
        <v>14</v>
      </c>
      <c r="E125" t="s">
        <v>8</v>
      </c>
      <c r="F125" t="s">
        <v>3</v>
      </c>
      <c r="G125" t="s">
        <v>4</v>
      </c>
      <c r="H125" t="s">
        <v>5</v>
      </c>
      <c r="I125">
        <v>1800</v>
      </c>
      <c r="J125">
        <v>17100</v>
      </c>
      <c r="K125">
        <v>17300</v>
      </c>
      <c r="L125">
        <v>20400</v>
      </c>
      <c r="M125">
        <v>19800</v>
      </c>
    </row>
    <row r="126" spans="1:13" x14ac:dyDescent="0.25">
      <c r="A126" t="str">
        <f t="shared" si="1"/>
        <v>Kaag en BraassemInkomensafh.huurbeleid tot 34229 euroHuurCorporatieOverig</v>
      </c>
      <c r="B126">
        <v>2015</v>
      </c>
      <c r="C126" t="s">
        <v>11</v>
      </c>
      <c r="D126" t="s">
        <v>14</v>
      </c>
      <c r="E126" t="s">
        <v>8</v>
      </c>
      <c r="F126" t="s">
        <v>3</v>
      </c>
      <c r="G126" t="s">
        <v>4</v>
      </c>
      <c r="H126" t="s">
        <v>6</v>
      </c>
      <c r="I126">
        <v>0</v>
      </c>
      <c r="J126">
        <v>17300</v>
      </c>
      <c r="K126">
        <v>16900</v>
      </c>
      <c r="L126">
        <v>22900</v>
      </c>
      <c r="M126">
        <v>24100</v>
      </c>
    </row>
    <row r="127" spans="1:13" x14ac:dyDescent="0.25">
      <c r="A127" t="str">
        <f t="shared" si="1"/>
        <v>Kaag en BraassemInkomensafh.huurbeleid tot 34229 euroHuurOverige verhuurderN.v.t.</v>
      </c>
      <c r="B127">
        <v>2015</v>
      </c>
      <c r="C127" t="s">
        <v>11</v>
      </c>
      <c r="D127" t="s">
        <v>14</v>
      </c>
      <c r="E127" t="s">
        <v>8</v>
      </c>
      <c r="F127" t="s">
        <v>3</v>
      </c>
      <c r="G127" t="s">
        <v>7</v>
      </c>
      <c r="H127" t="s">
        <v>1</v>
      </c>
      <c r="I127">
        <v>400</v>
      </c>
      <c r="J127">
        <v>16300</v>
      </c>
      <c r="K127">
        <v>16500</v>
      </c>
      <c r="L127">
        <v>18900</v>
      </c>
      <c r="M127">
        <v>18200</v>
      </c>
    </row>
    <row r="128" spans="1:13" x14ac:dyDescent="0.25">
      <c r="A128" t="str">
        <f t="shared" si="1"/>
        <v>Kaag en BraassemInkomensafh.huurbeleid 34229 t/m 43786 euroTotaalN.v.t.N.v.t.</v>
      </c>
      <c r="B128">
        <v>2015</v>
      </c>
      <c r="C128" t="s">
        <v>11</v>
      </c>
      <c r="D128" t="s">
        <v>14</v>
      </c>
      <c r="E128" t="s">
        <v>9</v>
      </c>
      <c r="F128" t="s">
        <v>0</v>
      </c>
      <c r="G128" t="s">
        <v>1</v>
      </c>
      <c r="H128" t="s">
        <v>1</v>
      </c>
      <c r="I128">
        <v>1300</v>
      </c>
      <c r="J128">
        <v>25900</v>
      </c>
      <c r="K128">
        <v>25600</v>
      </c>
      <c r="L128">
        <v>35300</v>
      </c>
      <c r="M128">
        <v>33800</v>
      </c>
    </row>
    <row r="129" spans="1:13" x14ac:dyDescent="0.25">
      <c r="A129" t="str">
        <f t="shared" si="1"/>
        <v>Kaag en BraassemInkomensafh.huurbeleid 34229 t/m 43786 euroEigenaarN.v.t.N.v.t.</v>
      </c>
      <c r="B129">
        <v>2015</v>
      </c>
      <c r="C129" t="s">
        <v>11</v>
      </c>
      <c r="D129" t="s">
        <v>14</v>
      </c>
      <c r="E129" t="s">
        <v>9</v>
      </c>
      <c r="F129" t="s">
        <v>2</v>
      </c>
      <c r="G129" t="s">
        <v>1</v>
      </c>
      <c r="H129" t="s">
        <v>1</v>
      </c>
      <c r="I129">
        <v>800</v>
      </c>
      <c r="J129">
        <v>27800</v>
      </c>
      <c r="K129">
        <v>27500</v>
      </c>
      <c r="L129">
        <v>38500</v>
      </c>
      <c r="M129">
        <v>36700</v>
      </c>
    </row>
    <row r="130" spans="1:13" x14ac:dyDescent="0.25">
      <c r="A130" t="str">
        <f t="shared" si="1"/>
        <v>Kaag en BraassemInkomensafh.huurbeleid 34229 t/m 43786 euroHuurTotaalN.v.t.</v>
      </c>
      <c r="B130">
        <v>2015</v>
      </c>
      <c r="C130" t="s">
        <v>11</v>
      </c>
      <c r="D130" t="s">
        <v>14</v>
      </c>
      <c r="E130" t="s">
        <v>9</v>
      </c>
      <c r="F130" t="s">
        <v>3</v>
      </c>
      <c r="G130" t="s">
        <v>0</v>
      </c>
      <c r="H130" t="s">
        <v>1</v>
      </c>
      <c r="I130">
        <v>500</v>
      </c>
      <c r="J130">
        <v>22900</v>
      </c>
      <c r="K130">
        <v>23200</v>
      </c>
      <c r="L130">
        <v>30300</v>
      </c>
      <c r="M130">
        <v>28700</v>
      </c>
    </row>
    <row r="131" spans="1:13" x14ac:dyDescent="0.25">
      <c r="A131" t="str">
        <f t="shared" ref="A131:A194" si="2">CONCATENATE(D131,E131,F131,G131,H131)</f>
        <v>Kaag en BraassemInkomensafh.huurbeleid 34229 t/m 43786 euroHuurCorporatieTotaal</v>
      </c>
      <c r="B131">
        <v>2015</v>
      </c>
      <c r="C131" t="s">
        <v>11</v>
      </c>
      <c r="D131" t="s">
        <v>14</v>
      </c>
      <c r="E131" t="s">
        <v>9</v>
      </c>
      <c r="F131" t="s">
        <v>3</v>
      </c>
      <c r="G131" t="s">
        <v>4</v>
      </c>
      <c r="H131" t="s">
        <v>0</v>
      </c>
      <c r="I131">
        <v>400</v>
      </c>
      <c r="J131">
        <v>22700</v>
      </c>
      <c r="K131">
        <v>22700</v>
      </c>
      <c r="L131">
        <v>30400</v>
      </c>
      <c r="M131">
        <v>28800</v>
      </c>
    </row>
    <row r="132" spans="1:13" x14ac:dyDescent="0.25">
      <c r="A132" t="str">
        <f t="shared" si="2"/>
        <v>Kaag en BraassemInkomensafh.huurbeleid 34229 t/m 43786 euroHuurCorporatieOnder liberalisatiegrens</v>
      </c>
      <c r="B132">
        <v>2015</v>
      </c>
      <c r="C132" t="s">
        <v>11</v>
      </c>
      <c r="D132" t="s">
        <v>14</v>
      </c>
      <c r="E132" t="s">
        <v>9</v>
      </c>
      <c r="F132" t="s">
        <v>3</v>
      </c>
      <c r="G132" t="s">
        <v>4</v>
      </c>
      <c r="H132" t="s">
        <v>5</v>
      </c>
      <c r="I132">
        <v>400</v>
      </c>
      <c r="J132">
        <v>22700</v>
      </c>
      <c r="K132">
        <v>22700</v>
      </c>
      <c r="L132">
        <v>30400</v>
      </c>
      <c r="M132">
        <v>28800</v>
      </c>
    </row>
    <row r="133" spans="1:13" x14ac:dyDescent="0.25">
      <c r="A133" t="str">
        <f t="shared" si="2"/>
        <v>Kaag en BraassemInkomensafh.huurbeleid 34229 t/m 43786 euroHuurCorporatieOverig</v>
      </c>
      <c r="B133">
        <v>2015</v>
      </c>
      <c r="C133" t="s">
        <v>11</v>
      </c>
      <c r="D133" t="s">
        <v>14</v>
      </c>
      <c r="E133" t="s">
        <v>9</v>
      </c>
      <c r="F133" t="s">
        <v>3</v>
      </c>
      <c r="G133" t="s">
        <v>4</v>
      </c>
      <c r="H133" t="s">
        <v>6</v>
      </c>
      <c r="I133">
        <v>0</v>
      </c>
      <c r="J133">
        <v>21600</v>
      </c>
      <c r="K133">
        <v>22900</v>
      </c>
      <c r="L133">
        <v>28800</v>
      </c>
      <c r="M133">
        <v>28100</v>
      </c>
    </row>
    <row r="134" spans="1:13" x14ac:dyDescent="0.25">
      <c r="A134" t="str">
        <f t="shared" si="2"/>
        <v>Kaag en BraassemInkomensafh.huurbeleid 34229 t/m 43786 euroHuurOverige verhuurderN.v.t.</v>
      </c>
      <c r="B134">
        <v>2015</v>
      </c>
      <c r="C134" t="s">
        <v>11</v>
      </c>
      <c r="D134" t="s">
        <v>14</v>
      </c>
      <c r="E134" t="s">
        <v>9</v>
      </c>
      <c r="F134" t="s">
        <v>3</v>
      </c>
      <c r="G134" t="s">
        <v>7</v>
      </c>
      <c r="H134" t="s">
        <v>1</v>
      </c>
      <c r="I134">
        <v>100</v>
      </c>
      <c r="J134">
        <v>24100</v>
      </c>
      <c r="K134">
        <v>24400</v>
      </c>
      <c r="L134">
        <v>30100</v>
      </c>
      <c r="M134">
        <v>28400</v>
      </c>
    </row>
    <row r="135" spans="1:13" x14ac:dyDescent="0.25">
      <c r="A135" t="str">
        <f t="shared" si="2"/>
        <v>Kaag en BraassemInkomensafh.huurbeleid meer dan 43786 euroTotaalN.v.t.N.v.t.</v>
      </c>
      <c r="B135">
        <v>2015</v>
      </c>
      <c r="C135" t="s">
        <v>11</v>
      </c>
      <c r="D135" t="s">
        <v>14</v>
      </c>
      <c r="E135" t="s">
        <v>10</v>
      </c>
      <c r="F135" t="s">
        <v>0</v>
      </c>
      <c r="G135" t="s">
        <v>1</v>
      </c>
      <c r="H135" t="s">
        <v>1</v>
      </c>
      <c r="I135">
        <v>5500</v>
      </c>
      <c r="J135">
        <v>39600</v>
      </c>
      <c r="K135">
        <v>35300</v>
      </c>
      <c r="L135">
        <v>63200</v>
      </c>
      <c r="M135">
        <v>56000</v>
      </c>
    </row>
    <row r="136" spans="1:13" x14ac:dyDescent="0.25">
      <c r="A136" t="str">
        <f t="shared" si="2"/>
        <v>Kaag en BraassemInkomensafh.huurbeleid meer dan 43786 euroEigenaarN.v.t.N.v.t.</v>
      </c>
      <c r="B136">
        <v>2015</v>
      </c>
      <c r="C136" t="s">
        <v>11</v>
      </c>
      <c r="D136" t="s">
        <v>14</v>
      </c>
      <c r="E136" t="s">
        <v>10</v>
      </c>
      <c r="F136" t="s">
        <v>2</v>
      </c>
      <c r="G136" t="s">
        <v>1</v>
      </c>
      <c r="H136" t="s">
        <v>1</v>
      </c>
      <c r="I136">
        <v>4600</v>
      </c>
      <c r="J136">
        <v>41100</v>
      </c>
      <c r="K136">
        <v>36700</v>
      </c>
      <c r="L136">
        <v>66100</v>
      </c>
      <c r="M136">
        <v>58500</v>
      </c>
    </row>
    <row r="137" spans="1:13" x14ac:dyDescent="0.25">
      <c r="A137" t="str">
        <f t="shared" si="2"/>
        <v>Kaag en BraassemInkomensafh.huurbeleid meer dan 43786 euroHuurTotaalN.v.t.</v>
      </c>
      <c r="B137">
        <v>2015</v>
      </c>
      <c r="C137" t="s">
        <v>11</v>
      </c>
      <c r="D137" t="s">
        <v>14</v>
      </c>
      <c r="E137" t="s">
        <v>10</v>
      </c>
      <c r="F137" t="s">
        <v>3</v>
      </c>
      <c r="G137" t="s">
        <v>0</v>
      </c>
      <c r="H137" t="s">
        <v>1</v>
      </c>
      <c r="I137">
        <v>900</v>
      </c>
      <c r="J137">
        <v>31800</v>
      </c>
      <c r="K137">
        <v>29700</v>
      </c>
      <c r="L137">
        <v>48000</v>
      </c>
      <c r="M137">
        <v>43600</v>
      </c>
    </row>
    <row r="138" spans="1:13" x14ac:dyDescent="0.25">
      <c r="A138" t="str">
        <f t="shared" si="2"/>
        <v>Kaag en BraassemInkomensafh.huurbeleid meer dan 43786 euroHuurCorporatieTotaal</v>
      </c>
      <c r="B138">
        <v>2015</v>
      </c>
      <c r="C138" t="s">
        <v>11</v>
      </c>
      <c r="D138" t="s">
        <v>14</v>
      </c>
      <c r="E138" t="s">
        <v>10</v>
      </c>
      <c r="F138" t="s">
        <v>3</v>
      </c>
      <c r="G138" t="s">
        <v>4</v>
      </c>
      <c r="H138" t="s">
        <v>0</v>
      </c>
      <c r="I138">
        <v>700</v>
      </c>
      <c r="J138">
        <v>29700</v>
      </c>
      <c r="K138">
        <v>29000</v>
      </c>
      <c r="L138">
        <v>45500</v>
      </c>
      <c r="M138">
        <v>43000</v>
      </c>
    </row>
    <row r="139" spans="1:13" x14ac:dyDescent="0.25">
      <c r="A139" t="str">
        <f t="shared" si="2"/>
        <v>Kaag en BraassemInkomensafh.huurbeleid meer dan 43786 euroHuurCorporatieOnder liberalisatiegrens</v>
      </c>
      <c r="B139">
        <v>2015</v>
      </c>
      <c r="C139" t="s">
        <v>11</v>
      </c>
      <c r="D139" t="s">
        <v>14</v>
      </c>
      <c r="E139" t="s">
        <v>10</v>
      </c>
      <c r="F139" t="s">
        <v>3</v>
      </c>
      <c r="G139" t="s">
        <v>4</v>
      </c>
      <c r="H139" t="s">
        <v>5</v>
      </c>
      <c r="I139">
        <v>600</v>
      </c>
      <c r="J139">
        <v>29500</v>
      </c>
      <c r="K139">
        <v>28900</v>
      </c>
      <c r="L139">
        <v>45500</v>
      </c>
      <c r="M139">
        <v>43100</v>
      </c>
    </row>
    <row r="140" spans="1:13" x14ac:dyDescent="0.25">
      <c r="A140" t="str">
        <f t="shared" si="2"/>
        <v>Kaag en BraassemInkomensafh.huurbeleid meer dan 43786 euroHuurCorporatieOverig</v>
      </c>
      <c r="B140">
        <v>2015</v>
      </c>
      <c r="C140" t="s">
        <v>11</v>
      </c>
      <c r="D140" t="s">
        <v>14</v>
      </c>
      <c r="E140" t="s">
        <v>10</v>
      </c>
      <c r="F140" t="s">
        <v>3</v>
      </c>
      <c r="G140" t="s">
        <v>4</v>
      </c>
      <c r="H140" t="s">
        <v>6</v>
      </c>
      <c r="I140">
        <v>0</v>
      </c>
      <c r="J140">
        <v>31100</v>
      </c>
      <c r="K140">
        <v>29500</v>
      </c>
      <c r="L140">
        <v>45300</v>
      </c>
      <c r="M140">
        <v>40800</v>
      </c>
    </row>
    <row r="141" spans="1:13" x14ac:dyDescent="0.25">
      <c r="A141" t="str">
        <f t="shared" si="2"/>
        <v>Kaag en BraassemInkomensafh.huurbeleid meer dan 43786 euroHuurOverige verhuurderN.v.t.</v>
      </c>
      <c r="B141">
        <v>2015</v>
      </c>
      <c r="C141" t="s">
        <v>11</v>
      </c>
      <c r="D141" t="s">
        <v>14</v>
      </c>
      <c r="E141" t="s">
        <v>10</v>
      </c>
      <c r="F141" t="s">
        <v>3</v>
      </c>
      <c r="G141" t="s">
        <v>7</v>
      </c>
      <c r="H141" t="s">
        <v>1</v>
      </c>
      <c r="I141">
        <v>200</v>
      </c>
      <c r="J141">
        <v>37600</v>
      </c>
      <c r="K141">
        <v>32900</v>
      </c>
      <c r="L141">
        <v>55000</v>
      </c>
      <c r="M141">
        <v>46600</v>
      </c>
    </row>
    <row r="142" spans="1:13" x14ac:dyDescent="0.25">
      <c r="A142" t="str">
        <f t="shared" si="2"/>
        <v>TotaalTotaalTotaalN.v.t.N.v.t.</v>
      </c>
      <c r="B142">
        <v>2015</v>
      </c>
      <c r="C142" t="s">
        <v>15</v>
      </c>
      <c r="D142" t="s">
        <v>0</v>
      </c>
      <c r="E142" t="s">
        <v>0</v>
      </c>
      <c r="F142" t="s">
        <v>0</v>
      </c>
      <c r="G142" t="s">
        <v>1</v>
      </c>
      <c r="H142" t="s">
        <v>1</v>
      </c>
      <c r="I142">
        <v>51600</v>
      </c>
      <c r="J142">
        <v>30900</v>
      </c>
      <c r="K142">
        <v>26900</v>
      </c>
      <c r="L142">
        <v>44800</v>
      </c>
      <c r="M142">
        <v>37700</v>
      </c>
    </row>
    <row r="143" spans="1:13" x14ac:dyDescent="0.25">
      <c r="A143" t="str">
        <f t="shared" si="2"/>
        <v>TotaalTotaalEigenaarN.v.t.N.v.t.</v>
      </c>
      <c r="B143">
        <v>2015</v>
      </c>
      <c r="C143" t="s">
        <v>15</v>
      </c>
      <c r="D143" t="s">
        <v>0</v>
      </c>
      <c r="E143" t="s">
        <v>0</v>
      </c>
      <c r="F143" t="s">
        <v>2</v>
      </c>
      <c r="G143" t="s">
        <v>1</v>
      </c>
      <c r="H143" t="s">
        <v>1</v>
      </c>
      <c r="I143">
        <v>33600</v>
      </c>
      <c r="J143">
        <v>36100</v>
      </c>
      <c r="K143">
        <v>31500</v>
      </c>
      <c r="L143">
        <v>54400</v>
      </c>
      <c r="M143">
        <v>47000</v>
      </c>
    </row>
    <row r="144" spans="1:13" x14ac:dyDescent="0.25">
      <c r="A144" t="str">
        <f t="shared" si="2"/>
        <v>TotaalTotaalHuurTotaalN.v.t.</v>
      </c>
      <c r="B144">
        <v>2015</v>
      </c>
      <c r="C144" t="s">
        <v>15</v>
      </c>
      <c r="D144" t="s">
        <v>0</v>
      </c>
      <c r="E144" t="s">
        <v>0</v>
      </c>
      <c r="F144" t="s">
        <v>3</v>
      </c>
      <c r="G144" t="s">
        <v>0</v>
      </c>
      <c r="H144" t="s">
        <v>1</v>
      </c>
      <c r="I144">
        <v>18000</v>
      </c>
      <c r="J144">
        <v>21200</v>
      </c>
      <c r="K144">
        <v>19000</v>
      </c>
      <c r="L144">
        <v>27000</v>
      </c>
      <c r="M144">
        <v>22900</v>
      </c>
    </row>
    <row r="145" spans="1:13" x14ac:dyDescent="0.25">
      <c r="A145" t="str">
        <f t="shared" si="2"/>
        <v>TotaalTotaalHuurCorporatieTotaal</v>
      </c>
      <c r="B145">
        <v>2015</v>
      </c>
      <c r="C145" t="s">
        <v>15</v>
      </c>
      <c r="D145" t="s">
        <v>0</v>
      </c>
      <c r="E145" t="s">
        <v>0</v>
      </c>
      <c r="F145" t="s">
        <v>3</v>
      </c>
      <c r="G145" t="s">
        <v>4</v>
      </c>
      <c r="H145" t="s">
        <v>0</v>
      </c>
      <c r="I145">
        <v>12300</v>
      </c>
      <c r="J145">
        <v>20200</v>
      </c>
      <c r="K145">
        <v>18800</v>
      </c>
      <c r="L145">
        <v>26100</v>
      </c>
      <c r="M145">
        <v>23000</v>
      </c>
    </row>
    <row r="146" spans="1:13" x14ac:dyDescent="0.25">
      <c r="A146" t="str">
        <f t="shared" si="2"/>
        <v>TotaalTotaalHuurCorporatieOnder liberalisatiegrens</v>
      </c>
      <c r="B146">
        <v>2015</v>
      </c>
      <c r="C146" t="s">
        <v>15</v>
      </c>
      <c r="D146" t="s">
        <v>0</v>
      </c>
      <c r="E146" t="s">
        <v>0</v>
      </c>
      <c r="F146" t="s">
        <v>3</v>
      </c>
      <c r="G146" t="s">
        <v>4</v>
      </c>
      <c r="H146" t="s">
        <v>5</v>
      </c>
      <c r="I146">
        <v>11600</v>
      </c>
      <c r="J146">
        <v>20000</v>
      </c>
      <c r="K146">
        <v>18700</v>
      </c>
      <c r="L146">
        <v>25700</v>
      </c>
      <c r="M146">
        <v>22700</v>
      </c>
    </row>
    <row r="147" spans="1:13" x14ac:dyDescent="0.25">
      <c r="A147" t="str">
        <f t="shared" si="2"/>
        <v>TotaalTotaalHuurCorporatieOverig</v>
      </c>
      <c r="B147">
        <v>2015</v>
      </c>
      <c r="C147" t="s">
        <v>15</v>
      </c>
      <c r="D147" t="s">
        <v>0</v>
      </c>
      <c r="E147" t="s">
        <v>0</v>
      </c>
      <c r="F147" t="s">
        <v>3</v>
      </c>
      <c r="G147" t="s">
        <v>4</v>
      </c>
      <c r="H147" t="s">
        <v>6</v>
      </c>
      <c r="I147">
        <v>700</v>
      </c>
      <c r="J147">
        <v>23700</v>
      </c>
      <c r="K147">
        <v>21500</v>
      </c>
      <c r="L147">
        <v>32700</v>
      </c>
      <c r="M147">
        <v>29200</v>
      </c>
    </row>
    <row r="148" spans="1:13" x14ac:dyDescent="0.25">
      <c r="A148" t="str">
        <f t="shared" si="2"/>
        <v>TotaalTotaalHuurOverige verhuurderN.v.t.</v>
      </c>
      <c r="B148">
        <v>2015</v>
      </c>
      <c r="C148" t="s">
        <v>15</v>
      </c>
      <c r="D148" t="s">
        <v>0</v>
      </c>
      <c r="E148" t="s">
        <v>0</v>
      </c>
      <c r="F148" t="s">
        <v>3</v>
      </c>
      <c r="G148" t="s">
        <v>7</v>
      </c>
      <c r="H148" t="s">
        <v>1</v>
      </c>
      <c r="I148">
        <v>5700</v>
      </c>
      <c r="J148">
        <v>23300</v>
      </c>
      <c r="K148">
        <v>19900</v>
      </c>
      <c r="L148">
        <v>29000</v>
      </c>
      <c r="M148">
        <v>22700</v>
      </c>
    </row>
    <row r="149" spans="1:13" x14ac:dyDescent="0.25">
      <c r="A149" t="str">
        <f t="shared" si="2"/>
        <v>TotaalInkomensafh.huurbeleid tot 34229 euroTotaalN.v.t.N.v.t.</v>
      </c>
      <c r="B149">
        <v>2015</v>
      </c>
      <c r="C149" t="s">
        <v>15</v>
      </c>
      <c r="D149" t="s">
        <v>0</v>
      </c>
      <c r="E149" t="s">
        <v>8</v>
      </c>
      <c r="F149" t="s">
        <v>0</v>
      </c>
      <c r="G149" t="s">
        <v>1</v>
      </c>
      <c r="H149" t="s">
        <v>1</v>
      </c>
      <c r="I149">
        <v>20100</v>
      </c>
      <c r="J149">
        <v>19500</v>
      </c>
      <c r="K149">
        <v>18800</v>
      </c>
      <c r="L149">
        <v>23400</v>
      </c>
      <c r="M149">
        <v>22200</v>
      </c>
    </row>
    <row r="150" spans="1:13" x14ac:dyDescent="0.25">
      <c r="A150" t="str">
        <f t="shared" si="2"/>
        <v>TotaalInkomensafh.huurbeleid tot 34229 euroEigenaarN.v.t.N.v.t.</v>
      </c>
      <c r="B150">
        <v>2015</v>
      </c>
      <c r="C150" t="s">
        <v>15</v>
      </c>
      <c r="D150" t="s">
        <v>0</v>
      </c>
      <c r="E150" t="s">
        <v>8</v>
      </c>
      <c r="F150" t="s">
        <v>2</v>
      </c>
      <c r="G150" t="s">
        <v>1</v>
      </c>
      <c r="H150" t="s">
        <v>1</v>
      </c>
      <c r="I150">
        <v>8100</v>
      </c>
      <c r="J150">
        <v>23000</v>
      </c>
      <c r="K150">
        <v>22800</v>
      </c>
      <c r="L150">
        <v>28800</v>
      </c>
      <c r="M150">
        <v>27400</v>
      </c>
    </row>
    <row r="151" spans="1:13" x14ac:dyDescent="0.25">
      <c r="A151" t="str">
        <f t="shared" si="2"/>
        <v>TotaalInkomensafh.huurbeleid tot 34229 euroHuurTotaalN.v.t.</v>
      </c>
      <c r="B151">
        <v>2015</v>
      </c>
      <c r="C151" t="s">
        <v>15</v>
      </c>
      <c r="D151" t="s">
        <v>0</v>
      </c>
      <c r="E151" t="s">
        <v>8</v>
      </c>
      <c r="F151" t="s">
        <v>3</v>
      </c>
      <c r="G151" t="s">
        <v>0</v>
      </c>
      <c r="H151" t="s">
        <v>1</v>
      </c>
      <c r="I151">
        <v>12000</v>
      </c>
      <c r="J151">
        <v>17100</v>
      </c>
      <c r="K151">
        <v>17400</v>
      </c>
      <c r="L151">
        <v>19800</v>
      </c>
      <c r="M151">
        <v>19000</v>
      </c>
    </row>
    <row r="152" spans="1:13" x14ac:dyDescent="0.25">
      <c r="A152" t="str">
        <f t="shared" si="2"/>
        <v>TotaalInkomensafh.huurbeleid tot 34229 euroHuurCorporatieTotaal</v>
      </c>
      <c r="B152">
        <v>2015</v>
      </c>
      <c r="C152" t="s">
        <v>15</v>
      </c>
      <c r="D152" t="s">
        <v>0</v>
      </c>
      <c r="E152" t="s">
        <v>8</v>
      </c>
      <c r="F152" t="s">
        <v>3</v>
      </c>
      <c r="G152" t="s">
        <v>4</v>
      </c>
      <c r="H152" t="s">
        <v>0</v>
      </c>
      <c r="I152">
        <v>8400</v>
      </c>
      <c r="J152">
        <v>17100</v>
      </c>
      <c r="K152">
        <v>17500</v>
      </c>
      <c r="L152">
        <v>20100</v>
      </c>
      <c r="M152">
        <v>19300</v>
      </c>
    </row>
    <row r="153" spans="1:13" x14ac:dyDescent="0.25">
      <c r="A153" t="str">
        <f t="shared" si="2"/>
        <v>TotaalInkomensafh.huurbeleid tot 34229 euroHuurCorporatieOnder liberalisatiegrens</v>
      </c>
      <c r="B153">
        <v>2015</v>
      </c>
      <c r="C153" t="s">
        <v>15</v>
      </c>
      <c r="D153" t="s">
        <v>0</v>
      </c>
      <c r="E153" t="s">
        <v>8</v>
      </c>
      <c r="F153" t="s">
        <v>3</v>
      </c>
      <c r="G153" t="s">
        <v>4</v>
      </c>
      <c r="H153" t="s">
        <v>5</v>
      </c>
      <c r="I153">
        <v>8100</v>
      </c>
      <c r="J153">
        <v>17200</v>
      </c>
      <c r="K153">
        <v>17500</v>
      </c>
      <c r="L153">
        <v>20100</v>
      </c>
      <c r="M153">
        <v>19300</v>
      </c>
    </row>
    <row r="154" spans="1:13" x14ac:dyDescent="0.25">
      <c r="A154" t="str">
        <f t="shared" si="2"/>
        <v>TotaalInkomensafh.huurbeleid tot 34229 euroHuurCorporatieOverig</v>
      </c>
      <c r="B154">
        <v>2015</v>
      </c>
      <c r="C154" t="s">
        <v>15</v>
      </c>
      <c r="D154" t="s">
        <v>0</v>
      </c>
      <c r="E154" t="s">
        <v>8</v>
      </c>
      <c r="F154" t="s">
        <v>3</v>
      </c>
      <c r="G154" t="s">
        <v>4</v>
      </c>
      <c r="H154" t="s">
        <v>6</v>
      </c>
      <c r="I154">
        <v>300</v>
      </c>
      <c r="J154">
        <v>16700</v>
      </c>
      <c r="K154">
        <v>17200</v>
      </c>
      <c r="L154">
        <v>19500</v>
      </c>
      <c r="M154">
        <v>18600</v>
      </c>
    </row>
    <row r="155" spans="1:13" x14ac:dyDescent="0.25">
      <c r="A155" t="str">
        <f t="shared" si="2"/>
        <v>TotaalInkomensafh.huurbeleid tot 34229 euroHuurOverige verhuurderN.v.t.</v>
      </c>
      <c r="B155">
        <v>2015</v>
      </c>
      <c r="C155" t="s">
        <v>15</v>
      </c>
      <c r="D155" t="s">
        <v>0</v>
      </c>
      <c r="E155" t="s">
        <v>8</v>
      </c>
      <c r="F155" t="s">
        <v>3</v>
      </c>
      <c r="G155" t="s">
        <v>7</v>
      </c>
      <c r="H155" t="s">
        <v>1</v>
      </c>
      <c r="I155">
        <v>3600</v>
      </c>
      <c r="J155">
        <v>17000</v>
      </c>
      <c r="K155">
        <v>17000</v>
      </c>
      <c r="L155">
        <v>19000</v>
      </c>
      <c r="M155">
        <v>18200</v>
      </c>
    </row>
    <row r="156" spans="1:13" x14ac:dyDescent="0.25">
      <c r="A156" t="str">
        <f t="shared" si="2"/>
        <v>TotaalInkomensafh.huurbeleid 34229 t/m 43786 euroTotaalN.v.t.N.v.t.</v>
      </c>
      <c r="B156">
        <v>2015</v>
      </c>
      <c r="C156" t="s">
        <v>15</v>
      </c>
      <c r="D156" t="s">
        <v>0</v>
      </c>
      <c r="E156" t="s">
        <v>9</v>
      </c>
      <c r="F156" t="s">
        <v>0</v>
      </c>
      <c r="G156" t="s">
        <v>1</v>
      </c>
      <c r="H156" t="s">
        <v>1</v>
      </c>
      <c r="I156">
        <v>6500</v>
      </c>
      <c r="J156">
        <v>26200</v>
      </c>
      <c r="K156">
        <v>25700</v>
      </c>
      <c r="L156">
        <v>35200</v>
      </c>
      <c r="M156">
        <v>34000</v>
      </c>
    </row>
    <row r="157" spans="1:13" x14ac:dyDescent="0.25">
      <c r="A157" t="str">
        <f t="shared" si="2"/>
        <v>TotaalInkomensafh.huurbeleid 34229 t/m 43786 euroEigenaarN.v.t.N.v.t.</v>
      </c>
      <c r="B157">
        <v>2015</v>
      </c>
      <c r="C157" t="s">
        <v>15</v>
      </c>
      <c r="D157" t="s">
        <v>0</v>
      </c>
      <c r="E157" t="s">
        <v>9</v>
      </c>
      <c r="F157" t="s">
        <v>2</v>
      </c>
      <c r="G157" t="s">
        <v>1</v>
      </c>
      <c r="H157" t="s">
        <v>1</v>
      </c>
      <c r="I157">
        <v>4300</v>
      </c>
      <c r="J157">
        <v>27700</v>
      </c>
      <c r="K157">
        <v>27300</v>
      </c>
      <c r="L157">
        <v>38000</v>
      </c>
      <c r="M157">
        <v>36400</v>
      </c>
    </row>
    <row r="158" spans="1:13" x14ac:dyDescent="0.25">
      <c r="A158" t="str">
        <f t="shared" si="2"/>
        <v>TotaalInkomensafh.huurbeleid 34229 t/m 43786 euroHuurTotaalN.v.t.</v>
      </c>
      <c r="B158">
        <v>2015</v>
      </c>
      <c r="C158" t="s">
        <v>15</v>
      </c>
      <c r="D158" t="s">
        <v>0</v>
      </c>
      <c r="E158" t="s">
        <v>9</v>
      </c>
      <c r="F158" t="s">
        <v>3</v>
      </c>
      <c r="G158" t="s">
        <v>0</v>
      </c>
      <c r="H158" t="s">
        <v>1</v>
      </c>
      <c r="I158">
        <v>2200</v>
      </c>
      <c r="J158">
        <v>23300</v>
      </c>
      <c r="K158">
        <v>23600</v>
      </c>
      <c r="L158">
        <v>29800</v>
      </c>
      <c r="M158">
        <v>28600</v>
      </c>
    </row>
    <row r="159" spans="1:13" x14ac:dyDescent="0.25">
      <c r="A159" t="str">
        <f t="shared" si="2"/>
        <v>TotaalInkomensafh.huurbeleid 34229 t/m 43786 euroHuurCorporatieTotaal</v>
      </c>
      <c r="B159">
        <v>2015</v>
      </c>
      <c r="C159" t="s">
        <v>15</v>
      </c>
      <c r="D159" t="s">
        <v>0</v>
      </c>
      <c r="E159" t="s">
        <v>9</v>
      </c>
      <c r="F159" t="s">
        <v>3</v>
      </c>
      <c r="G159" t="s">
        <v>4</v>
      </c>
      <c r="H159" t="s">
        <v>0</v>
      </c>
      <c r="I159">
        <v>1500</v>
      </c>
      <c r="J159">
        <v>22800</v>
      </c>
      <c r="K159">
        <v>22900</v>
      </c>
      <c r="L159">
        <v>29800</v>
      </c>
      <c r="M159">
        <v>28800</v>
      </c>
    </row>
    <row r="160" spans="1:13" x14ac:dyDescent="0.25">
      <c r="A160" t="str">
        <f t="shared" si="2"/>
        <v>TotaalInkomensafh.huurbeleid 34229 t/m 43786 euroHuurCorporatieOnder liberalisatiegrens</v>
      </c>
      <c r="B160">
        <v>2015</v>
      </c>
      <c r="C160" t="s">
        <v>15</v>
      </c>
      <c r="D160" t="s">
        <v>0</v>
      </c>
      <c r="E160" t="s">
        <v>9</v>
      </c>
      <c r="F160" t="s">
        <v>3</v>
      </c>
      <c r="G160" t="s">
        <v>4</v>
      </c>
      <c r="H160" t="s">
        <v>5</v>
      </c>
      <c r="I160">
        <v>1400</v>
      </c>
      <c r="J160">
        <v>22800</v>
      </c>
      <c r="K160">
        <v>22900</v>
      </c>
      <c r="L160">
        <v>29700</v>
      </c>
      <c r="M160">
        <v>28800</v>
      </c>
    </row>
    <row r="161" spans="1:13" x14ac:dyDescent="0.25">
      <c r="A161" t="str">
        <f t="shared" si="2"/>
        <v>TotaalInkomensafh.huurbeleid 34229 t/m 43786 euroHuurCorporatieOverig</v>
      </c>
      <c r="B161">
        <v>2015</v>
      </c>
      <c r="C161" t="s">
        <v>15</v>
      </c>
      <c r="D161" t="s">
        <v>0</v>
      </c>
      <c r="E161" t="s">
        <v>9</v>
      </c>
      <c r="F161" t="s">
        <v>3</v>
      </c>
      <c r="G161" t="s">
        <v>4</v>
      </c>
      <c r="H161" t="s">
        <v>6</v>
      </c>
      <c r="I161">
        <v>100</v>
      </c>
      <c r="J161">
        <v>23200</v>
      </c>
      <c r="K161">
        <v>23300</v>
      </c>
      <c r="L161">
        <v>30600</v>
      </c>
      <c r="M161">
        <v>29600</v>
      </c>
    </row>
    <row r="162" spans="1:13" x14ac:dyDescent="0.25">
      <c r="A162" t="str">
        <f t="shared" si="2"/>
        <v>TotaalInkomensafh.huurbeleid 34229 t/m 43786 euroHuurOverige verhuurderN.v.t.</v>
      </c>
      <c r="B162">
        <v>2015</v>
      </c>
      <c r="C162" t="s">
        <v>15</v>
      </c>
      <c r="D162" t="s">
        <v>0</v>
      </c>
      <c r="E162" t="s">
        <v>9</v>
      </c>
      <c r="F162" t="s">
        <v>3</v>
      </c>
      <c r="G162" t="s">
        <v>7</v>
      </c>
      <c r="H162" t="s">
        <v>1</v>
      </c>
      <c r="I162">
        <v>700</v>
      </c>
      <c r="J162">
        <v>24400</v>
      </c>
      <c r="K162">
        <v>24500</v>
      </c>
      <c r="L162">
        <v>29800</v>
      </c>
      <c r="M162">
        <v>28300</v>
      </c>
    </row>
    <row r="163" spans="1:13" x14ac:dyDescent="0.25">
      <c r="A163" t="str">
        <f t="shared" si="2"/>
        <v>TotaalInkomensafh.huurbeleid meer dan 43786 euroTotaalN.v.t.N.v.t.</v>
      </c>
      <c r="B163">
        <v>2015</v>
      </c>
      <c r="C163" t="s">
        <v>15</v>
      </c>
      <c r="D163" t="s">
        <v>0</v>
      </c>
      <c r="E163" t="s">
        <v>10</v>
      </c>
      <c r="F163" t="s">
        <v>0</v>
      </c>
      <c r="G163" t="s">
        <v>1</v>
      </c>
      <c r="H163" t="s">
        <v>1</v>
      </c>
      <c r="I163">
        <v>25000</v>
      </c>
      <c r="J163">
        <v>41400</v>
      </c>
      <c r="K163">
        <v>35700</v>
      </c>
      <c r="L163">
        <v>64700</v>
      </c>
      <c r="M163">
        <v>55100</v>
      </c>
    </row>
    <row r="164" spans="1:13" x14ac:dyDescent="0.25">
      <c r="A164" t="str">
        <f t="shared" si="2"/>
        <v>TotaalInkomensafh.huurbeleid meer dan 43786 euroEigenaarN.v.t.N.v.t.</v>
      </c>
      <c r="B164">
        <v>2015</v>
      </c>
      <c r="C164" t="s">
        <v>15</v>
      </c>
      <c r="D164" t="s">
        <v>0</v>
      </c>
      <c r="E164" t="s">
        <v>10</v>
      </c>
      <c r="F164" t="s">
        <v>2</v>
      </c>
      <c r="G164" t="s">
        <v>1</v>
      </c>
      <c r="H164" t="s">
        <v>1</v>
      </c>
      <c r="I164">
        <v>21200</v>
      </c>
      <c r="J164">
        <v>42900</v>
      </c>
      <c r="K164">
        <v>36900</v>
      </c>
      <c r="L164">
        <v>67500</v>
      </c>
      <c r="M164">
        <v>57500</v>
      </c>
    </row>
    <row r="165" spans="1:13" x14ac:dyDescent="0.25">
      <c r="A165" t="str">
        <f t="shared" si="2"/>
        <v>TotaalInkomensafh.huurbeleid meer dan 43786 euroHuurTotaalN.v.t.</v>
      </c>
      <c r="B165">
        <v>2015</v>
      </c>
      <c r="C165" t="s">
        <v>15</v>
      </c>
      <c r="D165" t="s">
        <v>0</v>
      </c>
      <c r="E165" t="s">
        <v>10</v>
      </c>
      <c r="F165" t="s">
        <v>3</v>
      </c>
      <c r="G165" t="s">
        <v>0</v>
      </c>
      <c r="H165" t="s">
        <v>1</v>
      </c>
      <c r="I165">
        <v>3800</v>
      </c>
      <c r="J165">
        <v>33000</v>
      </c>
      <c r="K165">
        <v>29800</v>
      </c>
      <c r="L165">
        <v>48500</v>
      </c>
      <c r="M165">
        <v>42700</v>
      </c>
    </row>
    <row r="166" spans="1:13" x14ac:dyDescent="0.25">
      <c r="A166" t="str">
        <f t="shared" si="2"/>
        <v>TotaalInkomensafh.huurbeleid meer dan 43786 euroHuurCorporatieTotaal</v>
      </c>
      <c r="B166">
        <v>2015</v>
      </c>
      <c r="C166" t="s">
        <v>15</v>
      </c>
      <c r="D166" t="s">
        <v>0</v>
      </c>
      <c r="E166" t="s">
        <v>10</v>
      </c>
      <c r="F166" t="s">
        <v>3</v>
      </c>
      <c r="G166" t="s">
        <v>4</v>
      </c>
      <c r="H166" t="s">
        <v>0</v>
      </c>
      <c r="I166">
        <v>2400</v>
      </c>
      <c r="J166">
        <v>29700</v>
      </c>
      <c r="K166">
        <v>28700</v>
      </c>
      <c r="L166">
        <v>45500</v>
      </c>
      <c r="M166">
        <v>42200</v>
      </c>
    </row>
    <row r="167" spans="1:13" x14ac:dyDescent="0.25">
      <c r="A167" t="str">
        <f t="shared" si="2"/>
        <v>TotaalInkomensafh.huurbeleid meer dan 43786 euroHuurCorporatieOnder liberalisatiegrens</v>
      </c>
      <c r="B167">
        <v>2015</v>
      </c>
      <c r="C167" t="s">
        <v>15</v>
      </c>
      <c r="D167" t="s">
        <v>0</v>
      </c>
      <c r="E167" t="s">
        <v>10</v>
      </c>
      <c r="F167" t="s">
        <v>3</v>
      </c>
      <c r="G167" t="s">
        <v>4</v>
      </c>
      <c r="H167" t="s">
        <v>5</v>
      </c>
      <c r="I167">
        <v>2100</v>
      </c>
      <c r="J167">
        <v>29400</v>
      </c>
      <c r="K167">
        <v>28700</v>
      </c>
      <c r="L167">
        <v>45100</v>
      </c>
      <c r="M167">
        <v>42100</v>
      </c>
    </row>
    <row r="168" spans="1:13" x14ac:dyDescent="0.25">
      <c r="A168" t="str">
        <f t="shared" si="2"/>
        <v>TotaalInkomensafh.huurbeleid meer dan 43786 euroHuurCorporatieOverig</v>
      </c>
      <c r="B168">
        <v>2015</v>
      </c>
      <c r="C168" t="s">
        <v>15</v>
      </c>
      <c r="D168" t="s">
        <v>0</v>
      </c>
      <c r="E168" t="s">
        <v>10</v>
      </c>
      <c r="F168" t="s">
        <v>3</v>
      </c>
      <c r="G168" t="s">
        <v>4</v>
      </c>
      <c r="H168" t="s">
        <v>6</v>
      </c>
      <c r="I168">
        <v>300</v>
      </c>
      <c r="J168">
        <v>31700</v>
      </c>
      <c r="K168">
        <v>28500</v>
      </c>
      <c r="L168">
        <v>48500</v>
      </c>
      <c r="M168">
        <v>43400</v>
      </c>
    </row>
    <row r="169" spans="1:13" x14ac:dyDescent="0.25">
      <c r="A169" t="str">
        <f t="shared" si="2"/>
        <v>TotaalInkomensafh.huurbeleid meer dan 43786 euroHuurOverige verhuurderN.v.t.</v>
      </c>
      <c r="B169">
        <v>2015</v>
      </c>
      <c r="C169" t="s">
        <v>15</v>
      </c>
      <c r="D169" t="s">
        <v>0</v>
      </c>
      <c r="E169" t="s">
        <v>10</v>
      </c>
      <c r="F169" t="s">
        <v>3</v>
      </c>
      <c r="G169" t="s">
        <v>7</v>
      </c>
      <c r="H169" t="s">
        <v>1</v>
      </c>
      <c r="I169">
        <v>1400</v>
      </c>
      <c r="J169">
        <v>38500</v>
      </c>
      <c r="K169">
        <v>32100</v>
      </c>
      <c r="L169">
        <v>53600</v>
      </c>
      <c r="M169">
        <v>43300</v>
      </c>
    </row>
    <row r="170" spans="1:13" x14ac:dyDescent="0.25">
      <c r="A170" t="str">
        <f t="shared" si="2"/>
        <v>HillegomTotaalTotaalN.v.t.N.v.t.</v>
      </c>
      <c r="B170">
        <v>2015</v>
      </c>
      <c r="C170" t="s">
        <v>15</v>
      </c>
      <c r="D170" t="s">
        <v>16</v>
      </c>
      <c r="E170" t="s">
        <v>0</v>
      </c>
      <c r="F170" t="s">
        <v>0</v>
      </c>
      <c r="G170" t="s">
        <v>1</v>
      </c>
      <c r="H170" t="s">
        <v>1</v>
      </c>
      <c r="I170">
        <v>9200</v>
      </c>
      <c r="J170">
        <v>28700</v>
      </c>
      <c r="K170">
        <v>26000</v>
      </c>
      <c r="L170">
        <v>41200</v>
      </c>
      <c r="M170">
        <v>35900</v>
      </c>
    </row>
    <row r="171" spans="1:13" x14ac:dyDescent="0.25">
      <c r="A171" t="str">
        <f t="shared" si="2"/>
        <v>HillegomTotaalEigenaarN.v.t.N.v.t.</v>
      </c>
      <c r="B171">
        <v>2015</v>
      </c>
      <c r="C171" t="s">
        <v>15</v>
      </c>
      <c r="D171" t="s">
        <v>16</v>
      </c>
      <c r="E171" t="s">
        <v>0</v>
      </c>
      <c r="F171" t="s">
        <v>2</v>
      </c>
      <c r="G171" t="s">
        <v>1</v>
      </c>
      <c r="H171" t="s">
        <v>1</v>
      </c>
      <c r="I171">
        <v>6000</v>
      </c>
      <c r="J171">
        <v>33400</v>
      </c>
      <c r="K171">
        <v>30200</v>
      </c>
      <c r="L171">
        <v>49700</v>
      </c>
      <c r="M171">
        <v>44600</v>
      </c>
    </row>
    <row r="172" spans="1:13" x14ac:dyDescent="0.25">
      <c r="A172" t="str">
        <f t="shared" si="2"/>
        <v>HillegomTotaalHuurTotaalN.v.t.</v>
      </c>
      <c r="B172">
        <v>2015</v>
      </c>
      <c r="C172" t="s">
        <v>15</v>
      </c>
      <c r="D172" t="s">
        <v>16</v>
      </c>
      <c r="E172" t="s">
        <v>0</v>
      </c>
      <c r="F172" t="s">
        <v>3</v>
      </c>
      <c r="G172" t="s">
        <v>0</v>
      </c>
      <c r="H172" t="s">
        <v>1</v>
      </c>
      <c r="I172">
        <v>3200</v>
      </c>
      <c r="J172">
        <v>19900</v>
      </c>
      <c r="K172">
        <v>18500</v>
      </c>
      <c r="L172">
        <v>25100</v>
      </c>
      <c r="M172">
        <v>21900</v>
      </c>
    </row>
    <row r="173" spans="1:13" x14ac:dyDescent="0.25">
      <c r="A173" t="str">
        <f t="shared" si="2"/>
        <v>HillegomTotaalHuurCorporatieTotaal</v>
      </c>
      <c r="B173">
        <v>2015</v>
      </c>
      <c r="C173" t="s">
        <v>15</v>
      </c>
      <c r="D173" t="s">
        <v>16</v>
      </c>
      <c r="E173" t="s">
        <v>0</v>
      </c>
      <c r="F173" t="s">
        <v>3</v>
      </c>
      <c r="G173" t="s">
        <v>4</v>
      </c>
      <c r="H173" t="s">
        <v>0</v>
      </c>
      <c r="I173">
        <v>2100</v>
      </c>
      <c r="J173">
        <v>19700</v>
      </c>
      <c r="K173">
        <v>18400</v>
      </c>
      <c r="L173">
        <v>25200</v>
      </c>
      <c r="M173">
        <v>22200</v>
      </c>
    </row>
    <row r="174" spans="1:13" x14ac:dyDescent="0.25">
      <c r="A174" t="str">
        <f t="shared" si="2"/>
        <v>HillegomTotaalHuurCorporatieOnder liberalisatiegrens</v>
      </c>
      <c r="B174">
        <v>2015</v>
      </c>
      <c r="C174" t="s">
        <v>15</v>
      </c>
      <c r="D174" t="s">
        <v>16</v>
      </c>
      <c r="E174" t="s">
        <v>0</v>
      </c>
      <c r="F174" t="s">
        <v>3</v>
      </c>
      <c r="G174" t="s">
        <v>4</v>
      </c>
      <c r="H174" t="s">
        <v>5</v>
      </c>
      <c r="I174">
        <v>2100</v>
      </c>
      <c r="J174">
        <v>19400</v>
      </c>
      <c r="K174">
        <v>18300</v>
      </c>
      <c r="L174">
        <v>24700</v>
      </c>
      <c r="M174">
        <v>22000</v>
      </c>
    </row>
    <row r="175" spans="1:13" x14ac:dyDescent="0.25">
      <c r="A175" t="str">
        <f t="shared" si="2"/>
        <v>HillegomTotaalHuurCorporatieOverig</v>
      </c>
      <c r="B175">
        <v>2015</v>
      </c>
      <c r="C175" t="s">
        <v>15</v>
      </c>
      <c r="D175" t="s">
        <v>16</v>
      </c>
      <c r="E175" t="s">
        <v>0</v>
      </c>
      <c r="F175" t="s">
        <v>3</v>
      </c>
      <c r="G175" t="s">
        <v>4</v>
      </c>
      <c r="H175" t="s">
        <v>6</v>
      </c>
      <c r="I175">
        <v>100</v>
      </c>
      <c r="J175">
        <v>25700</v>
      </c>
      <c r="K175">
        <v>22800</v>
      </c>
      <c r="L175">
        <v>36600</v>
      </c>
      <c r="M175">
        <v>34600</v>
      </c>
    </row>
    <row r="176" spans="1:13" x14ac:dyDescent="0.25">
      <c r="A176" t="str">
        <f t="shared" si="2"/>
        <v>HillegomTotaalHuurOverige verhuurderN.v.t.</v>
      </c>
      <c r="B176">
        <v>2015</v>
      </c>
      <c r="C176" t="s">
        <v>15</v>
      </c>
      <c r="D176" t="s">
        <v>16</v>
      </c>
      <c r="E176" t="s">
        <v>0</v>
      </c>
      <c r="F176" t="s">
        <v>3</v>
      </c>
      <c r="G176" t="s">
        <v>7</v>
      </c>
      <c r="H176" t="s">
        <v>1</v>
      </c>
      <c r="I176">
        <v>1000</v>
      </c>
      <c r="J176">
        <v>20200</v>
      </c>
      <c r="K176">
        <v>18800</v>
      </c>
      <c r="L176">
        <v>24800</v>
      </c>
      <c r="M176">
        <v>21000</v>
      </c>
    </row>
    <row r="177" spans="1:13" x14ac:dyDescent="0.25">
      <c r="A177" t="str">
        <f t="shared" si="2"/>
        <v>HillegomInkomensafh.huurbeleid tot 34229 euroTotaalN.v.t.N.v.t.</v>
      </c>
      <c r="B177">
        <v>2015</v>
      </c>
      <c r="C177" t="s">
        <v>15</v>
      </c>
      <c r="D177" t="s">
        <v>16</v>
      </c>
      <c r="E177" t="s">
        <v>8</v>
      </c>
      <c r="F177" t="s">
        <v>0</v>
      </c>
      <c r="G177" t="s">
        <v>1</v>
      </c>
      <c r="H177" t="s">
        <v>1</v>
      </c>
      <c r="I177">
        <v>3800</v>
      </c>
      <c r="J177">
        <v>19100</v>
      </c>
      <c r="K177">
        <v>18800</v>
      </c>
      <c r="L177">
        <v>22900</v>
      </c>
      <c r="M177">
        <v>22200</v>
      </c>
    </row>
    <row r="178" spans="1:13" x14ac:dyDescent="0.25">
      <c r="A178" t="str">
        <f t="shared" si="2"/>
        <v>HillegomInkomensafh.huurbeleid tot 34229 euroEigenaarN.v.t.N.v.t.</v>
      </c>
      <c r="B178">
        <v>2015</v>
      </c>
      <c r="C178" t="s">
        <v>15</v>
      </c>
      <c r="D178" t="s">
        <v>16</v>
      </c>
      <c r="E178" t="s">
        <v>8</v>
      </c>
      <c r="F178" t="s">
        <v>2</v>
      </c>
      <c r="G178" t="s">
        <v>1</v>
      </c>
      <c r="H178" t="s">
        <v>1</v>
      </c>
      <c r="I178">
        <v>1600</v>
      </c>
      <c r="J178">
        <v>22400</v>
      </c>
      <c r="K178">
        <v>22600</v>
      </c>
      <c r="L178">
        <v>27800</v>
      </c>
      <c r="M178">
        <v>27200</v>
      </c>
    </row>
    <row r="179" spans="1:13" x14ac:dyDescent="0.25">
      <c r="A179" t="str">
        <f t="shared" si="2"/>
        <v>HillegomInkomensafh.huurbeleid tot 34229 euroHuurTotaalN.v.t.</v>
      </c>
      <c r="B179">
        <v>2015</v>
      </c>
      <c r="C179" t="s">
        <v>15</v>
      </c>
      <c r="D179" t="s">
        <v>16</v>
      </c>
      <c r="E179" t="s">
        <v>8</v>
      </c>
      <c r="F179" t="s">
        <v>3</v>
      </c>
      <c r="G179" t="s">
        <v>0</v>
      </c>
      <c r="H179" t="s">
        <v>1</v>
      </c>
      <c r="I179">
        <v>2200</v>
      </c>
      <c r="J179">
        <v>16800</v>
      </c>
      <c r="K179">
        <v>17200</v>
      </c>
      <c r="L179">
        <v>19500</v>
      </c>
      <c r="M179">
        <v>18800</v>
      </c>
    </row>
    <row r="180" spans="1:13" x14ac:dyDescent="0.25">
      <c r="A180" t="str">
        <f t="shared" si="2"/>
        <v>HillegomInkomensafh.huurbeleid tot 34229 euroHuurCorporatieTotaal</v>
      </c>
      <c r="B180">
        <v>2015</v>
      </c>
      <c r="C180" t="s">
        <v>15</v>
      </c>
      <c r="D180" t="s">
        <v>16</v>
      </c>
      <c r="E180" t="s">
        <v>8</v>
      </c>
      <c r="F180" t="s">
        <v>3</v>
      </c>
      <c r="G180" t="s">
        <v>4</v>
      </c>
      <c r="H180" t="s">
        <v>0</v>
      </c>
      <c r="I180">
        <v>1500</v>
      </c>
      <c r="J180">
        <v>17100</v>
      </c>
      <c r="K180">
        <v>17400</v>
      </c>
      <c r="L180">
        <v>20200</v>
      </c>
      <c r="M180">
        <v>19200</v>
      </c>
    </row>
    <row r="181" spans="1:13" x14ac:dyDescent="0.25">
      <c r="A181" t="str">
        <f t="shared" si="2"/>
        <v>HillegomInkomensafh.huurbeleid tot 34229 euroHuurCorporatieOnder liberalisatiegrens</v>
      </c>
      <c r="B181">
        <v>2015</v>
      </c>
      <c r="C181" t="s">
        <v>15</v>
      </c>
      <c r="D181" t="s">
        <v>16</v>
      </c>
      <c r="E181" t="s">
        <v>8</v>
      </c>
      <c r="F181" t="s">
        <v>3</v>
      </c>
      <c r="G181" t="s">
        <v>4</v>
      </c>
      <c r="H181" t="s">
        <v>5</v>
      </c>
      <c r="I181">
        <v>1500</v>
      </c>
      <c r="J181">
        <v>17100</v>
      </c>
      <c r="K181">
        <v>17400</v>
      </c>
      <c r="L181">
        <v>20100</v>
      </c>
      <c r="M181">
        <v>19200</v>
      </c>
    </row>
    <row r="182" spans="1:13" x14ac:dyDescent="0.25">
      <c r="A182" t="str">
        <f t="shared" si="2"/>
        <v>HillegomInkomensafh.huurbeleid tot 34229 euroHuurCorporatieOverig</v>
      </c>
      <c r="B182">
        <v>2015</v>
      </c>
      <c r="C182" t="s">
        <v>15</v>
      </c>
      <c r="D182" t="s">
        <v>16</v>
      </c>
      <c r="E182" t="s">
        <v>8</v>
      </c>
      <c r="F182" t="s">
        <v>3</v>
      </c>
      <c r="G182" t="s">
        <v>4</v>
      </c>
      <c r="H182" t="s">
        <v>6</v>
      </c>
      <c r="I182">
        <v>0</v>
      </c>
      <c r="J182">
        <v>16700</v>
      </c>
      <c r="K182">
        <v>16600</v>
      </c>
      <c r="L182">
        <v>20400</v>
      </c>
      <c r="M182">
        <v>18900</v>
      </c>
    </row>
    <row r="183" spans="1:13" x14ac:dyDescent="0.25">
      <c r="A183" t="str">
        <f t="shared" si="2"/>
        <v>HillegomInkomensafh.huurbeleid tot 34229 euroHuurOverige verhuurderN.v.t.</v>
      </c>
      <c r="B183">
        <v>2015</v>
      </c>
      <c r="C183" t="s">
        <v>15</v>
      </c>
      <c r="D183" t="s">
        <v>16</v>
      </c>
      <c r="E183" t="s">
        <v>8</v>
      </c>
      <c r="F183" t="s">
        <v>3</v>
      </c>
      <c r="G183" t="s">
        <v>7</v>
      </c>
      <c r="H183" t="s">
        <v>1</v>
      </c>
      <c r="I183">
        <v>700</v>
      </c>
      <c r="J183">
        <v>16100</v>
      </c>
      <c r="K183">
        <v>16800</v>
      </c>
      <c r="L183">
        <v>17900</v>
      </c>
      <c r="M183">
        <v>17900</v>
      </c>
    </row>
    <row r="184" spans="1:13" x14ac:dyDescent="0.25">
      <c r="A184" t="str">
        <f t="shared" si="2"/>
        <v>HillegomInkomensafh.huurbeleid 34229 t/m 43786 euroTotaalN.v.t.N.v.t.</v>
      </c>
      <c r="B184">
        <v>2015</v>
      </c>
      <c r="C184" t="s">
        <v>15</v>
      </c>
      <c r="D184" t="s">
        <v>16</v>
      </c>
      <c r="E184" t="s">
        <v>9</v>
      </c>
      <c r="F184" t="s">
        <v>0</v>
      </c>
      <c r="G184" t="s">
        <v>1</v>
      </c>
      <c r="H184" t="s">
        <v>1</v>
      </c>
      <c r="I184">
        <v>1200</v>
      </c>
      <c r="J184">
        <v>26100</v>
      </c>
      <c r="K184">
        <v>25600</v>
      </c>
      <c r="L184">
        <v>35100</v>
      </c>
      <c r="M184">
        <v>34100</v>
      </c>
    </row>
    <row r="185" spans="1:13" x14ac:dyDescent="0.25">
      <c r="A185" t="str">
        <f t="shared" si="2"/>
        <v>HillegomInkomensafh.huurbeleid 34229 t/m 43786 euroEigenaarN.v.t.N.v.t.</v>
      </c>
      <c r="B185">
        <v>2015</v>
      </c>
      <c r="C185" t="s">
        <v>15</v>
      </c>
      <c r="D185" t="s">
        <v>16</v>
      </c>
      <c r="E185" t="s">
        <v>9</v>
      </c>
      <c r="F185" t="s">
        <v>2</v>
      </c>
      <c r="G185" t="s">
        <v>1</v>
      </c>
      <c r="H185" t="s">
        <v>1</v>
      </c>
      <c r="I185">
        <v>800</v>
      </c>
      <c r="J185">
        <v>27500</v>
      </c>
      <c r="K185">
        <v>27200</v>
      </c>
      <c r="L185">
        <v>37200</v>
      </c>
      <c r="M185">
        <v>35900</v>
      </c>
    </row>
    <row r="186" spans="1:13" x14ac:dyDescent="0.25">
      <c r="A186" t="str">
        <f t="shared" si="2"/>
        <v>HillegomInkomensafh.huurbeleid 34229 t/m 43786 euroHuurTotaalN.v.t.</v>
      </c>
      <c r="B186">
        <v>2015</v>
      </c>
      <c r="C186" t="s">
        <v>15</v>
      </c>
      <c r="D186" t="s">
        <v>16</v>
      </c>
      <c r="E186" t="s">
        <v>9</v>
      </c>
      <c r="F186" t="s">
        <v>3</v>
      </c>
      <c r="G186" t="s">
        <v>0</v>
      </c>
      <c r="H186" t="s">
        <v>1</v>
      </c>
      <c r="I186">
        <v>400</v>
      </c>
      <c r="J186">
        <v>22900</v>
      </c>
      <c r="K186">
        <v>23300</v>
      </c>
      <c r="L186">
        <v>30200</v>
      </c>
      <c r="M186">
        <v>29000</v>
      </c>
    </row>
    <row r="187" spans="1:13" x14ac:dyDescent="0.25">
      <c r="A187" t="str">
        <f t="shared" si="2"/>
        <v>HillegomInkomensafh.huurbeleid 34229 t/m 43786 euroHuurCorporatieTotaal</v>
      </c>
      <c r="B187">
        <v>2015</v>
      </c>
      <c r="C187" t="s">
        <v>15</v>
      </c>
      <c r="D187" t="s">
        <v>16</v>
      </c>
      <c r="E187" t="s">
        <v>9</v>
      </c>
      <c r="F187" t="s">
        <v>3</v>
      </c>
      <c r="G187" t="s">
        <v>4</v>
      </c>
      <c r="H187" t="s">
        <v>0</v>
      </c>
      <c r="I187">
        <v>300</v>
      </c>
      <c r="J187">
        <v>22300</v>
      </c>
      <c r="K187">
        <v>22300</v>
      </c>
      <c r="L187">
        <v>30000</v>
      </c>
      <c r="M187">
        <v>29100</v>
      </c>
    </row>
    <row r="188" spans="1:13" x14ac:dyDescent="0.25">
      <c r="A188" t="str">
        <f t="shared" si="2"/>
        <v>HillegomInkomensafh.huurbeleid 34229 t/m 43786 euroHuurCorporatieOnder liberalisatiegrens</v>
      </c>
      <c r="B188">
        <v>2015</v>
      </c>
      <c r="C188" t="s">
        <v>15</v>
      </c>
      <c r="D188" t="s">
        <v>16</v>
      </c>
      <c r="E188" t="s">
        <v>9</v>
      </c>
      <c r="F188" t="s">
        <v>3</v>
      </c>
      <c r="G188" t="s">
        <v>4</v>
      </c>
      <c r="H188" t="s">
        <v>5</v>
      </c>
      <c r="I188">
        <v>200</v>
      </c>
      <c r="J188">
        <v>22100</v>
      </c>
      <c r="K188">
        <v>22200</v>
      </c>
      <c r="L188">
        <v>29800</v>
      </c>
      <c r="M188">
        <v>29000</v>
      </c>
    </row>
    <row r="189" spans="1:13" x14ac:dyDescent="0.25">
      <c r="A189" t="str">
        <f t="shared" si="2"/>
        <v>HillegomInkomensafh.huurbeleid 34229 t/m 43786 euroHuurCorporatieOverig</v>
      </c>
      <c r="B189">
        <v>2015</v>
      </c>
      <c r="C189" t="s">
        <v>15</v>
      </c>
      <c r="D189" t="s">
        <v>16</v>
      </c>
      <c r="E189" t="s">
        <v>9</v>
      </c>
      <c r="F189" t="s">
        <v>3</v>
      </c>
      <c r="G189" t="s">
        <v>4</v>
      </c>
      <c r="H189" t="s">
        <v>6</v>
      </c>
      <c r="I189">
        <v>0</v>
      </c>
      <c r="J189">
        <v>25000</v>
      </c>
      <c r="K189">
        <v>24700</v>
      </c>
      <c r="L189">
        <v>35100</v>
      </c>
      <c r="M189">
        <v>32900</v>
      </c>
    </row>
    <row r="190" spans="1:13" x14ac:dyDescent="0.25">
      <c r="A190" t="str">
        <f t="shared" si="2"/>
        <v>HillegomInkomensafh.huurbeleid 34229 t/m 43786 euroHuurOverige verhuurderN.v.t.</v>
      </c>
      <c r="B190">
        <v>2015</v>
      </c>
      <c r="C190" t="s">
        <v>15</v>
      </c>
      <c r="D190" t="s">
        <v>16</v>
      </c>
      <c r="E190" t="s">
        <v>9</v>
      </c>
      <c r="F190" t="s">
        <v>3</v>
      </c>
      <c r="G190" t="s">
        <v>7</v>
      </c>
      <c r="H190" t="s">
        <v>1</v>
      </c>
      <c r="I190">
        <v>100</v>
      </c>
      <c r="J190">
        <v>24100</v>
      </c>
      <c r="K190">
        <v>24000</v>
      </c>
      <c r="L190">
        <v>30400</v>
      </c>
      <c r="M190">
        <v>28800</v>
      </c>
    </row>
    <row r="191" spans="1:13" x14ac:dyDescent="0.25">
      <c r="A191" t="str">
        <f t="shared" si="2"/>
        <v>HillegomInkomensafh.huurbeleid meer dan 43786 euroTotaalN.v.t.N.v.t.</v>
      </c>
      <c r="B191">
        <v>2015</v>
      </c>
      <c r="C191" t="s">
        <v>15</v>
      </c>
      <c r="D191" t="s">
        <v>16</v>
      </c>
      <c r="E191" t="s">
        <v>10</v>
      </c>
      <c r="F191" t="s">
        <v>0</v>
      </c>
      <c r="G191" t="s">
        <v>1</v>
      </c>
      <c r="H191" t="s">
        <v>1</v>
      </c>
      <c r="I191">
        <v>4200</v>
      </c>
      <c r="J191">
        <v>38400</v>
      </c>
      <c r="K191">
        <v>34800</v>
      </c>
      <c r="L191">
        <v>59900</v>
      </c>
      <c r="M191">
        <v>53200</v>
      </c>
    </row>
    <row r="192" spans="1:13" x14ac:dyDescent="0.25">
      <c r="A192" t="str">
        <f t="shared" si="2"/>
        <v>HillegomInkomensafh.huurbeleid meer dan 43786 euroEigenaarN.v.t.N.v.t.</v>
      </c>
      <c r="B192">
        <v>2015</v>
      </c>
      <c r="C192" t="s">
        <v>15</v>
      </c>
      <c r="D192" t="s">
        <v>16</v>
      </c>
      <c r="E192" t="s">
        <v>10</v>
      </c>
      <c r="F192" t="s">
        <v>2</v>
      </c>
      <c r="G192" t="s">
        <v>1</v>
      </c>
      <c r="H192" t="s">
        <v>1</v>
      </c>
      <c r="I192">
        <v>3600</v>
      </c>
      <c r="J192">
        <v>39600</v>
      </c>
      <c r="K192">
        <v>35900</v>
      </c>
      <c r="L192">
        <v>62300</v>
      </c>
      <c r="M192">
        <v>55100</v>
      </c>
    </row>
    <row r="193" spans="1:13" x14ac:dyDescent="0.25">
      <c r="A193" t="str">
        <f t="shared" si="2"/>
        <v>HillegomInkomensafh.huurbeleid meer dan 43786 euroHuurTotaalN.v.t.</v>
      </c>
      <c r="B193">
        <v>2015</v>
      </c>
      <c r="C193" t="s">
        <v>15</v>
      </c>
      <c r="D193" t="s">
        <v>16</v>
      </c>
      <c r="E193" t="s">
        <v>10</v>
      </c>
      <c r="F193" t="s">
        <v>3</v>
      </c>
      <c r="G193" t="s">
        <v>0</v>
      </c>
      <c r="H193" t="s">
        <v>1</v>
      </c>
      <c r="I193">
        <v>500</v>
      </c>
      <c r="J193">
        <v>30500</v>
      </c>
      <c r="K193">
        <v>28800</v>
      </c>
      <c r="L193">
        <v>44600</v>
      </c>
      <c r="M193">
        <v>41300</v>
      </c>
    </row>
    <row r="194" spans="1:13" x14ac:dyDescent="0.25">
      <c r="A194" t="str">
        <f t="shared" si="2"/>
        <v>HillegomInkomensafh.huurbeleid meer dan 43786 euroHuurCorporatieTotaal</v>
      </c>
      <c r="B194">
        <v>2015</v>
      </c>
      <c r="C194" t="s">
        <v>15</v>
      </c>
      <c r="D194" t="s">
        <v>16</v>
      </c>
      <c r="E194" t="s">
        <v>10</v>
      </c>
      <c r="F194" t="s">
        <v>3</v>
      </c>
      <c r="G194" t="s">
        <v>4</v>
      </c>
      <c r="H194" t="s">
        <v>0</v>
      </c>
      <c r="I194">
        <v>300</v>
      </c>
      <c r="J194">
        <v>29400</v>
      </c>
      <c r="K194">
        <v>28200</v>
      </c>
      <c r="L194">
        <v>44100</v>
      </c>
      <c r="M194">
        <v>40400</v>
      </c>
    </row>
    <row r="195" spans="1:13" x14ac:dyDescent="0.25">
      <c r="A195" t="str">
        <f t="shared" ref="A195:A258" si="3">CONCATENATE(D195,E195,F195,G195,H195)</f>
        <v>HillegomInkomensafh.huurbeleid meer dan 43786 euroHuurCorporatieOnder liberalisatiegrens</v>
      </c>
      <c r="B195">
        <v>2015</v>
      </c>
      <c r="C195" t="s">
        <v>15</v>
      </c>
      <c r="D195" t="s">
        <v>16</v>
      </c>
      <c r="E195" t="s">
        <v>10</v>
      </c>
      <c r="F195" t="s">
        <v>3</v>
      </c>
      <c r="G195" t="s">
        <v>4</v>
      </c>
      <c r="H195" t="s">
        <v>5</v>
      </c>
      <c r="I195">
        <v>300</v>
      </c>
      <c r="J195">
        <v>28800</v>
      </c>
      <c r="K195">
        <v>28100</v>
      </c>
      <c r="L195">
        <v>43300</v>
      </c>
      <c r="M195">
        <v>40200</v>
      </c>
    </row>
    <row r="196" spans="1:13" x14ac:dyDescent="0.25">
      <c r="A196" t="str">
        <f t="shared" si="3"/>
        <v>HillegomInkomensafh.huurbeleid meer dan 43786 euroHuurCorporatieOverig</v>
      </c>
      <c r="B196">
        <v>2015</v>
      </c>
      <c r="C196" t="s">
        <v>15</v>
      </c>
      <c r="D196" t="s">
        <v>16</v>
      </c>
      <c r="E196" t="s">
        <v>10</v>
      </c>
      <c r="F196" t="s">
        <v>3</v>
      </c>
      <c r="G196" t="s">
        <v>4</v>
      </c>
      <c r="H196" t="s">
        <v>6</v>
      </c>
      <c r="I196">
        <v>0</v>
      </c>
      <c r="J196">
        <v>33000</v>
      </c>
      <c r="K196">
        <v>28300</v>
      </c>
      <c r="L196">
        <v>49700</v>
      </c>
      <c r="M196">
        <v>42900</v>
      </c>
    </row>
    <row r="197" spans="1:13" x14ac:dyDescent="0.25">
      <c r="A197" t="str">
        <f t="shared" si="3"/>
        <v>HillegomInkomensafh.huurbeleid meer dan 43786 euroHuurOverige verhuurderN.v.t.</v>
      </c>
      <c r="B197">
        <v>2015</v>
      </c>
      <c r="C197" t="s">
        <v>15</v>
      </c>
      <c r="D197" t="s">
        <v>16</v>
      </c>
      <c r="E197" t="s">
        <v>10</v>
      </c>
      <c r="F197" t="s">
        <v>3</v>
      </c>
      <c r="G197" t="s">
        <v>7</v>
      </c>
      <c r="H197" t="s">
        <v>1</v>
      </c>
      <c r="I197">
        <v>200</v>
      </c>
      <c r="J197">
        <v>32400</v>
      </c>
      <c r="K197">
        <v>30200</v>
      </c>
      <c r="L197">
        <v>45600</v>
      </c>
      <c r="M197">
        <v>42300</v>
      </c>
    </row>
    <row r="198" spans="1:13" x14ac:dyDescent="0.25">
      <c r="A198" t="str">
        <f t="shared" si="3"/>
        <v>LisseTotaalTotaalN.v.t.N.v.t.</v>
      </c>
      <c r="B198">
        <v>2015</v>
      </c>
      <c r="C198" t="s">
        <v>15</v>
      </c>
      <c r="D198" t="s">
        <v>17</v>
      </c>
      <c r="E198" t="s">
        <v>0</v>
      </c>
      <c r="F198" t="s">
        <v>0</v>
      </c>
      <c r="G198" t="s">
        <v>1</v>
      </c>
      <c r="H198" t="s">
        <v>1</v>
      </c>
      <c r="I198">
        <v>9800</v>
      </c>
      <c r="J198">
        <v>29300</v>
      </c>
      <c r="K198">
        <v>26000</v>
      </c>
      <c r="L198">
        <v>42300</v>
      </c>
      <c r="M198">
        <v>36400</v>
      </c>
    </row>
    <row r="199" spans="1:13" x14ac:dyDescent="0.25">
      <c r="A199" t="str">
        <f t="shared" si="3"/>
        <v>LisseTotaalEigenaarN.v.t.N.v.t.</v>
      </c>
      <c r="B199">
        <v>2015</v>
      </c>
      <c r="C199" t="s">
        <v>15</v>
      </c>
      <c r="D199" t="s">
        <v>17</v>
      </c>
      <c r="E199" t="s">
        <v>0</v>
      </c>
      <c r="F199" t="s">
        <v>2</v>
      </c>
      <c r="G199" t="s">
        <v>1</v>
      </c>
      <c r="H199" t="s">
        <v>1</v>
      </c>
      <c r="I199">
        <v>6300</v>
      </c>
      <c r="J199">
        <v>33900</v>
      </c>
      <c r="K199">
        <v>30800</v>
      </c>
      <c r="L199">
        <v>51200</v>
      </c>
      <c r="M199">
        <v>46300</v>
      </c>
    </row>
    <row r="200" spans="1:13" x14ac:dyDescent="0.25">
      <c r="A200" t="str">
        <f t="shared" si="3"/>
        <v>LisseTotaalHuurTotaalN.v.t.</v>
      </c>
      <c r="B200">
        <v>2015</v>
      </c>
      <c r="C200" t="s">
        <v>15</v>
      </c>
      <c r="D200" t="s">
        <v>17</v>
      </c>
      <c r="E200" t="s">
        <v>0</v>
      </c>
      <c r="F200" t="s">
        <v>3</v>
      </c>
      <c r="G200" t="s">
        <v>0</v>
      </c>
      <c r="H200" t="s">
        <v>1</v>
      </c>
      <c r="I200">
        <v>3600</v>
      </c>
      <c r="J200">
        <v>21400</v>
      </c>
      <c r="K200">
        <v>18800</v>
      </c>
      <c r="L200">
        <v>26800</v>
      </c>
      <c r="M200">
        <v>22500</v>
      </c>
    </row>
    <row r="201" spans="1:13" x14ac:dyDescent="0.25">
      <c r="A201" t="str">
        <f t="shared" si="3"/>
        <v>LisseTotaalHuurCorporatieTotaal</v>
      </c>
      <c r="B201">
        <v>2015</v>
      </c>
      <c r="C201" t="s">
        <v>15</v>
      </c>
      <c r="D201" t="s">
        <v>17</v>
      </c>
      <c r="E201" t="s">
        <v>0</v>
      </c>
      <c r="F201" t="s">
        <v>3</v>
      </c>
      <c r="G201" t="s">
        <v>4</v>
      </c>
      <c r="H201" t="s">
        <v>0</v>
      </c>
      <c r="I201">
        <v>2700</v>
      </c>
      <c r="J201">
        <v>20200</v>
      </c>
      <c r="K201">
        <v>18900</v>
      </c>
      <c r="L201">
        <v>25700</v>
      </c>
      <c r="M201">
        <v>23000</v>
      </c>
    </row>
    <row r="202" spans="1:13" x14ac:dyDescent="0.25">
      <c r="A202" t="str">
        <f t="shared" si="3"/>
        <v>LisseTotaalHuurCorporatieOnder liberalisatiegrens</v>
      </c>
      <c r="B202">
        <v>2015</v>
      </c>
      <c r="C202" t="s">
        <v>15</v>
      </c>
      <c r="D202" t="s">
        <v>17</v>
      </c>
      <c r="E202" t="s">
        <v>0</v>
      </c>
      <c r="F202" t="s">
        <v>3</v>
      </c>
      <c r="G202" t="s">
        <v>4</v>
      </c>
      <c r="H202" t="s">
        <v>5</v>
      </c>
      <c r="I202">
        <v>2700</v>
      </c>
      <c r="J202">
        <v>20100</v>
      </c>
      <c r="K202">
        <v>18900</v>
      </c>
      <c r="L202">
        <v>25700</v>
      </c>
      <c r="M202">
        <v>23000</v>
      </c>
    </row>
    <row r="203" spans="1:13" x14ac:dyDescent="0.25">
      <c r="A203" t="str">
        <f t="shared" si="3"/>
        <v>LisseTotaalHuurCorporatieOverig</v>
      </c>
      <c r="B203">
        <v>2015</v>
      </c>
      <c r="C203" t="s">
        <v>15</v>
      </c>
      <c r="D203" t="s">
        <v>17</v>
      </c>
      <c r="E203" t="s">
        <v>0</v>
      </c>
      <c r="F203" t="s">
        <v>3</v>
      </c>
      <c r="G203" t="s">
        <v>4</v>
      </c>
      <c r="H203" t="s">
        <v>6</v>
      </c>
      <c r="I203">
        <v>100</v>
      </c>
      <c r="J203">
        <v>24300</v>
      </c>
      <c r="K203">
        <v>19100</v>
      </c>
      <c r="L203">
        <v>27500</v>
      </c>
      <c r="M203">
        <v>21900</v>
      </c>
    </row>
    <row r="204" spans="1:13" x14ac:dyDescent="0.25">
      <c r="A204" t="str">
        <f t="shared" si="3"/>
        <v>LisseTotaalHuurOverige verhuurderN.v.t.</v>
      </c>
      <c r="B204">
        <v>2015</v>
      </c>
      <c r="C204" t="s">
        <v>15</v>
      </c>
      <c r="D204" t="s">
        <v>17</v>
      </c>
      <c r="E204" t="s">
        <v>0</v>
      </c>
      <c r="F204" t="s">
        <v>3</v>
      </c>
      <c r="G204" t="s">
        <v>7</v>
      </c>
      <c r="H204" t="s">
        <v>1</v>
      </c>
      <c r="I204">
        <v>800</v>
      </c>
      <c r="J204">
        <v>25200</v>
      </c>
      <c r="K204">
        <v>18500</v>
      </c>
      <c r="L204">
        <v>30500</v>
      </c>
      <c r="M204">
        <v>20000</v>
      </c>
    </row>
    <row r="205" spans="1:13" x14ac:dyDescent="0.25">
      <c r="A205" t="str">
        <f t="shared" si="3"/>
        <v>LisseInkomensafh.huurbeleid tot 34229 euroTotaalN.v.t.N.v.t.</v>
      </c>
      <c r="B205">
        <v>2015</v>
      </c>
      <c r="C205" t="s">
        <v>15</v>
      </c>
      <c r="D205" t="s">
        <v>17</v>
      </c>
      <c r="E205" t="s">
        <v>8</v>
      </c>
      <c r="F205" t="s">
        <v>0</v>
      </c>
      <c r="G205" t="s">
        <v>1</v>
      </c>
      <c r="H205" t="s">
        <v>1</v>
      </c>
      <c r="I205">
        <v>3900</v>
      </c>
      <c r="J205">
        <v>19200</v>
      </c>
      <c r="K205">
        <v>18700</v>
      </c>
      <c r="L205">
        <v>23100</v>
      </c>
      <c r="M205">
        <v>22000</v>
      </c>
    </row>
    <row r="206" spans="1:13" x14ac:dyDescent="0.25">
      <c r="A206" t="str">
        <f t="shared" si="3"/>
        <v>LisseInkomensafh.huurbeleid tot 34229 euroEigenaarN.v.t.N.v.t.</v>
      </c>
      <c r="B206">
        <v>2015</v>
      </c>
      <c r="C206" t="s">
        <v>15</v>
      </c>
      <c r="D206" t="s">
        <v>17</v>
      </c>
      <c r="E206" t="s">
        <v>8</v>
      </c>
      <c r="F206" t="s">
        <v>2</v>
      </c>
      <c r="G206" t="s">
        <v>1</v>
      </c>
      <c r="H206" t="s">
        <v>1</v>
      </c>
      <c r="I206">
        <v>1500</v>
      </c>
      <c r="J206">
        <v>22800</v>
      </c>
      <c r="K206">
        <v>22600</v>
      </c>
      <c r="L206">
        <v>29200</v>
      </c>
      <c r="M206">
        <v>27700</v>
      </c>
    </row>
    <row r="207" spans="1:13" x14ac:dyDescent="0.25">
      <c r="A207" t="str">
        <f t="shared" si="3"/>
        <v>LisseInkomensafh.huurbeleid tot 34229 euroHuurTotaalN.v.t.</v>
      </c>
      <c r="B207">
        <v>2015</v>
      </c>
      <c r="C207" t="s">
        <v>15</v>
      </c>
      <c r="D207" t="s">
        <v>17</v>
      </c>
      <c r="E207" t="s">
        <v>8</v>
      </c>
      <c r="F207" t="s">
        <v>3</v>
      </c>
      <c r="G207" t="s">
        <v>0</v>
      </c>
      <c r="H207" t="s">
        <v>1</v>
      </c>
      <c r="I207">
        <v>2500</v>
      </c>
      <c r="J207">
        <v>17000</v>
      </c>
      <c r="K207">
        <v>17400</v>
      </c>
      <c r="L207">
        <v>19500</v>
      </c>
      <c r="M207">
        <v>19000</v>
      </c>
    </row>
    <row r="208" spans="1:13" x14ac:dyDescent="0.25">
      <c r="A208" t="str">
        <f t="shared" si="3"/>
        <v>LisseInkomensafh.huurbeleid tot 34229 euroHuurCorporatieTotaal</v>
      </c>
      <c r="B208">
        <v>2015</v>
      </c>
      <c r="C208" t="s">
        <v>15</v>
      </c>
      <c r="D208" t="s">
        <v>17</v>
      </c>
      <c r="E208" t="s">
        <v>8</v>
      </c>
      <c r="F208" t="s">
        <v>3</v>
      </c>
      <c r="G208" t="s">
        <v>4</v>
      </c>
      <c r="H208" t="s">
        <v>0</v>
      </c>
      <c r="I208">
        <v>1900</v>
      </c>
      <c r="J208">
        <v>17200</v>
      </c>
      <c r="K208">
        <v>17500</v>
      </c>
      <c r="L208">
        <v>20000</v>
      </c>
      <c r="M208">
        <v>19400</v>
      </c>
    </row>
    <row r="209" spans="1:13" x14ac:dyDescent="0.25">
      <c r="A209" t="str">
        <f t="shared" si="3"/>
        <v>LisseInkomensafh.huurbeleid tot 34229 euroHuurCorporatieOnder liberalisatiegrens</v>
      </c>
      <c r="B209">
        <v>2015</v>
      </c>
      <c r="C209" t="s">
        <v>15</v>
      </c>
      <c r="D209" t="s">
        <v>17</v>
      </c>
      <c r="E209" t="s">
        <v>8</v>
      </c>
      <c r="F209" t="s">
        <v>3</v>
      </c>
      <c r="G209" t="s">
        <v>4</v>
      </c>
      <c r="H209" t="s">
        <v>5</v>
      </c>
      <c r="I209">
        <v>1800</v>
      </c>
      <c r="J209">
        <v>17200</v>
      </c>
      <c r="K209">
        <v>17600</v>
      </c>
      <c r="L209">
        <v>20100</v>
      </c>
      <c r="M209">
        <v>19500</v>
      </c>
    </row>
    <row r="210" spans="1:13" x14ac:dyDescent="0.25">
      <c r="A210" t="str">
        <f t="shared" si="3"/>
        <v>LisseInkomensafh.huurbeleid tot 34229 euroHuurCorporatieOverig</v>
      </c>
      <c r="B210">
        <v>2015</v>
      </c>
      <c r="C210" t="s">
        <v>15</v>
      </c>
      <c r="D210" t="s">
        <v>17</v>
      </c>
      <c r="E210" t="s">
        <v>8</v>
      </c>
      <c r="F210" t="s">
        <v>3</v>
      </c>
      <c r="G210" t="s">
        <v>4</v>
      </c>
      <c r="H210" t="s">
        <v>6</v>
      </c>
      <c r="I210">
        <v>100</v>
      </c>
      <c r="J210">
        <v>16900</v>
      </c>
      <c r="K210">
        <v>17300</v>
      </c>
      <c r="L210">
        <v>17500</v>
      </c>
      <c r="M210">
        <v>17500</v>
      </c>
    </row>
    <row r="211" spans="1:13" x14ac:dyDescent="0.25">
      <c r="A211" t="str">
        <f t="shared" si="3"/>
        <v>LisseInkomensafh.huurbeleid tot 34229 euroHuurOverige verhuurderN.v.t.</v>
      </c>
      <c r="B211">
        <v>2015</v>
      </c>
      <c r="C211" t="s">
        <v>15</v>
      </c>
      <c r="D211" t="s">
        <v>17</v>
      </c>
      <c r="E211" t="s">
        <v>8</v>
      </c>
      <c r="F211" t="s">
        <v>3</v>
      </c>
      <c r="G211" t="s">
        <v>7</v>
      </c>
      <c r="H211" t="s">
        <v>1</v>
      </c>
      <c r="I211">
        <v>600</v>
      </c>
      <c r="J211">
        <v>16400</v>
      </c>
      <c r="K211">
        <v>17100</v>
      </c>
      <c r="L211">
        <v>18000</v>
      </c>
      <c r="M211">
        <v>17900</v>
      </c>
    </row>
    <row r="212" spans="1:13" x14ac:dyDescent="0.25">
      <c r="A212" t="str">
        <f t="shared" si="3"/>
        <v>LisseInkomensafh.huurbeleid 34229 t/m 43786 euroTotaalN.v.t.N.v.t.</v>
      </c>
      <c r="B212">
        <v>2015</v>
      </c>
      <c r="C212" t="s">
        <v>15</v>
      </c>
      <c r="D212" t="s">
        <v>17</v>
      </c>
      <c r="E212" t="s">
        <v>9</v>
      </c>
      <c r="F212" t="s">
        <v>0</v>
      </c>
      <c r="G212" t="s">
        <v>1</v>
      </c>
      <c r="H212" t="s">
        <v>1</v>
      </c>
      <c r="I212">
        <v>1300</v>
      </c>
      <c r="J212">
        <v>25700</v>
      </c>
      <c r="K212">
        <v>25300</v>
      </c>
      <c r="L212">
        <v>34900</v>
      </c>
      <c r="M212">
        <v>33700</v>
      </c>
    </row>
    <row r="213" spans="1:13" x14ac:dyDescent="0.25">
      <c r="A213" t="str">
        <f t="shared" si="3"/>
        <v>LisseInkomensafh.huurbeleid 34229 t/m 43786 euroEigenaarN.v.t.N.v.t.</v>
      </c>
      <c r="B213">
        <v>2015</v>
      </c>
      <c r="C213" t="s">
        <v>15</v>
      </c>
      <c r="D213" t="s">
        <v>17</v>
      </c>
      <c r="E213" t="s">
        <v>9</v>
      </c>
      <c r="F213" t="s">
        <v>2</v>
      </c>
      <c r="G213" t="s">
        <v>1</v>
      </c>
      <c r="H213" t="s">
        <v>1</v>
      </c>
      <c r="I213">
        <v>800</v>
      </c>
      <c r="J213">
        <v>27100</v>
      </c>
      <c r="K213">
        <v>26700</v>
      </c>
      <c r="L213">
        <v>37900</v>
      </c>
      <c r="M213">
        <v>36300</v>
      </c>
    </row>
    <row r="214" spans="1:13" x14ac:dyDescent="0.25">
      <c r="A214" t="str">
        <f t="shared" si="3"/>
        <v>LisseInkomensafh.huurbeleid 34229 t/m 43786 euroHuurTotaalN.v.t.</v>
      </c>
      <c r="B214">
        <v>2015</v>
      </c>
      <c r="C214" t="s">
        <v>15</v>
      </c>
      <c r="D214" t="s">
        <v>17</v>
      </c>
      <c r="E214" t="s">
        <v>9</v>
      </c>
      <c r="F214" t="s">
        <v>3</v>
      </c>
      <c r="G214" t="s">
        <v>0</v>
      </c>
      <c r="H214" t="s">
        <v>1</v>
      </c>
      <c r="I214">
        <v>500</v>
      </c>
      <c r="J214">
        <v>23300</v>
      </c>
      <c r="K214">
        <v>23600</v>
      </c>
      <c r="L214">
        <v>29400</v>
      </c>
      <c r="M214">
        <v>28400</v>
      </c>
    </row>
    <row r="215" spans="1:13" x14ac:dyDescent="0.25">
      <c r="A215" t="str">
        <f t="shared" si="3"/>
        <v>LisseInkomensafh.huurbeleid 34229 t/m 43786 euroHuurCorporatieTotaal</v>
      </c>
      <c r="B215">
        <v>2015</v>
      </c>
      <c r="C215" t="s">
        <v>15</v>
      </c>
      <c r="D215" t="s">
        <v>17</v>
      </c>
      <c r="E215" t="s">
        <v>9</v>
      </c>
      <c r="F215" t="s">
        <v>3</v>
      </c>
      <c r="G215" t="s">
        <v>4</v>
      </c>
      <c r="H215" t="s">
        <v>0</v>
      </c>
      <c r="I215">
        <v>400</v>
      </c>
      <c r="J215">
        <v>22800</v>
      </c>
      <c r="K215">
        <v>23200</v>
      </c>
      <c r="L215">
        <v>29500</v>
      </c>
      <c r="M215">
        <v>28500</v>
      </c>
    </row>
    <row r="216" spans="1:13" x14ac:dyDescent="0.25">
      <c r="A216" t="str">
        <f t="shared" si="3"/>
        <v>LisseInkomensafh.huurbeleid 34229 t/m 43786 euroHuurCorporatieOnder liberalisatiegrens</v>
      </c>
      <c r="B216">
        <v>2015</v>
      </c>
      <c r="C216" t="s">
        <v>15</v>
      </c>
      <c r="D216" t="s">
        <v>17</v>
      </c>
      <c r="E216" t="s">
        <v>9</v>
      </c>
      <c r="F216" t="s">
        <v>3</v>
      </c>
      <c r="G216" t="s">
        <v>4</v>
      </c>
      <c r="H216" t="s">
        <v>5</v>
      </c>
      <c r="I216">
        <v>400</v>
      </c>
      <c r="J216">
        <v>22700</v>
      </c>
      <c r="K216">
        <v>23100</v>
      </c>
      <c r="L216">
        <v>29500</v>
      </c>
      <c r="M216">
        <v>28600</v>
      </c>
    </row>
    <row r="217" spans="1:13" x14ac:dyDescent="0.25">
      <c r="A217" t="str">
        <f t="shared" si="3"/>
        <v>LisseInkomensafh.huurbeleid 34229 t/m 43786 euroHuurCorporatieOverig</v>
      </c>
      <c r="B217">
        <v>2015</v>
      </c>
      <c r="C217" t="s">
        <v>15</v>
      </c>
      <c r="D217" t="s">
        <v>17</v>
      </c>
      <c r="E217" t="s">
        <v>9</v>
      </c>
      <c r="F217" t="s">
        <v>3</v>
      </c>
      <c r="G217" t="s">
        <v>4</v>
      </c>
      <c r="H217" t="s">
        <v>6</v>
      </c>
      <c r="I217">
        <v>0</v>
      </c>
      <c r="J217">
        <v>25400</v>
      </c>
      <c r="K217">
        <v>25600</v>
      </c>
      <c r="L217">
        <v>29400</v>
      </c>
      <c r="M217">
        <v>27600</v>
      </c>
    </row>
    <row r="218" spans="1:13" x14ac:dyDescent="0.25">
      <c r="A218" t="str">
        <f t="shared" si="3"/>
        <v>LisseInkomensafh.huurbeleid 34229 t/m 43786 euroHuurOverige verhuurderN.v.t.</v>
      </c>
      <c r="B218">
        <v>2015</v>
      </c>
      <c r="C218" t="s">
        <v>15</v>
      </c>
      <c r="D218" t="s">
        <v>17</v>
      </c>
      <c r="E218" t="s">
        <v>9</v>
      </c>
      <c r="F218" t="s">
        <v>3</v>
      </c>
      <c r="G218" t="s">
        <v>7</v>
      </c>
      <c r="H218" t="s">
        <v>1</v>
      </c>
      <c r="I218">
        <v>100</v>
      </c>
      <c r="J218">
        <v>25100</v>
      </c>
      <c r="K218">
        <v>24900</v>
      </c>
      <c r="L218">
        <v>29200</v>
      </c>
      <c r="M218">
        <v>28100</v>
      </c>
    </row>
    <row r="219" spans="1:13" x14ac:dyDescent="0.25">
      <c r="A219" t="str">
        <f t="shared" si="3"/>
        <v>LisseInkomensafh.huurbeleid meer dan 43786 euroTotaalN.v.t.N.v.t.</v>
      </c>
      <c r="B219">
        <v>2015</v>
      </c>
      <c r="C219" t="s">
        <v>15</v>
      </c>
      <c r="D219" t="s">
        <v>17</v>
      </c>
      <c r="E219" t="s">
        <v>10</v>
      </c>
      <c r="F219" t="s">
        <v>0</v>
      </c>
      <c r="G219" t="s">
        <v>1</v>
      </c>
      <c r="H219" t="s">
        <v>1</v>
      </c>
      <c r="I219">
        <v>4500</v>
      </c>
      <c r="J219">
        <v>39200</v>
      </c>
      <c r="K219">
        <v>34700</v>
      </c>
      <c r="L219">
        <v>61200</v>
      </c>
      <c r="M219">
        <v>53500</v>
      </c>
    </row>
    <row r="220" spans="1:13" x14ac:dyDescent="0.25">
      <c r="A220" t="str">
        <f t="shared" si="3"/>
        <v>LisseInkomensafh.huurbeleid meer dan 43786 euroEigenaarN.v.t.N.v.t.</v>
      </c>
      <c r="B220">
        <v>2015</v>
      </c>
      <c r="C220" t="s">
        <v>15</v>
      </c>
      <c r="D220" t="s">
        <v>17</v>
      </c>
      <c r="E220" t="s">
        <v>10</v>
      </c>
      <c r="F220" t="s">
        <v>2</v>
      </c>
      <c r="G220" t="s">
        <v>1</v>
      </c>
      <c r="H220" t="s">
        <v>1</v>
      </c>
      <c r="I220">
        <v>3900</v>
      </c>
      <c r="J220">
        <v>39500</v>
      </c>
      <c r="K220">
        <v>35800</v>
      </c>
      <c r="L220">
        <v>62300</v>
      </c>
      <c r="M220">
        <v>55300</v>
      </c>
    </row>
    <row r="221" spans="1:13" x14ac:dyDescent="0.25">
      <c r="A221" t="str">
        <f t="shared" si="3"/>
        <v>LisseInkomensafh.huurbeleid meer dan 43786 euroHuurTotaalN.v.t.</v>
      </c>
      <c r="B221">
        <v>2015</v>
      </c>
      <c r="C221" t="s">
        <v>15</v>
      </c>
      <c r="D221" t="s">
        <v>17</v>
      </c>
      <c r="E221" t="s">
        <v>10</v>
      </c>
      <c r="F221" t="s">
        <v>3</v>
      </c>
      <c r="G221" t="s">
        <v>0</v>
      </c>
      <c r="H221" t="s">
        <v>1</v>
      </c>
      <c r="I221">
        <v>600</v>
      </c>
      <c r="J221">
        <v>37400</v>
      </c>
      <c r="K221">
        <v>29100</v>
      </c>
      <c r="L221">
        <v>54300</v>
      </c>
      <c r="M221">
        <v>41900</v>
      </c>
    </row>
    <row r="222" spans="1:13" x14ac:dyDescent="0.25">
      <c r="A222" t="str">
        <f t="shared" si="3"/>
        <v>LisseInkomensafh.huurbeleid meer dan 43786 euroHuurCorporatieTotaal</v>
      </c>
      <c r="B222">
        <v>2015</v>
      </c>
      <c r="C222" t="s">
        <v>15</v>
      </c>
      <c r="D222" t="s">
        <v>17</v>
      </c>
      <c r="E222" t="s">
        <v>10</v>
      </c>
      <c r="F222" t="s">
        <v>3</v>
      </c>
      <c r="G222" t="s">
        <v>4</v>
      </c>
      <c r="H222" t="s">
        <v>0</v>
      </c>
      <c r="I222">
        <v>500</v>
      </c>
      <c r="J222">
        <v>29800</v>
      </c>
      <c r="K222">
        <v>28600</v>
      </c>
      <c r="L222">
        <v>44900</v>
      </c>
      <c r="M222">
        <v>42000</v>
      </c>
    </row>
    <row r="223" spans="1:13" x14ac:dyDescent="0.25">
      <c r="A223" t="str">
        <f t="shared" si="3"/>
        <v>LisseInkomensafh.huurbeleid meer dan 43786 euroHuurCorporatieOnder liberalisatiegrens</v>
      </c>
      <c r="B223">
        <v>2015</v>
      </c>
      <c r="C223" t="s">
        <v>15</v>
      </c>
      <c r="D223" t="s">
        <v>17</v>
      </c>
      <c r="E223" t="s">
        <v>10</v>
      </c>
      <c r="F223" t="s">
        <v>3</v>
      </c>
      <c r="G223" t="s">
        <v>4</v>
      </c>
      <c r="H223" t="s">
        <v>5</v>
      </c>
      <c r="I223">
        <v>500</v>
      </c>
      <c r="J223">
        <v>29300</v>
      </c>
      <c r="K223">
        <v>28500</v>
      </c>
      <c r="L223">
        <v>44700</v>
      </c>
      <c r="M223">
        <v>42100</v>
      </c>
    </row>
    <row r="224" spans="1:13" x14ac:dyDescent="0.25">
      <c r="A224" t="str">
        <f t="shared" si="3"/>
        <v>LisseInkomensafh.huurbeleid meer dan 43786 euroHuurCorporatieOverig</v>
      </c>
      <c r="B224">
        <v>2015</v>
      </c>
      <c r="C224" t="s">
        <v>15</v>
      </c>
      <c r="D224" t="s">
        <v>17</v>
      </c>
      <c r="E224" t="s">
        <v>10</v>
      </c>
      <c r="F224" t="s">
        <v>3</v>
      </c>
      <c r="G224" t="s">
        <v>4</v>
      </c>
      <c r="H224" t="s">
        <v>6</v>
      </c>
      <c r="I224">
        <v>0</v>
      </c>
      <c r="J224">
        <v>39300</v>
      </c>
      <c r="K224">
        <v>31500</v>
      </c>
      <c r="L224">
        <v>48000</v>
      </c>
      <c r="M224">
        <v>39400</v>
      </c>
    </row>
    <row r="225" spans="1:13" x14ac:dyDescent="0.25">
      <c r="A225" t="str">
        <f t="shared" si="3"/>
        <v>LisseInkomensafh.huurbeleid meer dan 43786 euroHuurOverige verhuurderN.v.t.</v>
      </c>
      <c r="B225">
        <v>2015</v>
      </c>
      <c r="C225" t="s">
        <v>15</v>
      </c>
      <c r="D225" t="s">
        <v>17</v>
      </c>
      <c r="E225" t="s">
        <v>10</v>
      </c>
      <c r="F225" t="s">
        <v>3</v>
      </c>
      <c r="G225" t="s">
        <v>7</v>
      </c>
      <c r="H225" t="s">
        <v>1</v>
      </c>
      <c r="I225">
        <v>100</v>
      </c>
      <c r="J225">
        <v>67000</v>
      </c>
      <c r="K225">
        <v>31500</v>
      </c>
      <c r="L225">
        <v>91000</v>
      </c>
      <c r="M225">
        <v>41200</v>
      </c>
    </row>
    <row r="226" spans="1:13" x14ac:dyDescent="0.25">
      <c r="A226" t="str">
        <f t="shared" si="3"/>
        <v>NoordwijkTotaalTotaalN.v.t.N.v.t.</v>
      </c>
      <c r="B226">
        <v>2015</v>
      </c>
      <c r="C226" t="s">
        <v>15</v>
      </c>
      <c r="D226" t="s">
        <v>18</v>
      </c>
      <c r="E226" t="s">
        <v>0</v>
      </c>
      <c r="F226" t="s">
        <v>0</v>
      </c>
      <c r="G226" t="s">
        <v>1</v>
      </c>
      <c r="H226" t="s">
        <v>1</v>
      </c>
      <c r="I226">
        <v>11300</v>
      </c>
      <c r="J226">
        <v>32500</v>
      </c>
      <c r="K226">
        <v>26900</v>
      </c>
      <c r="L226">
        <v>46000</v>
      </c>
      <c r="M226">
        <v>36400</v>
      </c>
    </row>
    <row r="227" spans="1:13" x14ac:dyDescent="0.25">
      <c r="A227" t="str">
        <f t="shared" si="3"/>
        <v>NoordwijkTotaalEigenaarN.v.t.N.v.t.</v>
      </c>
      <c r="B227">
        <v>2015</v>
      </c>
      <c r="C227" t="s">
        <v>15</v>
      </c>
      <c r="D227" t="s">
        <v>18</v>
      </c>
      <c r="E227" t="s">
        <v>0</v>
      </c>
      <c r="F227" t="s">
        <v>2</v>
      </c>
      <c r="G227" t="s">
        <v>1</v>
      </c>
      <c r="H227" t="s">
        <v>1</v>
      </c>
      <c r="I227">
        <v>7300</v>
      </c>
      <c r="J227">
        <v>38800</v>
      </c>
      <c r="K227">
        <v>31700</v>
      </c>
      <c r="L227">
        <v>56800</v>
      </c>
      <c r="M227">
        <v>46200</v>
      </c>
    </row>
    <row r="228" spans="1:13" x14ac:dyDescent="0.25">
      <c r="A228" t="str">
        <f t="shared" si="3"/>
        <v>NoordwijkTotaalHuurTotaalN.v.t.</v>
      </c>
      <c r="B228">
        <v>2015</v>
      </c>
      <c r="C228" t="s">
        <v>15</v>
      </c>
      <c r="D228" t="s">
        <v>18</v>
      </c>
      <c r="E228" t="s">
        <v>0</v>
      </c>
      <c r="F228" t="s">
        <v>3</v>
      </c>
      <c r="G228" t="s">
        <v>0</v>
      </c>
      <c r="H228" t="s">
        <v>1</v>
      </c>
      <c r="I228">
        <v>4000</v>
      </c>
      <c r="J228">
        <v>21000</v>
      </c>
      <c r="K228">
        <v>19000</v>
      </c>
      <c r="L228">
        <v>26100</v>
      </c>
      <c r="M228">
        <v>22600</v>
      </c>
    </row>
    <row r="229" spans="1:13" x14ac:dyDescent="0.25">
      <c r="A229" t="str">
        <f t="shared" si="3"/>
        <v>NoordwijkTotaalHuurCorporatieTotaal</v>
      </c>
      <c r="B229">
        <v>2015</v>
      </c>
      <c r="C229" t="s">
        <v>15</v>
      </c>
      <c r="D229" t="s">
        <v>18</v>
      </c>
      <c r="E229" t="s">
        <v>0</v>
      </c>
      <c r="F229" t="s">
        <v>3</v>
      </c>
      <c r="G229" t="s">
        <v>4</v>
      </c>
      <c r="H229" t="s">
        <v>0</v>
      </c>
      <c r="I229">
        <v>2200</v>
      </c>
      <c r="J229">
        <v>19800</v>
      </c>
      <c r="K229">
        <v>18500</v>
      </c>
      <c r="L229">
        <v>25400</v>
      </c>
      <c r="M229">
        <v>22500</v>
      </c>
    </row>
    <row r="230" spans="1:13" x14ac:dyDescent="0.25">
      <c r="A230" t="str">
        <f t="shared" si="3"/>
        <v>NoordwijkTotaalHuurCorporatieOnder liberalisatiegrens</v>
      </c>
      <c r="B230">
        <v>2015</v>
      </c>
      <c r="C230" t="s">
        <v>15</v>
      </c>
      <c r="D230" t="s">
        <v>18</v>
      </c>
      <c r="E230" t="s">
        <v>0</v>
      </c>
      <c r="F230" t="s">
        <v>3</v>
      </c>
      <c r="G230" t="s">
        <v>4</v>
      </c>
      <c r="H230" t="s">
        <v>5</v>
      </c>
      <c r="I230">
        <v>2100</v>
      </c>
      <c r="J230">
        <v>19600</v>
      </c>
      <c r="K230">
        <v>18400</v>
      </c>
      <c r="L230">
        <v>24800</v>
      </c>
      <c r="M230">
        <v>21900</v>
      </c>
    </row>
    <row r="231" spans="1:13" x14ac:dyDescent="0.25">
      <c r="A231" t="str">
        <f t="shared" si="3"/>
        <v>NoordwijkTotaalHuurCorporatieOverig</v>
      </c>
      <c r="B231">
        <v>2015</v>
      </c>
      <c r="C231" t="s">
        <v>15</v>
      </c>
      <c r="D231" t="s">
        <v>18</v>
      </c>
      <c r="E231" t="s">
        <v>0</v>
      </c>
      <c r="F231" t="s">
        <v>3</v>
      </c>
      <c r="G231" t="s">
        <v>4</v>
      </c>
      <c r="H231" t="s">
        <v>6</v>
      </c>
      <c r="I231">
        <v>100</v>
      </c>
      <c r="J231">
        <v>22800</v>
      </c>
      <c r="K231">
        <v>22000</v>
      </c>
      <c r="L231">
        <v>33700</v>
      </c>
      <c r="M231">
        <v>33300</v>
      </c>
    </row>
    <row r="232" spans="1:13" x14ac:dyDescent="0.25">
      <c r="A232" t="str">
        <f t="shared" si="3"/>
        <v>NoordwijkTotaalHuurOverige verhuurderN.v.t.</v>
      </c>
      <c r="B232">
        <v>2015</v>
      </c>
      <c r="C232" t="s">
        <v>15</v>
      </c>
      <c r="D232" t="s">
        <v>18</v>
      </c>
      <c r="E232" t="s">
        <v>0</v>
      </c>
      <c r="F232" t="s">
        <v>3</v>
      </c>
      <c r="G232" t="s">
        <v>7</v>
      </c>
      <c r="H232" t="s">
        <v>1</v>
      </c>
      <c r="I232">
        <v>1800</v>
      </c>
      <c r="J232">
        <v>22400</v>
      </c>
      <c r="K232">
        <v>20000</v>
      </c>
      <c r="L232">
        <v>26900</v>
      </c>
      <c r="M232">
        <v>22600</v>
      </c>
    </row>
    <row r="233" spans="1:13" x14ac:dyDescent="0.25">
      <c r="A233" t="str">
        <f t="shared" si="3"/>
        <v>NoordwijkInkomensafh.huurbeleid tot 34229 euroTotaalN.v.t.N.v.t.</v>
      </c>
      <c r="B233">
        <v>2015</v>
      </c>
      <c r="C233" t="s">
        <v>15</v>
      </c>
      <c r="D233" t="s">
        <v>18</v>
      </c>
      <c r="E233" t="s">
        <v>8</v>
      </c>
      <c r="F233" t="s">
        <v>0</v>
      </c>
      <c r="G233" t="s">
        <v>1</v>
      </c>
      <c r="H233" t="s">
        <v>1</v>
      </c>
      <c r="I233">
        <v>4600</v>
      </c>
      <c r="J233">
        <v>19400</v>
      </c>
      <c r="K233">
        <v>18800</v>
      </c>
      <c r="L233">
        <v>22900</v>
      </c>
      <c r="M233">
        <v>21700</v>
      </c>
    </row>
    <row r="234" spans="1:13" x14ac:dyDescent="0.25">
      <c r="A234" t="str">
        <f t="shared" si="3"/>
        <v>NoordwijkInkomensafh.huurbeleid tot 34229 euroEigenaarN.v.t.N.v.t.</v>
      </c>
      <c r="B234">
        <v>2015</v>
      </c>
      <c r="C234" t="s">
        <v>15</v>
      </c>
      <c r="D234" t="s">
        <v>18</v>
      </c>
      <c r="E234" t="s">
        <v>8</v>
      </c>
      <c r="F234" t="s">
        <v>2</v>
      </c>
      <c r="G234" t="s">
        <v>1</v>
      </c>
      <c r="H234" t="s">
        <v>1</v>
      </c>
      <c r="I234">
        <v>1900</v>
      </c>
      <c r="J234">
        <v>23300</v>
      </c>
      <c r="K234">
        <v>22800</v>
      </c>
      <c r="L234">
        <v>28500</v>
      </c>
      <c r="M234">
        <v>27200</v>
      </c>
    </row>
    <row r="235" spans="1:13" x14ac:dyDescent="0.25">
      <c r="A235" t="str">
        <f t="shared" si="3"/>
        <v>NoordwijkInkomensafh.huurbeleid tot 34229 euroHuurTotaalN.v.t.</v>
      </c>
      <c r="B235">
        <v>2015</v>
      </c>
      <c r="C235" t="s">
        <v>15</v>
      </c>
      <c r="D235" t="s">
        <v>18</v>
      </c>
      <c r="E235" t="s">
        <v>8</v>
      </c>
      <c r="F235" t="s">
        <v>3</v>
      </c>
      <c r="G235" t="s">
        <v>0</v>
      </c>
      <c r="H235" t="s">
        <v>1</v>
      </c>
      <c r="I235">
        <v>2700</v>
      </c>
      <c r="J235">
        <v>16700</v>
      </c>
      <c r="K235">
        <v>17200</v>
      </c>
      <c r="L235">
        <v>19000</v>
      </c>
      <c r="M235">
        <v>18700</v>
      </c>
    </row>
    <row r="236" spans="1:13" x14ac:dyDescent="0.25">
      <c r="A236" t="str">
        <f t="shared" si="3"/>
        <v>NoordwijkInkomensafh.huurbeleid tot 34229 euroHuurCorporatieTotaal</v>
      </c>
      <c r="B236">
        <v>2015</v>
      </c>
      <c r="C236" t="s">
        <v>15</v>
      </c>
      <c r="D236" t="s">
        <v>18</v>
      </c>
      <c r="E236" t="s">
        <v>8</v>
      </c>
      <c r="F236" t="s">
        <v>3</v>
      </c>
      <c r="G236" t="s">
        <v>4</v>
      </c>
      <c r="H236" t="s">
        <v>0</v>
      </c>
      <c r="I236">
        <v>1600</v>
      </c>
      <c r="J236">
        <v>17000</v>
      </c>
      <c r="K236">
        <v>17300</v>
      </c>
      <c r="L236">
        <v>19900</v>
      </c>
      <c r="M236">
        <v>19000</v>
      </c>
    </row>
    <row r="237" spans="1:13" x14ac:dyDescent="0.25">
      <c r="A237" t="str">
        <f t="shared" si="3"/>
        <v>NoordwijkInkomensafh.huurbeleid tot 34229 euroHuurCorporatieOnder liberalisatiegrens</v>
      </c>
      <c r="B237">
        <v>2015</v>
      </c>
      <c r="C237" t="s">
        <v>15</v>
      </c>
      <c r="D237" t="s">
        <v>18</v>
      </c>
      <c r="E237" t="s">
        <v>8</v>
      </c>
      <c r="F237" t="s">
        <v>3</v>
      </c>
      <c r="G237" t="s">
        <v>4</v>
      </c>
      <c r="H237" t="s">
        <v>5</v>
      </c>
      <c r="I237">
        <v>1500</v>
      </c>
      <c r="J237">
        <v>17000</v>
      </c>
      <c r="K237">
        <v>17300</v>
      </c>
      <c r="L237">
        <v>19800</v>
      </c>
      <c r="M237">
        <v>19000</v>
      </c>
    </row>
    <row r="238" spans="1:13" x14ac:dyDescent="0.25">
      <c r="A238" t="str">
        <f t="shared" si="3"/>
        <v>NoordwijkInkomensafh.huurbeleid tot 34229 euroHuurCorporatieOverig</v>
      </c>
      <c r="B238">
        <v>2015</v>
      </c>
      <c r="C238" t="s">
        <v>15</v>
      </c>
      <c r="D238" t="s">
        <v>18</v>
      </c>
      <c r="E238" t="s">
        <v>8</v>
      </c>
      <c r="F238" t="s">
        <v>3</v>
      </c>
      <c r="G238" t="s">
        <v>4</v>
      </c>
      <c r="H238" t="s">
        <v>6</v>
      </c>
      <c r="I238">
        <v>100</v>
      </c>
      <c r="J238">
        <v>17500</v>
      </c>
      <c r="K238">
        <v>17000</v>
      </c>
      <c r="L238">
        <v>22200</v>
      </c>
      <c r="M238">
        <v>20400</v>
      </c>
    </row>
    <row r="239" spans="1:13" x14ac:dyDescent="0.25">
      <c r="A239" t="str">
        <f t="shared" si="3"/>
        <v>NoordwijkInkomensafh.huurbeleid tot 34229 euroHuurOverige verhuurderN.v.t.</v>
      </c>
      <c r="B239">
        <v>2015</v>
      </c>
      <c r="C239" t="s">
        <v>15</v>
      </c>
      <c r="D239" t="s">
        <v>18</v>
      </c>
      <c r="E239" t="s">
        <v>8</v>
      </c>
      <c r="F239" t="s">
        <v>3</v>
      </c>
      <c r="G239" t="s">
        <v>7</v>
      </c>
      <c r="H239" t="s">
        <v>1</v>
      </c>
      <c r="I239">
        <v>1100</v>
      </c>
      <c r="J239">
        <v>16200</v>
      </c>
      <c r="K239">
        <v>17200</v>
      </c>
      <c r="L239">
        <v>17700</v>
      </c>
      <c r="M239">
        <v>18300</v>
      </c>
    </row>
    <row r="240" spans="1:13" x14ac:dyDescent="0.25">
      <c r="A240" t="str">
        <f t="shared" si="3"/>
        <v>NoordwijkInkomensafh.huurbeleid 34229 t/m 43786 euroTotaalN.v.t.N.v.t.</v>
      </c>
      <c r="B240">
        <v>2015</v>
      </c>
      <c r="C240" t="s">
        <v>15</v>
      </c>
      <c r="D240" t="s">
        <v>18</v>
      </c>
      <c r="E240" t="s">
        <v>9</v>
      </c>
      <c r="F240" t="s">
        <v>0</v>
      </c>
      <c r="G240" t="s">
        <v>1</v>
      </c>
      <c r="H240" t="s">
        <v>1</v>
      </c>
      <c r="I240">
        <v>1400</v>
      </c>
      <c r="J240">
        <v>26700</v>
      </c>
      <c r="K240">
        <v>26100</v>
      </c>
      <c r="L240">
        <v>34900</v>
      </c>
      <c r="M240">
        <v>33600</v>
      </c>
    </row>
    <row r="241" spans="1:13" x14ac:dyDescent="0.25">
      <c r="A241" t="str">
        <f t="shared" si="3"/>
        <v>NoordwijkInkomensafh.huurbeleid 34229 t/m 43786 euroEigenaarN.v.t.N.v.t.</v>
      </c>
      <c r="B241">
        <v>2015</v>
      </c>
      <c r="C241" t="s">
        <v>15</v>
      </c>
      <c r="D241" t="s">
        <v>18</v>
      </c>
      <c r="E241" t="s">
        <v>9</v>
      </c>
      <c r="F241" t="s">
        <v>2</v>
      </c>
      <c r="G241" t="s">
        <v>1</v>
      </c>
      <c r="H241" t="s">
        <v>1</v>
      </c>
      <c r="I241">
        <v>900</v>
      </c>
      <c r="J241">
        <v>28100</v>
      </c>
      <c r="K241">
        <v>27800</v>
      </c>
      <c r="L241">
        <v>37400</v>
      </c>
      <c r="M241">
        <v>35800</v>
      </c>
    </row>
    <row r="242" spans="1:13" x14ac:dyDescent="0.25">
      <c r="A242" t="str">
        <f t="shared" si="3"/>
        <v>NoordwijkInkomensafh.huurbeleid 34229 t/m 43786 euroHuurTotaalN.v.t.</v>
      </c>
      <c r="B242">
        <v>2015</v>
      </c>
      <c r="C242" t="s">
        <v>15</v>
      </c>
      <c r="D242" t="s">
        <v>18</v>
      </c>
      <c r="E242" t="s">
        <v>9</v>
      </c>
      <c r="F242" t="s">
        <v>3</v>
      </c>
      <c r="G242" t="s">
        <v>0</v>
      </c>
      <c r="H242" t="s">
        <v>1</v>
      </c>
      <c r="I242">
        <v>500</v>
      </c>
      <c r="J242">
        <v>23700</v>
      </c>
      <c r="K242">
        <v>23900</v>
      </c>
      <c r="L242">
        <v>29900</v>
      </c>
      <c r="M242">
        <v>28800</v>
      </c>
    </row>
    <row r="243" spans="1:13" x14ac:dyDescent="0.25">
      <c r="A243" t="str">
        <f t="shared" si="3"/>
        <v>NoordwijkInkomensafh.huurbeleid 34229 t/m 43786 euroHuurCorporatieTotaal</v>
      </c>
      <c r="B243">
        <v>2015</v>
      </c>
      <c r="C243" t="s">
        <v>15</v>
      </c>
      <c r="D243" t="s">
        <v>18</v>
      </c>
      <c r="E243" t="s">
        <v>9</v>
      </c>
      <c r="F243" t="s">
        <v>3</v>
      </c>
      <c r="G243" t="s">
        <v>4</v>
      </c>
      <c r="H243" t="s">
        <v>0</v>
      </c>
      <c r="I243">
        <v>300</v>
      </c>
      <c r="J243">
        <v>23200</v>
      </c>
      <c r="K243">
        <v>22700</v>
      </c>
      <c r="L243">
        <v>30600</v>
      </c>
      <c r="M243">
        <v>29600</v>
      </c>
    </row>
    <row r="244" spans="1:13" x14ac:dyDescent="0.25">
      <c r="A244" t="str">
        <f t="shared" si="3"/>
        <v>NoordwijkInkomensafh.huurbeleid 34229 t/m 43786 euroHuurCorporatieOnder liberalisatiegrens</v>
      </c>
      <c r="B244">
        <v>2015</v>
      </c>
      <c r="C244" t="s">
        <v>15</v>
      </c>
      <c r="D244" t="s">
        <v>18</v>
      </c>
      <c r="E244" t="s">
        <v>9</v>
      </c>
      <c r="F244" t="s">
        <v>3</v>
      </c>
      <c r="G244" t="s">
        <v>4</v>
      </c>
      <c r="H244" t="s">
        <v>5</v>
      </c>
      <c r="I244">
        <v>200</v>
      </c>
      <c r="J244">
        <v>23200</v>
      </c>
      <c r="K244">
        <v>22700</v>
      </c>
      <c r="L244">
        <v>30400</v>
      </c>
      <c r="M244">
        <v>29400</v>
      </c>
    </row>
    <row r="245" spans="1:13" x14ac:dyDescent="0.25">
      <c r="A245" t="str">
        <f t="shared" si="3"/>
        <v>NoordwijkInkomensafh.huurbeleid 34229 t/m 43786 euroHuurCorporatieOverig</v>
      </c>
      <c r="B245">
        <v>2015</v>
      </c>
      <c r="C245" t="s">
        <v>15</v>
      </c>
      <c r="D245" t="s">
        <v>18</v>
      </c>
      <c r="E245" t="s">
        <v>9</v>
      </c>
      <c r="F245" t="s">
        <v>3</v>
      </c>
      <c r="G245" t="s">
        <v>4</v>
      </c>
      <c r="H245" t="s">
        <v>6</v>
      </c>
      <c r="I245">
        <v>0</v>
      </c>
      <c r="J245">
        <v>22900</v>
      </c>
      <c r="K245">
        <v>22400</v>
      </c>
      <c r="L245">
        <v>31700</v>
      </c>
      <c r="M245">
        <v>30700</v>
      </c>
    </row>
    <row r="246" spans="1:13" x14ac:dyDescent="0.25">
      <c r="A246" t="str">
        <f t="shared" si="3"/>
        <v>NoordwijkInkomensafh.huurbeleid 34229 t/m 43786 euroHuurOverige verhuurderN.v.t.</v>
      </c>
      <c r="B246">
        <v>2015</v>
      </c>
      <c r="C246" t="s">
        <v>15</v>
      </c>
      <c r="D246" t="s">
        <v>18</v>
      </c>
      <c r="E246" t="s">
        <v>9</v>
      </c>
      <c r="F246" t="s">
        <v>3</v>
      </c>
      <c r="G246" t="s">
        <v>7</v>
      </c>
      <c r="H246" t="s">
        <v>1</v>
      </c>
      <c r="I246">
        <v>200</v>
      </c>
      <c r="J246">
        <v>24400</v>
      </c>
      <c r="K246">
        <v>24800</v>
      </c>
      <c r="L246">
        <v>29000</v>
      </c>
      <c r="M246">
        <v>27600</v>
      </c>
    </row>
    <row r="247" spans="1:13" x14ac:dyDescent="0.25">
      <c r="A247" t="str">
        <f t="shared" si="3"/>
        <v>NoordwijkInkomensafh.huurbeleid meer dan 43786 euroTotaalN.v.t.N.v.t.</v>
      </c>
      <c r="B247">
        <v>2015</v>
      </c>
      <c r="C247" t="s">
        <v>15</v>
      </c>
      <c r="D247" t="s">
        <v>18</v>
      </c>
      <c r="E247" t="s">
        <v>10</v>
      </c>
      <c r="F247" t="s">
        <v>0</v>
      </c>
      <c r="G247" t="s">
        <v>1</v>
      </c>
      <c r="H247" t="s">
        <v>1</v>
      </c>
      <c r="I247">
        <v>5300</v>
      </c>
      <c r="J247">
        <v>45400</v>
      </c>
      <c r="K247">
        <v>36500</v>
      </c>
      <c r="L247">
        <v>68800</v>
      </c>
      <c r="M247">
        <v>55300</v>
      </c>
    </row>
    <row r="248" spans="1:13" x14ac:dyDescent="0.25">
      <c r="A248" t="str">
        <f t="shared" si="3"/>
        <v>NoordwijkInkomensafh.huurbeleid meer dan 43786 euroEigenaarN.v.t.N.v.t.</v>
      </c>
      <c r="B248">
        <v>2015</v>
      </c>
      <c r="C248" t="s">
        <v>15</v>
      </c>
      <c r="D248" t="s">
        <v>18</v>
      </c>
      <c r="E248" t="s">
        <v>10</v>
      </c>
      <c r="F248" t="s">
        <v>2</v>
      </c>
      <c r="G248" t="s">
        <v>1</v>
      </c>
      <c r="H248" t="s">
        <v>1</v>
      </c>
      <c r="I248">
        <v>4500</v>
      </c>
      <c r="J248">
        <v>47600</v>
      </c>
      <c r="K248">
        <v>38000</v>
      </c>
      <c r="L248">
        <v>72800</v>
      </c>
      <c r="M248">
        <v>58100</v>
      </c>
    </row>
    <row r="249" spans="1:13" x14ac:dyDescent="0.25">
      <c r="A249" t="str">
        <f t="shared" si="3"/>
        <v>NoordwijkInkomensafh.huurbeleid meer dan 43786 euroHuurTotaalN.v.t.</v>
      </c>
      <c r="B249">
        <v>2015</v>
      </c>
      <c r="C249" t="s">
        <v>15</v>
      </c>
      <c r="D249" t="s">
        <v>18</v>
      </c>
      <c r="E249" t="s">
        <v>10</v>
      </c>
      <c r="F249" t="s">
        <v>3</v>
      </c>
      <c r="G249" t="s">
        <v>0</v>
      </c>
      <c r="H249" t="s">
        <v>1</v>
      </c>
      <c r="I249">
        <v>800</v>
      </c>
      <c r="J249">
        <v>33400</v>
      </c>
      <c r="K249">
        <v>30200</v>
      </c>
      <c r="L249">
        <v>47100</v>
      </c>
      <c r="M249">
        <v>42300</v>
      </c>
    </row>
    <row r="250" spans="1:13" x14ac:dyDescent="0.25">
      <c r="A250" t="str">
        <f t="shared" si="3"/>
        <v>NoordwijkInkomensafh.huurbeleid meer dan 43786 euroHuurCorporatieTotaal</v>
      </c>
      <c r="B250">
        <v>2015</v>
      </c>
      <c r="C250" t="s">
        <v>15</v>
      </c>
      <c r="D250" t="s">
        <v>18</v>
      </c>
      <c r="E250" t="s">
        <v>10</v>
      </c>
      <c r="F250" t="s">
        <v>3</v>
      </c>
      <c r="G250" t="s">
        <v>4</v>
      </c>
      <c r="H250" t="s">
        <v>0</v>
      </c>
      <c r="I250">
        <v>400</v>
      </c>
      <c r="J250">
        <v>28900</v>
      </c>
      <c r="K250">
        <v>28300</v>
      </c>
      <c r="L250">
        <v>44600</v>
      </c>
      <c r="M250">
        <v>42300</v>
      </c>
    </row>
    <row r="251" spans="1:13" x14ac:dyDescent="0.25">
      <c r="A251" t="str">
        <f t="shared" si="3"/>
        <v>NoordwijkInkomensafh.huurbeleid meer dan 43786 euroHuurCorporatieOnder liberalisatiegrens</v>
      </c>
      <c r="B251">
        <v>2015</v>
      </c>
      <c r="C251" t="s">
        <v>15</v>
      </c>
      <c r="D251" t="s">
        <v>18</v>
      </c>
      <c r="E251" t="s">
        <v>10</v>
      </c>
      <c r="F251" t="s">
        <v>3</v>
      </c>
      <c r="G251" t="s">
        <v>4</v>
      </c>
      <c r="H251" t="s">
        <v>5</v>
      </c>
      <c r="I251">
        <v>300</v>
      </c>
      <c r="J251">
        <v>29200</v>
      </c>
      <c r="K251">
        <v>28800</v>
      </c>
      <c r="L251">
        <v>44700</v>
      </c>
      <c r="M251">
        <v>42600</v>
      </c>
    </row>
    <row r="252" spans="1:13" x14ac:dyDescent="0.25">
      <c r="A252" t="str">
        <f t="shared" si="3"/>
        <v>NoordwijkInkomensafh.huurbeleid meer dan 43786 euroHuurCorporatieOverig</v>
      </c>
      <c r="B252">
        <v>2015</v>
      </c>
      <c r="C252" t="s">
        <v>15</v>
      </c>
      <c r="D252" t="s">
        <v>18</v>
      </c>
      <c r="E252" t="s">
        <v>10</v>
      </c>
      <c r="F252" t="s">
        <v>3</v>
      </c>
      <c r="G252" t="s">
        <v>4</v>
      </c>
      <c r="H252" t="s">
        <v>6</v>
      </c>
      <c r="I252">
        <v>100</v>
      </c>
      <c r="J252">
        <v>27300</v>
      </c>
      <c r="K252">
        <v>26000</v>
      </c>
      <c r="L252">
        <v>44100</v>
      </c>
      <c r="M252">
        <v>39800</v>
      </c>
    </row>
    <row r="253" spans="1:13" x14ac:dyDescent="0.25">
      <c r="A253" t="str">
        <f t="shared" si="3"/>
        <v>NoordwijkInkomensafh.huurbeleid meer dan 43786 euroHuurOverige verhuurderN.v.t.</v>
      </c>
      <c r="B253">
        <v>2015</v>
      </c>
      <c r="C253" t="s">
        <v>15</v>
      </c>
      <c r="D253" t="s">
        <v>18</v>
      </c>
      <c r="E253" t="s">
        <v>10</v>
      </c>
      <c r="F253" t="s">
        <v>3</v>
      </c>
      <c r="G253" t="s">
        <v>7</v>
      </c>
      <c r="H253" t="s">
        <v>1</v>
      </c>
      <c r="I253">
        <v>400</v>
      </c>
      <c r="J253">
        <v>37200</v>
      </c>
      <c r="K253">
        <v>32400</v>
      </c>
      <c r="L253">
        <v>49200</v>
      </c>
      <c r="M253">
        <v>42700</v>
      </c>
    </row>
    <row r="254" spans="1:13" x14ac:dyDescent="0.25">
      <c r="A254" t="str">
        <f t="shared" si="3"/>
        <v>NoordwijkerhoutTotaalTotaalN.v.t.N.v.t.</v>
      </c>
      <c r="B254">
        <v>2015</v>
      </c>
      <c r="C254" t="s">
        <v>15</v>
      </c>
      <c r="D254" t="s">
        <v>19</v>
      </c>
      <c r="E254" t="s">
        <v>0</v>
      </c>
      <c r="F254" t="s">
        <v>0</v>
      </c>
      <c r="G254" t="s">
        <v>1</v>
      </c>
      <c r="H254" t="s">
        <v>1</v>
      </c>
      <c r="I254">
        <v>6700</v>
      </c>
      <c r="J254">
        <v>29200</v>
      </c>
      <c r="K254">
        <v>26300</v>
      </c>
      <c r="L254">
        <v>42700</v>
      </c>
      <c r="M254">
        <v>36900</v>
      </c>
    </row>
    <row r="255" spans="1:13" x14ac:dyDescent="0.25">
      <c r="A255" t="str">
        <f t="shared" si="3"/>
        <v>NoordwijkerhoutTotaalEigenaarN.v.t.N.v.t.</v>
      </c>
      <c r="B255">
        <v>2015</v>
      </c>
      <c r="C255" t="s">
        <v>15</v>
      </c>
      <c r="D255" t="s">
        <v>19</v>
      </c>
      <c r="E255" t="s">
        <v>0</v>
      </c>
      <c r="F255" t="s">
        <v>2</v>
      </c>
      <c r="G255" t="s">
        <v>1</v>
      </c>
      <c r="H255" t="s">
        <v>1</v>
      </c>
      <c r="I255">
        <v>4200</v>
      </c>
      <c r="J255">
        <v>34300</v>
      </c>
      <c r="K255">
        <v>30900</v>
      </c>
      <c r="L255">
        <v>52000</v>
      </c>
      <c r="M255">
        <v>46200</v>
      </c>
    </row>
    <row r="256" spans="1:13" x14ac:dyDescent="0.25">
      <c r="A256" t="str">
        <f t="shared" si="3"/>
        <v>NoordwijkerhoutTotaalHuurTotaalN.v.t.</v>
      </c>
      <c r="B256">
        <v>2015</v>
      </c>
      <c r="C256" t="s">
        <v>15</v>
      </c>
      <c r="D256" t="s">
        <v>19</v>
      </c>
      <c r="E256" t="s">
        <v>0</v>
      </c>
      <c r="F256" t="s">
        <v>3</v>
      </c>
      <c r="G256" t="s">
        <v>0</v>
      </c>
      <c r="H256" t="s">
        <v>1</v>
      </c>
      <c r="I256">
        <v>2500</v>
      </c>
      <c r="J256">
        <v>20700</v>
      </c>
      <c r="K256">
        <v>18900</v>
      </c>
      <c r="L256">
        <v>26900</v>
      </c>
      <c r="M256">
        <v>23200</v>
      </c>
    </row>
    <row r="257" spans="1:13" x14ac:dyDescent="0.25">
      <c r="A257" t="str">
        <f t="shared" si="3"/>
        <v>NoordwijkerhoutTotaalHuurCorporatieTotaal</v>
      </c>
      <c r="B257">
        <v>2015</v>
      </c>
      <c r="C257" t="s">
        <v>15</v>
      </c>
      <c r="D257" t="s">
        <v>19</v>
      </c>
      <c r="E257" t="s">
        <v>0</v>
      </c>
      <c r="F257" t="s">
        <v>3</v>
      </c>
      <c r="G257" t="s">
        <v>4</v>
      </c>
      <c r="H257" t="s">
        <v>0</v>
      </c>
      <c r="I257">
        <v>1900</v>
      </c>
      <c r="J257">
        <v>20400</v>
      </c>
      <c r="K257">
        <v>18900</v>
      </c>
      <c r="L257">
        <v>26500</v>
      </c>
      <c r="M257">
        <v>23300</v>
      </c>
    </row>
    <row r="258" spans="1:13" x14ac:dyDescent="0.25">
      <c r="A258" t="str">
        <f t="shared" si="3"/>
        <v>NoordwijkerhoutTotaalHuurCorporatieOnder liberalisatiegrens</v>
      </c>
      <c r="B258">
        <v>2015</v>
      </c>
      <c r="C258" t="s">
        <v>15</v>
      </c>
      <c r="D258" t="s">
        <v>19</v>
      </c>
      <c r="E258" t="s">
        <v>0</v>
      </c>
      <c r="F258" t="s">
        <v>3</v>
      </c>
      <c r="G258" t="s">
        <v>4</v>
      </c>
      <c r="H258" t="s">
        <v>5</v>
      </c>
      <c r="I258">
        <v>1700</v>
      </c>
      <c r="J258">
        <v>20500</v>
      </c>
      <c r="K258">
        <v>19000</v>
      </c>
      <c r="L258">
        <v>26800</v>
      </c>
      <c r="M258">
        <v>23600</v>
      </c>
    </row>
    <row r="259" spans="1:13" x14ac:dyDescent="0.25">
      <c r="A259" t="str">
        <f t="shared" ref="A259:A322" si="4">CONCATENATE(D259,E259,F259,G259,H259)</f>
        <v>NoordwijkerhoutTotaalHuurCorporatieOverig</v>
      </c>
      <c r="B259">
        <v>2015</v>
      </c>
      <c r="C259" t="s">
        <v>15</v>
      </c>
      <c r="D259" t="s">
        <v>19</v>
      </c>
      <c r="E259" t="s">
        <v>0</v>
      </c>
      <c r="F259" t="s">
        <v>3</v>
      </c>
      <c r="G259" t="s">
        <v>4</v>
      </c>
      <c r="H259" t="s">
        <v>6</v>
      </c>
      <c r="I259">
        <v>100</v>
      </c>
      <c r="J259">
        <v>19600</v>
      </c>
      <c r="K259">
        <v>18400</v>
      </c>
      <c r="L259">
        <v>23000</v>
      </c>
      <c r="M259">
        <v>18900</v>
      </c>
    </row>
    <row r="260" spans="1:13" x14ac:dyDescent="0.25">
      <c r="A260" t="str">
        <f t="shared" si="4"/>
        <v>NoordwijkerhoutTotaalHuurOverige verhuurderN.v.t.</v>
      </c>
      <c r="B260">
        <v>2015</v>
      </c>
      <c r="C260" t="s">
        <v>15</v>
      </c>
      <c r="D260" t="s">
        <v>19</v>
      </c>
      <c r="E260" t="s">
        <v>0</v>
      </c>
      <c r="F260" t="s">
        <v>3</v>
      </c>
      <c r="G260" t="s">
        <v>7</v>
      </c>
      <c r="H260" t="s">
        <v>1</v>
      </c>
      <c r="I260">
        <v>600</v>
      </c>
      <c r="J260">
        <v>21400</v>
      </c>
      <c r="K260">
        <v>19200</v>
      </c>
      <c r="L260">
        <v>27900</v>
      </c>
      <c r="M260">
        <v>22600</v>
      </c>
    </row>
    <row r="261" spans="1:13" x14ac:dyDescent="0.25">
      <c r="A261" t="str">
        <f t="shared" si="4"/>
        <v>NoordwijkerhoutInkomensafh.huurbeleid tot 34229 euroTotaalN.v.t.N.v.t.</v>
      </c>
      <c r="B261">
        <v>2015</v>
      </c>
      <c r="C261" t="s">
        <v>15</v>
      </c>
      <c r="D261" t="s">
        <v>19</v>
      </c>
      <c r="E261" t="s">
        <v>8</v>
      </c>
      <c r="F261" t="s">
        <v>0</v>
      </c>
      <c r="G261" t="s">
        <v>1</v>
      </c>
      <c r="H261" t="s">
        <v>1</v>
      </c>
      <c r="I261">
        <v>2800</v>
      </c>
      <c r="J261">
        <v>19100</v>
      </c>
      <c r="K261">
        <v>18800</v>
      </c>
      <c r="L261">
        <v>23200</v>
      </c>
      <c r="M261">
        <v>22400</v>
      </c>
    </row>
    <row r="262" spans="1:13" x14ac:dyDescent="0.25">
      <c r="A262" t="str">
        <f t="shared" si="4"/>
        <v>NoordwijkerhoutInkomensafh.huurbeleid tot 34229 euroEigenaarN.v.t.N.v.t.</v>
      </c>
      <c r="B262">
        <v>2015</v>
      </c>
      <c r="C262" t="s">
        <v>15</v>
      </c>
      <c r="D262" t="s">
        <v>19</v>
      </c>
      <c r="E262" t="s">
        <v>8</v>
      </c>
      <c r="F262" t="s">
        <v>2</v>
      </c>
      <c r="G262" t="s">
        <v>1</v>
      </c>
      <c r="H262" t="s">
        <v>1</v>
      </c>
      <c r="I262">
        <v>1100</v>
      </c>
      <c r="J262">
        <v>22700</v>
      </c>
      <c r="K262">
        <v>23000</v>
      </c>
      <c r="L262">
        <v>28500</v>
      </c>
      <c r="M262">
        <v>27700</v>
      </c>
    </row>
    <row r="263" spans="1:13" x14ac:dyDescent="0.25">
      <c r="A263" t="str">
        <f t="shared" si="4"/>
        <v>NoordwijkerhoutInkomensafh.huurbeleid tot 34229 euroHuurTotaalN.v.t.</v>
      </c>
      <c r="B263">
        <v>2015</v>
      </c>
      <c r="C263" t="s">
        <v>15</v>
      </c>
      <c r="D263" t="s">
        <v>19</v>
      </c>
      <c r="E263" t="s">
        <v>8</v>
      </c>
      <c r="F263" t="s">
        <v>3</v>
      </c>
      <c r="G263" t="s">
        <v>0</v>
      </c>
      <c r="H263" t="s">
        <v>1</v>
      </c>
      <c r="I263">
        <v>1700</v>
      </c>
      <c r="J263">
        <v>16800</v>
      </c>
      <c r="K263">
        <v>17300</v>
      </c>
      <c r="L263">
        <v>19700</v>
      </c>
      <c r="M263">
        <v>19100</v>
      </c>
    </row>
    <row r="264" spans="1:13" x14ac:dyDescent="0.25">
      <c r="A264" t="str">
        <f t="shared" si="4"/>
        <v>NoordwijkerhoutInkomensafh.huurbeleid tot 34229 euroHuurCorporatieTotaal</v>
      </c>
      <c r="B264">
        <v>2015</v>
      </c>
      <c r="C264" t="s">
        <v>15</v>
      </c>
      <c r="D264" t="s">
        <v>19</v>
      </c>
      <c r="E264" t="s">
        <v>8</v>
      </c>
      <c r="F264" t="s">
        <v>3</v>
      </c>
      <c r="G264" t="s">
        <v>4</v>
      </c>
      <c r="H264" t="s">
        <v>0</v>
      </c>
      <c r="I264">
        <v>1300</v>
      </c>
      <c r="J264">
        <v>17200</v>
      </c>
      <c r="K264">
        <v>17600</v>
      </c>
      <c r="L264">
        <v>20300</v>
      </c>
      <c r="M264">
        <v>19400</v>
      </c>
    </row>
    <row r="265" spans="1:13" x14ac:dyDescent="0.25">
      <c r="A265" t="str">
        <f t="shared" si="4"/>
        <v>NoordwijkerhoutInkomensafh.huurbeleid tot 34229 euroHuurCorporatieOnder liberalisatiegrens</v>
      </c>
      <c r="B265">
        <v>2015</v>
      </c>
      <c r="C265" t="s">
        <v>15</v>
      </c>
      <c r="D265" t="s">
        <v>19</v>
      </c>
      <c r="E265" t="s">
        <v>8</v>
      </c>
      <c r="F265" t="s">
        <v>3</v>
      </c>
      <c r="G265" t="s">
        <v>4</v>
      </c>
      <c r="H265" t="s">
        <v>5</v>
      </c>
      <c r="I265">
        <v>1200</v>
      </c>
      <c r="J265">
        <v>17200</v>
      </c>
      <c r="K265">
        <v>17600</v>
      </c>
      <c r="L265">
        <v>20500</v>
      </c>
      <c r="M265">
        <v>19600</v>
      </c>
    </row>
    <row r="266" spans="1:13" x14ac:dyDescent="0.25">
      <c r="A266" t="str">
        <f t="shared" si="4"/>
        <v>NoordwijkerhoutInkomensafh.huurbeleid tot 34229 euroHuurCorporatieOverig</v>
      </c>
      <c r="B266">
        <v>2015</v>
      </c>
      <c r="C266" t="s">
        <v>15</v>
      </c>
      <c r="D266" t="s">
        <v>19</v>
      </c>
      <c r="E266" t="s">
        <v>8</v>
      </c>
      <c r="F266" t="s">
        <v>3</v>
      </c>
      <c r="G266" t="s">
        <v>4</v>
      </c>
      <c r="H266" t="s">
        <v>6</v>
      </c>
      <c r="I266">
        <v>100</v>
      </c>
      <c r="J266">
        <v>16400</v>
      </c>
      <c r="K266">
        <v>17000</v>
      </c>
      <c r="L266">
        <v>17600</v>
      </c>
      <c r="M266">
        <v>17800</v>
      </c>
    </row>
    <row r="267" spans="1:13" x14ac:dyDescent="0.25">
      <c r="A267" t="str">
        <f t="shared" si="4"/>
        <v>NoordwijkerhoutInkomensafh.huurbeleid tot 34229 euroHuurOverige verhuurderN.v.t.</v>
      </c>
      <c r="B267">
        <v>2015</v>
      </c>
      <c r="C267" t="s">
        <v>15</v>
      </c>
      <c r="D267" t="s">
        <v>19</v>
      </c>
      <c r="E267" t="s">
        <v>8</v>
      </c>
      <c r="F267" t="s">
        <v>3</v>
      </c>
      <c r="G267" t="s">
        <v>7</v>
      </c>
      <c r="H267" t="s">
        <v>1</v>
      </c>
      <c r="I267">
        <v>400</v>
      </c>
      <c r="J267">
        <v>15400</v>
      </c>
      <c r="K267">
        <v>16000</v>
      </c>
      <c r="L267">
        <v>17900</v>
      </c>
      <c r="M267">
        <v>17800</v>
      </c>
    </row>
    <row r="268" spans="1:13" x14ac:dyDescent="0.25">
      <c r="A268" t="str">
        <f t="shared" si="4"/>
        <v>NoordwijkerhoutInkomensafh.huurbeleid 34229 t/m 43786 euroTotaalN.v.t.N.v.t.</v>
      </c>
      <c r="B268">
        <v>2015</v>
      </c>
      <c r="C268" t="s">
        <v>15</v>
      </c>
      <c r="D268" t="s">
        <v>19</v>
      </c>
      <c r="E268" t="s">
        <v>9</v>
      </c>
      <c r="F268" t="s">
        <v>0</v>
      </c>
      <c r="G268" t="s">
        <v>1</v>
      </c>
      <c r="H268" t="s">
        <v>1</v>
      </c>
      <c r="I268">
        <v>900</v>
      </c>
      <c r="J268">
        <v>26100</v>
      </c>
      <c r="K268">
        <v>25800</v>
      </c>
      <c r="L268">
        <v>35600</v>
      </c>
      <c r="M268">
        <v>34600</v>
      </c>
    </row>
    <row r="269" spans="1:13" x14ac:dyDescent="0.25">
      <c r="A269" t="str">
        <f t="shared" si="4"/>
        <v>NoordwijkerhoutInkomensafh.huurbeleid 34229 t/m 43786 euroEigenaarN.v.t.N.v.t.</v>
      </c>
      <c r="B269">
        <v>2015</v>
      </c>
      <c r="C269" t="s">
        <v>15</v>
      </c>
      <c r="D269" t="s">
        <v>19</v>
      </c>
      <c r="E269" t="s">
        <v>9</v>
      </c>
      <c r="F269" t="s">
        <v>2</v>
      </c>
      <c r="G269" t="s">
        <v>1</v>
      </c>
      <c r="H269" t="s">
        <v>1</v>
      </c>
      <c r="I269">
        <v>600</v>
      </c>
      <c r="J269">
        <v>27800</v>
      </c>
      <c r="K269">
        <v>27300</v>
      </c>
      <c r="L269">
        <v>38700</v>
      </c>
      <c r="M269">
        <v>36900</v>
      </c>
    </row>
    <row r="270" spans="1:13" x14ac:dyDescent="0.25">
      <c r="A270" t="str">
        <f t="shared" si="4"/>
        <v>NoordwijkerhoutInkomensafh.huurbeleid 34229 t/m 43786 euroHuurTotaalN.v.t.</v>
      </c>
      <c r="B270">
        <v>2015</v>
      </c>
      <c r="C270" t="s">
        <v>15</v>
      </c>
      <c r="D270" t="s">
        <v>19</v>
      </c>
      <c r="E270" t="s">
        <v>9</v>
      </c>
      <c r="F270" t="s">
        <v>3</v>
      </c>
      <c r="G270" t="s">
        <v>0</v>
      </c>
      <c r="H270" t="s">
        <v>1</v>
      </c>
      <c r="I270">
        <v>300</v>
      </c>
      <c r="J270">
        <v>23100</v>
      </c>
      <c r="K270">
        <v>23500</v>
      </c>
      <c r="L270">
        <v>29900</v>
      </c>
      <c r="M270">
        <v>28700</v>
      </c>
    </row>
    <row r="271" spans="1:13" x14ac:dyDescent="0.25">
      <c r="A271" t="str">
        <f t="shared" si="4"/>
        <v>NoordwijkerhoutInkomensafh.huurbeleid 34229 t/m 43786 euroHuurCorporatieTotaal</v>
      </c>
      <c r="B271">
        <v>2015</v>
      </c>
      <c r="C271" t="s">
        <v>15</v>
      </c>
      <c r="D271" t="s">
        <v>19</v>
      </c>
      <c r="E271" t="s">
        <v>9</v>
      </c>
      <c r="F271" t="s">
        <v>3</v>
      </c>
      <c r="G271" t="s">
        <v>4</v>
      </c>
      <c r="H271" t="s">
        <v>0</v>
      </c>
      <c r="I271">
        <v>200</v>
      </c>
      <c r="J271">
        <v>22900</v>
      </c>
      <c r="K271">
        <v>23200</v>
      </c>
      <c r="L271">
        <v>29300</v>
      </c>
      <c r="M271">
        <v>28400</v>
      </c>
    </row>
    <row r="272" spans="1:13" x14ac:dyDescent="0.25">
      <c r="A272" t="str">
        <f t="shared" si="4"/>
        <v>NoordwijkerhoutInkomensafh.huurbeleid 34229 t/m 43786 euroHuurCorporatieOnder liberalisatiegrens</v>
      </c>
      <c r="B272">
        <v>2015</v>
      </c>
      <c r="C272" t="s">
        <v>15</v>
      </c>
      <c r="D272" t="s">
        <v>19</v>
      </c>
      <c r="E272" t="s">
        <v>9</v>
      </c>
      <c r="F272" t="s">
        <v>3</v>
      </c>
      <c r="G272" t="s">
        <v>4</v>
      </c>
      <c r="H272" t="s">
        <v>5</v>
      </c>
      <c r="I272">
        <v>200</v>
      </c>
      <c r="J272">
        <v>22900</v>
      </c>
      <c r="K272">
        <v>23300</v>
      </c>
      <c r="L272">
        <v>29500</v>
      </c>
      <c r="M272">
        <v>28400</v>
      </c>
    </row>
    <row r="273" spans="1:13" x14ac:dyDescent="0.25">
      <c r="A273" t="str">
        <f t="shared" si="4"/>
        <v>NoordwijkerhoutInkomensafh.huurbeleid 34229 t/m 43786 euroHuurCorporatieOverig</v>
      </c>
      <c r="B273">
        <v>2015</v>
      </c>
      <c r="C273" t="s">
        <v>15</v>
      </c>
      <c r="D273" t="s">
        <v>19</v>
      </c>
      <c r="E273" t="s">
        <v>9</v>
      </c>
      <c r="F273" t="s">
        <v>3</v>
      </c>
      <c r="G273" t="s">
        <v>4</v>
      </c>
      <c r="H273" t="s">
        <v>6</v>
      </c>
      <c r="I273">
        <v>0</v>
      </c>
      <c r="J273">
        <v>22800</v>
      </c>
      <c r="K273">
        <v>22300</v>
      </c>
      <c r="L273">
        <v>27400</v>
      </c>
      <c r="M273">
        <v>29200</v>
      </c>
    </row>
    <row r="274" spans="1:13" x14ac:dyDescent="0.25">
      <c r="A274" t="str">
        <f t="shared" si="4"/>
        <v>NoordwijkerhoutInkomensafh.huurbeleid 34229 t/m 43786 euroHuurOverige verhuurderN.v.t.</v>
      </c>
      <c r="B274">
        <v>2015</v>
      </c>
      <c r="C274" t="s">
        <v>15</v>
      </c>
      <c r="D274" t="s">
        <v>19</v>
      </c>
      <c r="E274" t="s">
        <v>9</v>
      </c>
      <c r="F274" t="s">
        <v>3</v>
      </c>
      <c r="G274" t="s">
        <v>7</v>
      </c>
      <c r="H274" t="s">
        <v>1</v>
      </c>
      <c r="I274">
        <v>100</v>
      </c>
      <c r="J274">
        <v>23900</v>
      </c>
      <c r="K274">
        <v>23900</v>
      </c>
      <c r="L274">
        <v>31400</v>
      </c>
      <c r="M274">
        <v>30000</v>
      </c>
    </row>
    <row r="275" spans="1:13" x14ac:dyDescent="0.25">
      <c r="A275" t="str">
        <f t="shared" si="4"/>
        <v>NoordwijkerhoutInkomensafh.huurbeleid meer dan 43786 euroTotaalN.v.t.N.v.t.</v>
      </c>
      <c r="B275">
        <v>2015</v>
      </c>
      <c r="C275" t="s">
        <v>15</v>
      </c>
      <c r="D275" t="s">
        <v>19</v>
      </c>
      <c r="E275" t="s">
        <v>10</v>
      </c>
      <c r="F275" t="s">
        <v>0</v>
      </c>
      <c r="G275" t="s">
        <v>1</v>
      </c>
      <c r="H275" t="s">
        <v>1</v>
      </c>
      <c r="I275">
        <v>3100</v>
      </c>
      <c r="J275">
        <v>39200</v>
      </c>
      <c r="K275">
        <v>35300</v>
      </c>
      <c r="L275">
        <v>62300</v>
      </c>
      <c r="M275">
        <v>54800</v>
      </c>
    </row>
    <row r="276" spans="1:13" x14ac:dyDescent="0.25">
      <c r="A276" t="str">
        <f t="shared" si="4"/>
        <v>NoordwijkerhoutInkomensafh.huurbeleid meer dan 43786 euroEigenaarN.v.t.N.v.t.</v>
      </c>
      <c r="B276">
        <v>2015</v>
      </c>
      <c r="C276" t="s">
        <v>15</v>
      </c>
      <c r="D276" t="s">
        <v>19</v>
      </c>
      <c r="E276" t="s">
        <v>10</v>
      </c>
      <c r="F276" t="s">
        <v>2</v>
      </c>
      <c r="G276" t="s">
        <v>1</v>
      </c>
      <c r="H276" t="s">
        <v>1</v>
      </c>
      <c r="I276">
        <v>2600</v>
      </c>
      <c r="J276">
        <v>40700</v>
      </c>
      <c r="K276">
        <v>36400</v>
      </c>
      <c r="L276">
        <v>65000</v>
      </c>
      <c r="M276">
        <v>57100</v>
      </c>
    </row>
    <row r="277" spans="1:13" x14ac:dyDescent="0.25">
      <c r="A277" t="str">
        <f t="shared" si="4"/>
        <v>NoordwijkerhoutInkomensafh.huurbeleid meer dan 43786 euroHuurTotaalN.v.t.</v>
      </c>
      <c r="B277">
        <v>2015</v>
      </c>
      <c r="C277" t="s">
        <v>15</v>
      </c>
      <c r="D277" t="s">
        <v>19</v>
      </c>
      <c r="E277" t="s">
        <v>10</v>
      </c>
      <c r="F277" t="s">
        <v>3</v>
      </c>
      <c r="G277" t="s">
        <v>0</v>
      </c>
      <c r="H277" t="s">
        <v>1</v>
      </c>
      <c r="I277">
        <v>500</v>
      </c>
      <c r="J277">
        <v>32100</v>
      </c>
      <c r="K277">
        <v>30300</v>
      </c>
      <c r="L277">
        <v>48500</v>
      </c>
      <c r="M277">
        <v>43300</v>
      </c>
    </row>
    <row r="278" spans="1:13" x14ac:dyDescent="0.25">
      <c r="A278" t="str">
        <f t="shared" si="4"/>
        <v>NoordwijkerhoutInkomensafh.huurbeleid meer dan 43786 euroHuurCorporatieTotaal</v>
      </c>
      <c r="B278">
        <v>2015</v>
      </c>
      <c r="C278" t="s">
        <v>15</v>
      </c>
      <c r="D278" t="s">
        <v>19</v>
      </c>
      <c r="E278" t="s">
        <v>10</v>
      </c>
      <c r="F278" t="s">
        <v>3</v>
      </c>
      <c r="G278" t="s">
        <v>4</v>
      </c>
      <c r="H278" t="s">
        <v>0</v>
      </c>
      <c r="I278">
        <v>400</v>
      </c>
      <c r="J278">
        <v>30500</v>
      </c>
      <c r="K278">
        <v>29900</v>
      </c>
      <c r="L278">
        <v>47000</v>
      </c>
      <c r="M278">
        <v>43300</v>
      </c>
    </row>
    <row r="279" spans="1:13" x14ac:dyDescent="0.25">
      <c r="A279" t="str">
        <f t="shared" si="4"/>
        <v>NoordwijkerhoutInkomensafh.huurbeleid meer dan 43786 euroHuurCorporatieOnder liberalisatiegrens</v>
      </c>
      <c r="B279">
        <v>2015</v>
      </c>
      <c r="C279" t="s">
        <v>15</v>
      </c>
      <c r="D279" t="s">
        <v>19</v>
      </c>
      <c r="E279" t="s">
        <v>10</v>
      </c>
      <c r="F279" t="s">
        <v>3</v>
      </c>
      <c r="G279" t="s">
        <v>4</v>
      </c>
      <c r="H279" t="s">
        <v>5</v>
      </c>
      <c r="I279">
        <v>300</v>
      </c>
      <c r="J279">
        <v>30400</v>
      </c>
      <c r="K279">
        <v>29900</v>
      </c>
      <c r="L279">
        <v>47100</v>
      </c>
      <c r="M279">
        <v>43700</v>
      </c>
    </row>
    <row r="280" spans="1:13" x14ac:dyDescent="0.25">
      <c r="A280" t="str">
        <f t="shared" si="4"/>
        <v>NoordwijkerhoutInkomensafh.huurbeleid meer dan 43786 euroHuurCorporatieOverig</v>
      </c>
      <c r="B280">
        <v>2015</v>
      </c>
      <c r="C280" t="s">
        <v>15</v>
      </c>
      <c r="D280" t="s">
        <v>19</v>
      </c>
      <c r="E280" t="s">
        <v>10</v>
      </c>
      <c r="F280" t="s">
        <v>3</v>
      </c>
      <c r="G280" t="s">
        <v>4</v>
      </c>
      <c r="H280" t="s">
        <v>6</v>
      </c>
      <c r="I280">
        <v>0</v>
      </c>
      <c r="J280">
        <v>32900</v>
      </c>
      <c r="K280">
        <v>29700</v>
      </c>
      <c r="L280">
        <v>45400</v>
      </c>
      <c r="M280">
        <v>37900</v>
      </c>
    </row>
    <row r="281" spans="1:13" x14ac:dyDescent="0.25">
      <c r="A281" t="str">
        <f t="shared" si="4"/>
        <v>NoordwijkerhoutInkomensafh.huurbeleid meer dan 43786 euroHuurOverige verhuurderN.v.t.</v>
      </c>
      <c r="B281">
        <v>2015</v>
      </c>
      <c r="C281" t="s">
        <v>15</v>
      </c>
      <c r="D281" t="s">
        <v>19</v>
      </c>
      <c r="E281" t="s">
        <v>10</v>
      </c>
      <c r="F281" t="s">
        <v>3</v>
      </c>
      <c r="G281" t="s">
        <v>7</v>
      </c>
      <c r="H281" t="s">
        <v>1</v>
      </c>
      <c r="I281">
        <v>200</v>
      </c>
      <c r="J281">
        <v>35600</v>
      </c>
      <c r="K281">
        <v>32000</v>
      </c>
      <c r="L281">
        <v>51900</v>
      </c>
      <c r="M281">
        <v>43700</v>
      </c>
    </row>
    <row r="282" spans="1:13" x14ac:dyDescent="0.25">
      <c r="A282" t="str">
        <f t="shared" si="4"/>
        <v>TeylingenTotaalTotaalN.v.t.N.v.t.</v>
      </c>
      <c r="B282">
        <v>2015</v>
      </c>
      <c r="C282" t="s">
        <v>15</v>
      </c>
      <c r="D282" t="s">
        <v>20</v>
      </c>
      <c r="E282" t="s">
        <v>0</v>
      </c>
      <c r="F282" t="s">
        <v>0</v>
      </c>
      <c r="G282" t="s">
        <v>1</v>
      </c>
      <c r="H282" t="s">
        <v>1</v>
      </c>
      <c r="I282">
        <v>14500</v>
      </c>
      <c r="J282">
        <v>32900</v>
      </c>
      <c r="K282">
        <v>28400</v>
      </c>
      <c r="L282">
        <v>49000</v>
      </c>
      <c r="M282">
        <v>41000</v>
      </c>
    </row>
    <row r="283" spans="1:13" x14ac:dyDescent="0.25">
      <c r="A283" t="str">
        <f t="shared" si="4"/>
        <v>TeylingenTotaalEigenaarN.v.t.N.v.t.</v>
      </c>
      <c r="B283">
        <v>2015</v>
      </c>
      <c r="C283" t="s">
        <v>15</v>
      </c>
      <c r="D283" t="s">
        <v>20</v>
      </c>
      <c r="E283" t="s">
        <v>0</v>
      </c>
      <c r="F283" t="s">
        <v>2</v>
      </c>
      <c r="G283" t="s">
        <v>1</v>
      </c>
      <c r="H283" t="s">
        <v>1</v>
      </c>
      <c r="I283">
        <v>9700</v>
      </c>
      <c r="J283">
        <v>38100</v>
      </c>
      <c r="K283">
        <v>32900</v>
      </c>
      <c r="L283">
        <v>58500</v>
      </c>
      <c r="M283">
        <v>50200</v>
      </c>
    </row>
    <row r="284" spans="1:13" x14ac:dyDescent="0.25">
      <c r="A284" t="str">
        <f t="shared" si="4"/>
        <v>TeylingenTotaalHuurTotaalN.v.t.</v>
      </c>
      <c r="B284">
        <v>2015</v>
      </c>
      <c r="C284" t="s">
        <v>15</v>
      </c>
      <c r="D284" t="s">
        <v>20</v>
      </c>
      <c r="E284" t="s">
        <v>0</v>
      </c>
      <c r="F284" t="s">
        <v>3</v>
      </c>
      <c r="G284" t="s">
        <v>0</v>
      </c>
      <c r="H284" t="s">
        <v>1</v>
      </c>
      <c r="I284">
        <v>4800</v>
      </c>
      <c r="J284">
        <v>22500</v>
      </c>
      <c r="K284">
        <v>19800</v>
      </c>
      <c r="L284">
        <v>29400</v>
      </c>
      <c r="M284">
        <v>24100</v>
      </c>
    </row>
    <row r="285" spans="1:13" x14ac:dyDescent="0.25">
      <c r="A285" t="str">
        <f t="shared" si="4"/>
        <v>TeylingenTotaalHuurCorporatieTotaal</v>
      </c>
      <c r="B285">
        <v>2015</v>
      </c>
      <c r="C285" t="s">
        <v>15</v>
      </c>
      <c r="D285" t="s">
        <v>20</v>
      </c>
      <c r="E285" t="s">
        <v>0</v>
      </c>
      <c r="F285" t="s">
        <v>3</v>
      </c>
      <c r="G285" t="s">
        <v>4</v>
      </c>
      <c r="H285" t="s">
        <v>0</v>
      </c>
      <c r="I285">
        <v>3300</v>
      </c>
      <c r="J285">
        <v>20800</v>
      </c>
      <c r="K285">
        <v>19300</v>
      </c>
      <c r="L285">
        <v>27200</v>
      </c>
      <c r="M285">
        <v>23500</v>
      </c>
    </row>
    <row r="286" spans="1:13" x14ac:dyDescent="0.25">
      <c r="A286" t="str">
        <f t="shared" si="4"/>
        <v>TeylingenTotaalHuurCorporatieOnder liberalisatiegrens</v>
      </c>
      <c r="B286">
        <v>2015</v>
      </c>
      <c r="C286" t="s">
        <v>15</v>
      </c>
      <c r="D286" t="s">
        <v>20</v>
      </c>
      <c r="E286" t="s">
        <v>0</v>
      </c>
      <c r="F286" t="s">
        <v>3</v>
      </c>
      <c r="G286" t="s">
        <v>4</v>
      </c>
      <c r="H286" t="s">
        <v>5</v>
      </c>
      <c r="I286">
        <v>3100</v>
      </c>
      <c r="J286">
        <v>20400</v>
      </c>
      <c r="K286">
        <v>19000</v>
      </c>
      <c r="L286">
        <v>26300</v>
      </c>
      <c r="M286">
        <v>23000</v>
      </c>
    </row>
    <row r="287" spans="1:13" x14ac:dyDescent="0.25">
      <c r="A287" t="str">
        <f t="shared" si="4"/>
        <v>TeylingenTotaalHuurCorporatieOverig</v>
      </c>
      <c r="B287">
        <v>2015</v>
      </c>
      <c r="C287" t="s">
        <v>15</v>
      </c>
      <c r="D287" t="s">
        <v>20</v>
      </c>
      <c r="E287" t="s">
        <v>0</v>
      </c>
      <c r="F287" t="s">
        <v>3</v>
      </c>
      <c r="G287" t="s">
        <v>4</v>
      </c>
      <c r="H287" t="s">
        <v>6</v>
      </c>
      <c r="I287">
        <v>300</v>
      </c>
      <c r="J287">
        <v>25300</v>
      </c>
      <c r="K287">
        <v>23500</v>
      </c>
      <c r="L287">
        <v>37500</v>
      </c>
      <c r="M287">
        <v>34800</v>
      </c>
    </row>
    <row r="288" spans="1:13" x14ac:dyDescent="0.25">
      <c r="A288" t="str">
        <f t="shared" si="4"/>
        <v>TeylingenTotaalHuurOverige verhuurderN.v.t.</v>
      </c>
      <c r="B288">
        <v>2015</v>
      </c>
      <c r="C288" t="s">
        <v>15</v>
      </c>
      <c r="D288" t="s">
        <v>20</v>
      </c>
      <c r="E288" t="s">
        <v>0</v>
      </c>
      <c r="F288" t="s">
        <v>3</v>
      </c>
      <c r="G288" t="s">
        <v>7</v>
      </c>
      <c r="H288" t="s">
        <v>1</v>
      </c>
      <c r="I288">
        <v>1400</v>
      </c>
      <c r="J288">
        <v>26200</v>
      </c>
      <c r="K288">
        <v>22100</v>
      </c>
      <c r="L288">
        <v>34400</v>
      </c>
      <c r="M288">
        <v>26400</v>
      </c>
    </row>
    <row r="289" spans="1:13" x14ac:dyDescent="0.25">
      <c r="A289" t="str">
        <f t="shared" si="4"/>
        <v>TeylingenInkomensafh.huurbeleid tot 34229 euroTotaalN.v.t.N.v.t.</v>
      </c>
      <c r="B289">
        <v>2015</v>
      </c>
      <c r="C289" t="s">
        <v>15</v>
      </c>
      <c r="D289" t="s">
        <v>20</v>
      </c>
      <c r="E289" t="s">
        <v>8</v>
      </c>
      <c r="F289" t="s">
        <v>0</v>
      </c>
      <c r="G289" t="s">
        <v>1</v>
      </c>
      <c r="H289" t="s">
        <v>1</v>
      </c>
      <c r="I289">
        <v>5000</v>
      </c>
      <c r="J289">
        <v>20300</v>
      </c>
      <c r="K289">
        <v>19000</v>
      </c>
      <c r="L289">
        <v>24500</v>
      </c>
      <c r="M289">
        <v>22500</v>
      </c>
    </row>
    <row r="290" spans="1:13" x14ac:dyDescent="0.25">
      <c r="A290" t="str">
        <f t="shared" si="4"/>
        <v>TeylingenInkomensafh.huurbeleid tot 34229 euroEigenaarN.v.t.N.v.t.</v>
      </c>
      <c r="B290">
        <v>2015</v>
      </c>
      <c r="C290" t="s">
        <v>15</v>
      </c>
      <c r="D290" t="s">
        <v>20</v>
      </c>
      <c r="E290" t="s">
        <v>8</v>
      </c>
      <c r="F290" t="s">
        <v>2</v>
      </c>
      <c r="G290" t="s">
        <v>1</v>
      </c>
      <c r="H290" t="s">
        <v>1</v>
      </c>
      <c r="I290">
        <v>2100</v>
      </c>
      <c r="J290">
        <v>23500</v>
      </c>
      <c r="K290">
        <v>22900</v>
      </c>
      <c r="L290">
        <v>29600</v>
      </c>
      <c r="M290">
        <v>27500</v>
      </c>
    </row>
    <row r="291" spans="1:13" x14ac:dyDescent="0.25">
      <c r="A291" t="str">
        <f t="shared" si="4"/>
        <v>TeylingenInkomensafh.huurbeleid tot 34229 euroHuurTotaalN.v.t.</v>
      </c>
      <c r="B291">
        <v>2015</v>
      </c>
      <c r="C291" t="s">
        <v>15</v>
      </c>
      <c r="D291" t="s">
        <v>20</v>
      </c>
      <c r="E291" t="s">
        <v>8</v>
      </c>
      <c r="F291" t="s">
        <v>3</v>
      </c>
      <c r="G291" t="s">
        <v>0</v>
      </c>
      <c r="H291" t="s">
        <v>1</v>
      </c>
      <c r="I291">
        <v>2900</v>
      </c>
      <c r="J291">
        <v>18000</v>
      </c>
      <c r="K291">
        <v>17500</v>
      </c>
      <c r="L291">
        <v>20900</v>
      </c>
      <c r="M291">
        <v>19200</v>
      </c>
    </row>
    <row r="292" spans="1:13" x14ac:dyDescent="0.25">
      <c r="A292" t="str">
        <f t="shared" si="4"/>
        <v>TeylingenInkomensafh.huurbeleid tot 34229 euroHuurCorporatieTotaal</v>
      </c>
      <c r="B292">
        <v>2015</v>
      </c>
      <c r="C292" t="s">
        <v>15</v>
      </c>
      <c r="D292" t="s">
        <v>20</v>
      </c>
      <c r="E292" t="s">
        <v>8</v>
      </c>
      <c r="F292" t="s">
        <v>3</v>
      </c>
      <c r="G292" t="s">
        <v>4</v>
      </c>
      <c r="H292" t="s">
        <v>0</v>
      </c>
      <c r="I292">
        <v>2200</v>
      </c>
      <c r="J292">
        <v>17200</v>
      </c>
      <c r="K292">
        <v>17600</v>
      </c>
      <c r="L292">
        <v>20000</v>
      </c>
      <c r="M292">
        <v>19300</v>
      </c>
    </row>
    <row r="293" spans="1:13" x14ac:dyDescent="0.25">
      <c r="A293" t="str">
        <f t="shared" si="4"/>
        <v>TeylingenInkomensafh.huurbeleid tot 34229 euroHuurCorporatieOnder liberalisatiegrens</v>
      </c>
      <c r="B293">
        <v>2015</v>
      </c>
      <c r="C293" t="s">
        <v>15</v>
      </c>
      <c r="D293" t="s">
        <v>20</v>
      </c>
      <c r="E293" t="s">
        <v>8</v>
      </c>
      <c r="F293" t="s">
        <v>3</v>
      </c>
      <c r="G293" t="s">
        <v>4</v>
      </c>
      <c r="H293" t="s">
        <v>5</v>
      </c>
      <c r="I293">
        <v>2100</v>
      </c>
      <c r="J293">
        <v>17300</v>
      </c>
      <c r="K293">
        <v>17600</v>
      </c>
      <c r="L293">
        <v>20000</v>
      </c>
      <c r="M293">
        <v>19300</v>
      </c>
    </row>
    <row r="294" spans="1:13" x14ac:dyDescent="0.25">
      <c r="A294" t="str">
        <f t="shared" si="4"/>
        <v>TeylingenInkomensafh.huurbeleid tot 34229 euroHuurCorporatieOverig</v>
      </c>
      <c r="B294">
        <v>2015</v>
      </c>
      <c r="C294" t="s">
        <v>15</v>
      </c>
      <c r="D294" t="s">
        <v>20</v>
      </c>
      <c r="E294" t="s">
        <v>8</v>
      </c>
      <c r="F294" t="s">
        <v>3</v>
      </c>
      <c r="G294" t="s">
        <v>4</v>
      </c>
      <c r="H294" t="s">
        <v>6</v>
      </c>
      <c r="I294">
        <v>100</v>
      </c>
      <c r="J294">
        <v>16600</v>
      </c>
      <c r="K294">
        <v>17400</v>
      </c>
      <c r="L294">
        <v>20900</v>
      </c>
      <c r="M294">
        <v>20300</v>
      </c>
    </row>
    <row r="295" spans="1:13" x14ac:dyDescent="0.25">
      <c r="A295" t="str">
        <f t="shared" si="4"/>
        <v>TeylingenInkomensafh.huurbeleid tot 34229 euroHuurOverige verhuurderN.v.t.</v>
      </c>
      <c r="B295">
        <v>2015</v>
      </c>
      <c r="C295" t="s">
        <v>15</v>
      </c>
      <c r="D295" t="s">
        <v>20</v>
      </c>
      <c r="E295" t="s">
        <v>8</v>
      </c>
      <c r="F295" t="s">
        <v>3</v>
      </c>
      <c r="G295" t="s">
        <v>7</v>
      </c>
      <c r="H295" t="s">
        <v>1</v>
      </c>
      <c r="I295">
        <v>700</v>
      </c>
      <c r="J295">
        <v>20200</v>
      </c>
      <c r="K295">
        <v>17300</v>
      </c>
      <c r="L295">
        <v>23700</v>
      </c>
      <c r="M295">
        <v>18700</v>
      </c>
    </row>
    <row r="296" spans="1:13" x14ac:dyDescent="0.25">
      <c r="A296" t="str">
        <f t="shared" si="4"/>
        <v>TeylingenInkomensafh.huurbeleid 34229 t/m 43786 euroTotaalN.v.t.N.v.t.</v>
      </c>
      <c r="B296">
        <v>2015</v>
      </c>
      <c r="C296" t="s">
        <v>15</v>
      </c>
      <c r="D296" t="s">
        <v>20</v>
      </c>
      <c r="E296" t="s">
        <v>9</v>
      </c>
      <c r="F296" t="s">
        <v>0</v>
      </c>
      <c r="G296" t="s">
        <v>1</v>
      </c>
      <c r="H296" t="s">
        <v>1</v>
      </c>
      <c r="I296">
        <v>1700</v>
      </c>
      <c r="J296">
        <v>26400</v>
      </c>
      <c r="K296">
        <v>25800</v>
      </c>
      <c r="L296">
        <v>35500</v>
      </c>
      <c r="M296">
        <v>34200</v>
      </c>
    </row>
    <row r="297" spans="1:13" x14ac:dyDescent="0.25">
      <c r="A297" t="str">
        <f t="shared" si="4"/>
        <v>TeylingenInkomensafh.huurbeleid 34229 t/m 43786 euroEigenaarN.v.t.N.v.t.</v>
      </c>
      <c r="B297">
        <v>2015</v>
      </c>
      <c r="C297" t="s">
        <v>15</v>
      </c>
      <c r="D297" t="s">
        <v>20</v>
      </c>
      <c r="E297" t="s">
        <v>9</v>
      </c>
      <c r="F297" t="s">
        <v>2</v>
      </c>
      <c r="G297" t="s">
        <v>1</v>
      </c>
      <c r="H297" t="s">
        <v>1</v>
      </c>
      <c r="I297">
        <v>1100</v>
      </c>
      <c r="J297">
        <v>28000</v>
      </c>
      <c r="K297">
        <v>27400</v>
      </c>
      <c r="L297">
        <v>38700</v>
      </c>
      <c r="M297">
        <v>36900</v>
      </c>
    </row>
    <row r="298" spans="1:13" x14ac:dyDescent="0.25">
      <c r="A298" t="str">
        <f t="shared" si="4"/>
        <v>TeylingenInkomensafh.huurbeleid 34229 t/m 43786 euroHuurTotaalN.v.t.</v>
      </c>
      <c r="B298">
        <v>2015</v>
      </c>
      <c r="C298" t="s">
        <v>15</v>
      </c>
      <c r="D298" t="s">
        <v>20</v>
      </c>
      <c r="E298" t="s">
        <v>9</v>
      </c>
      <c r="F298" t="s">
        <v>3</v>
      </c>
      <c r="G298" t="s">
        <v>0</v>
      </c>
      <c r="H298" t="s">
        <v>1</v>
      </c>
      <c r="I298">
        <v>600</v>
      </c>
      <c r="J298">
        <v>23400</v>
      </c>
      <c r="K298">
        <v>23600</v>
      </c>
      <c r="L298">
        <v>29700</v>
      </c>
      <c r="M298">
        <v>28500</v>
      </c>
    </row>
    <row r="299" spans="1:13" x14ac:dyDescent="0.25">
      <c r="A299" t="str">
        <f t="shared" si="4"/>
        <v>TeylingenInkomensafh.huurbeleid 34229 t/m 43786 euroHuurCorporatieTotaal</v>
      </c>
      <c r="B299">
        <v>2015</v>
      </c>
      <c r="C299" t="s">
        <v>15</v>
      </c>
      <c r="D299" t="s">
        <v>20</v>
      </c>
      <c r="E299" t="s">
        <v>9</v>
      </c>
      <c r="F299" t="s">
        <v>3</v>
      </c>
      <c r="G299" t="s">
        <v>4</v>
      </c>
      <c r="H299" t="s">
        <v>0</v>
      </c>
      <c r="I299">
        <v>400</v>
      </c>
      <c r="J299">
        <v>22800</v>
      </c>
      <c r="K299">
        <v>22800</v>
      </c>
      <c r="L299">
        <v>29500</v>
      </c>
      <c r="M299">
        <v>28500</v>
      </c>
    </row>
    <row r="300" spans="1:13" x14ac:dyDescent="0.25">
      <c r="A300" t="str">
        <f t="shared" si="4"/>
        <v>TeylingenInkomensafh.huurbeleid 34229 t/m 43786 euroHuurCorporatieOnder liberalisatiegrens</v>
      </c>
      <c r="B300">
        <v>2015</v>
      </c>
      <c r="C300" t="s">
        <v>15</v>
      </c>
      <c r="D300" t="s">
        <v>20</v>
      </c>
      <c r="E300" t="s">
        <v>9</v>
      </c>
      <c r="F300" t="s">
        <v>3</v>
      </c>
      <c r="G300" t="s">
        <v>4</v>
      </c>
      <c r="H300" t="s">
        <v>5</v>
      </c>
      <c r="I300">
        <v>300</v>
      </c>
      <c r="J300">
        <v>22900</v>
      </c>
      <c r="K300">
        <v>22800</v>
      </c>
      <c r="L300">
        <v>29500</v>
      </c>
      <c r="M300">
        <v>28500</v>
      </c>
    </row>
    <row r="301" spans="1:13" x14ac:dyDescent="0.25">
      <c r="A301" t="str">
        <f t="shared" si="4"/>
        <v>TeylingenInkomensafh.huurbeleid 34229 t/m 43786 euroHuurCorporatieOverig</v>
      </c>
      <c r="B301">
        <v>2015</v>
      </c>
      <c r="C301" t="s">
        <v>15</v>
      </c>
      <c r="D301" t="s">
        <v>20</v>
      </c>
      <c r="E301" t="s">
        <v>9</v>
      </c>
      <c r="F301" t="s">
        <v>3</v>
      </c>
      <c r="G301" t="s">
        <v>4</v>
      </c>
      <c r="H301" t="s">
        <v>6</v>
      </c>
      <c r="I301">
        <v>0</v>
      </c>
      <c r="J301">
        <v>22500</v>
      </c>
      <c r="K301">
        <v>22700</v>
      </c>
      <c r="L301">
        <v>30100</v>
      </c>
      <c r="M301">
        <v>29300</v>
      </c>
    </row>
    <row r="302" spans="1:13" x14ac:dyDescent="0.25">
      <c r="A302" t="str">
        <f t="shared" si="4"/>
        <v>TeylingenInkomensafh.huurbeleid 34229 t/m 43786 euroHuurOverige verhuurderN.v.t.</v>
      </c>
      <c r="B302">
        <v>2015</v>
      </c>
      <c r="C302" t="s">
        <v>15</v>
      </c>
      <c r="D302" t="s">
        <v>20</v>
      </c>
      <c r="E302" t="s">
        <v>9</v>
      </c>
      <c r="F302" t="s">
        <v>3</v>
      </c>
      <c r="G302" t="s">
        <v>7</v>
      </c>
      <c r="H302" t="s">
        <v>1</v>
      </c>
      <c r="I302">
        <v>200</v>
      </c>
      <c r="J302">
        <v>24400</v>
      </c>
      <c r="K302">
        <v>24700</v>
      </c>
      <c r="L302">
        <v>30000</v>
      </c>
      <c r="M302">
        <v>28300</v>
      </c>
    </row>
    <row r="303" spans="1:13" x14ac:dyDescent="0.25">
      <c r="A303" t="str">
        <f t="shared" si="4"/>
        <v>TeylingenInkomensafh.huurbeleid meer dan 43786 euroTotaalN.v.t.N.v.t.</v>
      </c>
      <c r="B303">
        <v>2015</v>
      </c>
      <c r="C303" t="s">
        <v>15</v>
      </c>
      <c r="D303" t="s">
        <v>20</v>
      </c>
      <c r="E303" t="s">
        <v>10</v>
      </c>
      <c r="F303" t="s">
        <v>0</v>
      </c>
      <c r="G303" t="s">
        <v>1</v>
      </c>
      <c r="H303" t="s">
        <v>1</v>
      </c>
      <c r="I303">
        <v>7800</v>
      </c>
      <c r="J303">
        <v>42400</v>
      </c>
      <c r="K303">
        <v>36400</v>
      </c>
      <c r="L303">
        <v>67300</v>
      </c>
      <c r="M303">
        <v>57300</v>
      </c>
    </row>
    <row r="304" spans="1:13" x14ac:dyDescent="0.25">
      <c r="A304" t="str">
        <f t="shared" si="4"/>
        <v>TeylingenInkomensafh.huurbeleid meer dan 43786 euroEigenaarN.v.t.N.v.t.</v>
      </c>
      <c r="B304">
        <v>2015</v>
      </c>
      <c r="C304" t="s">
        <v>15</v>
      </c>
      <c r="D304" t="s">
        <v>20</v>
      </c>
      <c r="E304" t="s">
        <v>10</v>
      </c>
      <c r="F304" t="s">
        <v>2</v>
      </c>
      <c r="G304" t="s">
        <v>1</v>
      </c>
      <c r="H304" t="s">
        <v>1</v>
      </c>
      <c r="I304">
        <v>6600</v>
      </c>
      <c r="J304">
        <v>44300</v>
      </c>
      <c r="K304">
        <v>37800</v>
      </c>
      <c r="L304">
        <v>71000</v>
      </c>
      <c r="M304">
        <v>60200</v>
      </c>
    </row>
    <row r="305" spans="1:13" x14ac:dyDescent="0.25">
      <c r="A305" t="str">
        <f t="shared" si="4"/>
        <v>TeylingenInkomensafh.huurbeleid meer dan 43786 euroHuurTotaalN.v.t.</v>
      </c>
      <c r="B305">
        <v>2015</v>
      </c>
      <c r="C305" t="s">
        <v>15</v>
      </c>
      <c r="D305" t="s">
        <v>20</v>
      </c>
      <c r="E305" t="s">
        <v>10</v>
      </c>
      <c r="F305" t="s">
        <v>3</v>
      </c>
      <c r="G305" t="s">
        <v>0</v>
      </c>
      <c r="H305" t="s">
        <v>1</v>
      </c>
      <c r="I305">
        <v>1300</v>
      </c>
      <c r="J305">
        <v>32200</v>
      </c>
      <c r="K305">
        <v>30300</v>
      </c>
      <c r="L305">
        <v>48400</v>
      </c>
      <c r="M305">
        <v>43500</v>
      </c>
    </row>
    <row r="306" spans="1:13" x14ac:dyDescent="0.25">
      <c r="A306" t="str">
        <f t="shared" si="4"/>
        <v>TeylingenInkomensafh.huurbeleid meer dan 43786 euroHuurCorporatieTotaal</v>
      </c>
      <c r="B306">
        <v>2015</v>
      </c>
      <c r="C306" t="s">
        <v>15</v>
      </c>
      <c r="D306" t="s">
        <v>20</v>
      </c>
      <c r="E306" t="s">
        <v>10</v>
      </c>
      <c r="F306" t="s">
        <v>3</v>
      </c>
      <c r="G306" t="s">
        <v>4</v>
      </c>
      <c r="H306" t="s">
        <v>0</v>
      </c>
      <c r="I306">
        <v>800</v>
      </c>
      <c r="J306">
        <v>29800</v>
      </c>
      <c r="K306">
        <v>28800</v>
      </c>
      <c r="L306">
        <v>46200</v>
      </c>
      <c r="M306">
        <v>43000</v>
      </c>
    </row>
    <row r="307" spans="1:13" x14ac:dyDescent="0.25">
      <c r="A307" t="str">
        <f t="shared" si="4"/>
        <v>TeylingenInkomensafh.huurbeleid meer dan 43786 euroHuurCorporatieOnder liberalisatiegrens</v>
      </c>
      <c r="B307">
        <v>2015</v>
      </c>
      <c r="C307" t="s">
        <v>15</v>
      </c>
      <c r="D307" t="s">
        <v>20</v>
      </c>
      <c r="E307" t="s">
        <v>10</v>
      </c>
      <c r="F307" t="s">
        <v>3</v>
      </c>
      <c r="G307" t="s">
        <v>4</v>
      </c>
      <c r="H307" t="s">
        <v>5</v>
      </c>
      <c r="I307">
        <v>600</v>
      </c>
      <c r="J307">
        <v>29400</v>
      </c>
      <c r="K307">
        <v>28600</v>
      </c>
      <c r="L307">
        <v>45200</v>
      </c>
      <c r="M307">
        <v>42000</v>
      </c>
    </row>
    <row r="308" spans="1:13" x14ac:dyDescent="0.25">
      <c r="A308" t="str">
        <f t="shared" si="4"/>
        <v>TeylingenInkomensafh.huurbeleid meer dan 43786 euroHuurCorporatieOverig</v>
      </c>
      <c r="B308">
        <v>2015</v>
      </c>
      <c r="C308" t="s">
        <v>15</v>
      </c>
      <c r="D308" t="s">
        <v>20</v>
      </c>
      <c r="E308" t="s">
        <v>10</v>
      </c>
      <c r="F308" t="s">
        <v>3</v>
      </c>
      <c r="G308" t="s">
        <v>4</v>
      </c>
      <c r="H308" t="s">
        <v>6</v>
      </c>
      <c r="I308">
        <v>100</v>
      </c>
      <c r="J308">
        <v>31900</v>
      </c>
      <c r="K308">
        <v>29900</v>
      </c>
      <c r="L308">
        <v>50900</v>
      </c>
      <c r="M308">
        <v>47800</v>
      </c>
    </row>
    <row r="309" spans="1:13" x14ac:dyDescent="0.25">
      <c r="A309" t="str">
        <f t="shared" si="4"/>
        <v>TeylingenInkomensafh.huurbeleid meer dan 43786 euroHuurOverige verhuurderN.v.t.</v>
      </c>
      <c r="B309">
        <v>2015</v>
      </c>
      <c r="C309" t="s">
        <v>15</v>
      </c>
      <c r="D309" t="s">
        <v>20</v>
      </c>
      <c r="E309" t="s">
        <v>10</v>
      </c>
      <c r="F309" t="s">
        <v>3</v>
      </c>
      <c r="G309" t="s">
        <v>7</v>
      </c>
      <c r="H309" t="s">
        <v>1</v>
      </c>
      <c r="I309">
        <v>500</v>
      </c>
      <c r="J309">
        <v>35800</v>
      </c>
      <c r="K309">
        <v>32900</v>
      </c>
      <c r="L309">
        <v>51900</v>
      </c>
      <c r="M309">
        <v>44900</v>
      </c>
    </row>
    <row r="310" spans="1:13" x14ac:dyDescent="0.25">
      <c r="A310" t="str">
        <f t="shared" si="4"/>
        <v>TotaalTotaalTotaalN.v.t.N.v.t.</v>
      </c>
      <c r="B310">
        <v>2015</v>
      </c>
      <c r="C310" t="s">
        <v>21</v>
      </c>
      <c r="D310" t="s">
        <v>0</v>
      </c>
      <c r="E310" t="s">
        <v>0</v>
      </c>
      <c r="F310" t="s">
        <v>0</v>
      </c>
      <c r="G310" t="s">
        <v>1</v>
      </c>
      <c r="H310" t="s">
        <v>1</v>
      </c>
      <c r="I310">
        <v>114000</v>
      </c>
      <c r="J310">
        <v>30000</v>
      </c>
      <c r="K310">
        <v>26500</v>
      </c>
      <c r="L310">
        <v>42600</v>
      </c>
      <c r="M310">
        <v>35600</v>
      </c>
    </row>
    <row r="311" spans="1:13" x14ac:dyDescent="0.25">
      <c r="A311" t="str">
        <f t="shared" si="4"/>
        <v>TotaalTotaalEigenaarN.v.t.N.v.t.</v>
      </c>
      <c r="B311">
        <v>2015</v>
      </c>
      <c r="C311" t="s">
        <v>21</v>
      </c>
      <c r="D311" t="s">
        <v>0</v>
      </c>
      <c r="E311" t="s">
        <v>0</v>
      </c>
      <c r="F311" t="s">
        <v>2</v>
      </c>
      <c r="G311" t="s">
        <v>1</v>
      </c>
      <c r="H311" t="s">
        <v>1</v>
      </c>
      <c r="I311">
        <v>65700</v>
      </c>
      <c r="J311">
        <v>36700</v>
      </c>
      <c r="K311">
        <v>32500</v>
      </c>
      <c r="L311">
        <v>54600</v>
      </c>
      <c r="M311">
        <v>47800</v>
      </c>
    </row>
    <row r="312" spans="1:13" x14ac:dyDescent="0.25">
      <c r="A312" t="str">
        <f t="shared" si="4"/>
        <v>TotaalTotaalHuurTotaalN.v.t.</v>
      </c>
      <c r="B312">
        <v>2015</v>
      </c>
      <c r="C312" t="s">
        <v>21</v>
      </c>
      <c r="D312" t="s">
        <v>0</v>
      </c>
      <c r="E312" t="s">
        <v>0</v>
      </c>
      <c r="F312" t="s">
        <v>3</v>
      </c>
      <c r="G312" t="s">
        <v>0</v>
      </c>
      <c r="H312" t="s">
        <v>1</v>
      </c>
      <c r="I312">
        <v>48300</v>
      </c>
      <c r="J312">
        <v>21000</v>
      </c>
      <c r="K312">
        <v>18800</v>
      </c>
      <c r="L312">
        <v>26400</v>
      </c>
      <c r="M312">
        <v>22700</v>
      </c>
    </row>
    <row r="313" spans="1:13" x14ac:dyDescent="0.25">
      <c r="A313" t="str">
        <f t="shared" si="4"/>
        <v>TotaalTotaalHuurCorporatieTotaal</v>
      </c>
      <c r="B313">
        <v>2015</v>
      </c>
      <c r="C313" t="s">
        <v>21</v>
      </c>
      <c r="D313" t="s">
        <v>0</v>
      </c>
      <c r="E313" t="s">
        <v>0</v>
      </c>
      <c r="F313" t="s">
        <v>3</v>
      </c>
      <c r="G313" t="s">
        <v>4</v>
      </c>
      <c r="H313" t="s">
        <v>0</v>
      </c>
      <c r="I313">
        <v>32500</v>
      </c>
      <c r="J313">
        <v>19800</v>
      </c>
      <c r="K313">
        <v>18200</v>
      </c>
      <c r="L313">
        <v>25600</v>
      </c>
      <c r="M313">
        <v>22300</v>
      </c>
    </row>
    <row r="314" spans="1:13" x14ac:dyDescent="0.25">
      <c r="A314" t="str">
        <f t="shared" si="4"/>
        <v>TotaalTotaalHuurCorporatieOnder liberalisatiegrens</v>
      </c>
      <c r="B314">
        <v>2015</v>
      </c>
      <c r="C314" t="s">
        <v>21</v>
      </c>
      <c r="D314" t="s">
        <v>0</v>
      </c>
      <c r="E314" t="s">
        <v>0</v>
      </c>
      <c r="F314" t="s">
        <v>3</v>
      </c>
      <c r="G314" t="s">
        <v>4</v>
      </c>
      <c r="H314" t="s">
        <v>5</v>
      </c>
      <c r="I314">
        <v>29500</v>
      </c>
      <c r="J314">
        <v>19500</v>
      </c>
      <c r="K314">
        <v>18100</v>
      </c>
      <c r="L314">
        <v>25300</v>
      </c>
      <c r="M314">
        <v>22100</v>
      </c>
    </row>
    <row r="315" spans="1:13" x14ac:dyDescent="0.25">
      <c r="A315" t="str">
        <f t="shared" si="4"/>
        <v>TotaalTotaalHuurCorporatieOverig</v>
      </c>
      <c r="B315">
        <v>2015</v>
      </c>
      <c r="C315" t="s">
        <v>21</v>
      </c>
      <c r="D315" t="s">
        <v>0</v>
      </c>
      <c r="E315" t="s">
        <v>0</v>
      </c>
      <c r="F315" t="s">
        <v>3</v>
      </c>
      <c r="G315" t="s">
        <v>4</v>
      </c>
      <c r="H315" t="s">
        <v>6</v>
      </c>
      <c r="I315">
        <v>2900</v>
      </c>
      <c r="J315">
        <v>22400</v>
      </c>
      <c r="K315">
        <v>20900</v>
      </c>
      <c r="L315">
        <v>28300</v>
      </c>
      <c r="M315">
        <v>24500</v>
      </c>
    </row>
    <row r="316" spans="1:13" x14ac:dyDescent="0.25">
      <c r="A316" t="str">
        <f t="shared" si="4"/>
        <v>TotaalTotaalHuurOverige verhuurderN.v.t.</v>
      </c>
      <c r="B316">
        <v>2015</v>
      </c>
      <c r="C316" t="s">
        <v>21</v>
      </c>
      <c r="D316" t="s">
        <v>0</v>
      </c>
      <c r="E316" t="s">
        <v>0</v>
      </c>
      <c r="F316" t="s">
        <v>3</v>
      </c>
      <c r="G316" t="s">
        <v>7</v>
      </c>
      <c r="H316" t="s">
        <v>1</v>
      </c>
      <c r="I316">
        <v>15800</v>
      </c>
      <c r="J316">
        <v>23400</v>
      </c>
      <c r="K316">
        <v>21100</v>
      </c>
      <c r="L316">
        <v>28100</v>
      </c>
      <c r="M316">
        <v>23700</v>
      </c>
    </row>
    <row r="317" spans="1:13" x14ac:dyDescent="0.25">
      <c r="A317" t="str">
        <f t="shared" si="4"/>
        <v>TotaalInkomensafh.huurbeleid tot 34229 euroTotaalN.v.t.N.v.t.</v>
      </c>
      <c r="B317">
        <v>2015</v>
      </c>
      <c r="C317" t="s">
        <v>21</v>
      </c>
      <c r="D317" t="s">
        <v>0</v>
      </c>
      <c r="E317" t="s">
        <v>8</v>
      </c>
      <c r="F317" t="s">
        <v>0</v>
      </c>
      <c r="G317" t="s">
        <v>1</v>
      </c>
      <c r="H317" t="s">
        <v>1</v>
      </c>
      <c r="I317">
        <v>46300</v>
      </c>
      <c r="J317">
        <v>18600</v>
      </c>
      <c r="K317">
        <v>18000</v>
      </c>
      <c r="L317">
        <v>22000</v>
      </c>
      <c r="M317">
        <v>20800</v>
      </c>
    </row>
    <row r="318" spans="1:13" x14ac:dyDescent="0.25">
      <c r="A318" t="str">
        <f t="shared" si="4"/>
        <v>TotaalInkomensafh.huurbeleid tot 34229 euroEigenaarN.v.t.N.v.t.</v>
      </c>
      <c r="B318">
        <v>2015</v>
      </c>
      <c r="C318" t="s">
        <v>21</v>
      </c>
      <c r="D318" t="s">
        <v>0</v>
      </c>
      <c r="E318" t="s">
        <v>8</v>
      </c>
      <c r="F318" t="s">
        <v>2</v>
      </c>
      <c r="G318" t="s">
        <v>1</v>
      </c>
      <c r="H318" t="s">
        <v>1</v>
      </c>
      <c r="I318">
        <v>14500</v>
      </c>
      <c r="J318">
        <v>23200</v>
      </c>
      <c r="K318">
        <v>22800</v>
      </c>
      <c r="L318">
        <v>28800</v>
      </c>
      <c r="M318">
        <v>27000</v>
      </c>
    </row>
    <row r="319" spans="1:13" x14ac:dyDescent="0.25">
      <c r="A319" t="str">
        <f t="shared" si="4"/>
        <v>TotaalInkomensafh.huurbeleid tot 34229 euroHuurTotaalN.v.t.</v>
      </c>
      <c r="B319">
        <v>2015</v>
      </c>
      <c r="C319" t="s">
        <v>21</v>
      </c>
      <c r="D319" t="s">
        <v>0</v>
      </c>
      <c r="E319" t="s">
        <v>8</v>
      </c>
      <c r="F319" t="s">
        <v>3</v>
      </c>
      <c r="G319" t="s">
        <v>0</v>
      </c>
      <c r="H319" t="s">
        <v>1</v>
      </c>
      <c r="I319">
        <v>31800</v>
      </c>
      <c r="J319">
        <v>16400</v>
      </c>
      <c r="K319">
        <v>16600</v>
      </c>
      <c r="L319">
        <v>19000</v>
      </c>
      <c r="M319">
        <v>18700</v>
      </c>
    </row>
    <row r="320" spans="1:13" x14ac:dyDescent="0.25">
      <c r="A320" t="str">
        <f t="shared" si="4"/>
        <v>TotaalInkomensafh.huurbeleid tot 34229 euroHuurCorporatieTotaal</v>
      </c>
      <c r="B320">
        <v>2015</v>
      </c>
      <c r="C320" t="s">
        <v>21</v>
      </c>
      <c r="D320" t="s">
        <v>0</v>
      </c>
      <c r="E320" t="s">
        <v>8</v>
      </c>
      <c r="F320" t="s">
        <v>3</v>
      </c>
      <c r="G320" t="s">
        <v>4</v>
      </c>
      <c r="H320" t="s">
        <v>0</v>
      </c>
      <c r="I320">
        <v>22700</v>
      </c>
      <c r="J320">
        <v>16500</v>
      </c>
      <c r="K320">
        <v>16600</v>
      </c>
      <c r="L320">
        <v>19400</v>
      </c>
      <c r="M320">
        <v>18900</v>
      </c>
    </row>
    <row r="321" spans="1:13" x14ac:dyDescent="0.25">
      <c r="A321" t="str">
        <f t="shared" si="4"/>
        <v>TotaalInkomensafh.huurbeleid tot 34229 euroHuurCorporatieOnder liberalisatiegrens</v>
      </c>
      <c r="B321">
        <v>2015</v>
      </c>
      <c r="C321" t="s">
        <v>21</v>
      </c>
      <c r="D321" t="s">
        <v>0</v>
      </c>
      <c r="E321" t="s">
        <v>8</v>
      </c>
      <c r="F321" t="s">
        <v>3</v>
      </c>
      <c r="G321" t="s">
        <v>4</v>
      </c>
      <c r="H321" t="s">
        <v>5</v>
      </c>
      <c r="I321">
        <v>21000</v>
      </c>
      <c r="J321">
        <v>16500</v>
      </c>
      <c r="K321">
        <v>16600</v>
      </c>
      <c r="L321">
        <v>19600</v>
      </c>
      <c r="M321">
        <v>19000</v>
      </c>
    </row>
    <row r="322" spans="1:13" x14ac:dyDescent="0.25">
      <c r="A322" t="str">
        <f t="shared" si="4"/>
        <v>TotaalInkomensafh.huurbeleid tot 34229 euroHuurCorporatieOverig</v>
      </c>
      <c r="B322">
        <v>2015</v>
      </c>
      <c r="C322" t="s">
        <v>21</v>
      </c>
      <c r="D322" t="s">
        <v>0</v>
      </c>
      <c r="E322" t="s">
        <v>8</v>
      </c>
      <c r="F322" t="s">
        <v>3</v>
      </c>
      <c r="G322" t="s">
        <v>4</v>
      </c>
      <c r="H322" t="s">
        <v>6</v>
      </c>
      <c r="I322">
        <v>1600</v>
      </c>
      <c r="J322">
        <v>15800</v>
      </c>
      <c r="K322">
        <v>16200</v>
      </c>
      <c r="L322">
        <v>17500</v>
      </c>
      <c r="M322">
        <v>17600</v>
      </c>
    </row>
    <row r="323" spans="1:13" x14ac:dyDescent="0.25">
      <c r="A323" t="str">
        <f t="shared" ref="A323:A386" si="5">CONCATENATE(D323,E323,F323,G323,H323)</f>
        <v>TotaalInkomensafh.huurbeleid tot 34229 euroHuurOverige verhuurderN.v.t.</v>
      </c>
      <c r="B323">
        <v>2015</v>
      </c>
      <c r="C323" t="s">
        <v>21</v>
      </c>
      <c r="D323" t="s">
        <v>0</v>
      </c>
      <c r="E323" t="s">
        <v>8</v>
      </c>
      <c r="F323" t="s">
        <v>3</v>
      </c>
      <c r="G323" t="s">
        <v>7</v>
      </c>
      <c r="H323" t="s">
        <v>1</v>
      </c>
      <c r="I323">
        <v>9100</v>
      </c>
      <c r="J323">
        <v>16400</v>
      </c>
      <c r="K323">
        <v>17000</v>
      </c>
      <c r="L323">
        <v>17800</v>
      </c>
      <c r="M323">
        <v>18000</v>
      </c>
    </row>
    <row r="324" spans="1:13" x14ac:dyDescent="0.25">
      <c r="A324" t="str">
        <f t="shared" si="5"/>
        <v>TotaalInkomensafh.huurbeleid 34229 t/m 43786 euroTotaalN.v.t.N.v.t.</v>
      </c>
      <c r="B324">
        <v>2015</v>
      </c>
      <c r="C324" t="s">
        <v>21</v>
      </c>
      <c r="D324" t="s">
        <v>0</v>
      </c>
      <c r="E324" t="s">
        <v>9</v>
      </c>
      <c r="F324" t="s">
        <v>0</v>
      </c>
      <c r="G324" t="s">
        <v>1</v>
      </c>
      <c r="H324" t="s">
        <v>1</v>
      </c>
      <c r="I324">
        <v>14100</v>
      </c>
      <c r="J324">
        <v>26100</v>
      </c>
      <c r="K324">
        <v>25600</v>
      </c>
      <c r="L324">
        <v>33900</v>
      </c>
      <c r="M324">
        <v>32700</v>
      </c>
    </row>
    <row r="325" spans="1:13" x14ac:dyDescent="0.25">
      <c r="A325" t="str">
        <f t="shared" si="5"/>
        <v>TotaalInkomensafh.huurbeleid 34229 t/m 43786 euroEigenaarN.v.t.N.v.t.</v>
      </c>
      <c r="B325">
        <v>2015</v>
      </c>
      <c r="C325" t="s">
        <v>21</v>
      </c>
      <c r="D325" t="s">
        <v>0</v>
      </c>
      <c r="E325" t="s">
        <v>9</v>
      </c>
      <c r="F325" t="s">
        <v>2</v>
      </c>
      <c r="G325" t="s">
        <v>1</v>
      </c>
      <c r="H325" t="s">
        <v>1</v>
      </c>
      <c r="I325">
        <v>8000</v>
      </c>
      <c r="J325">
        <v>28000</v>
      </c>
      <c r="K325">
        <v>27700</v>
      </c>
      <c r="L325">
        <v>37200</v>
      </c>
      <c r="M325">
        <v>35600</v>
      </c>
    </row>
    <row r="326" spans="1:13" x14ac:dyDescent="0.25">
      <c r="A326" t="str">
        <f t="shared" si="5"/>
        <v>TotaalInkomensafh.huurbeleid 34229 t/m 43786 euroHuurTotaalN.v.t.</v>
      </c>
      <c r="B326">
        <v>2015</v>
      </c>
      <c r="C326" t="s">
        <v>21</v>
      </c>
      <c r="D326" t="s">
        <v>0</v>
      </c>
      <c r="E326" t="s">
        <v>9</v>
      </c>
      <c r="F326" t="s">
        <v>3</v>
      </c>
      <c r="G326" t="s">
        <v>0</v>
      </c>
      <c r="H326" t="s">
        <v>1</v>
      </c>
      <c r="I326">
        <v>6200</v>
      </c>
      <c r="J326">
        <v>23700</v>
      </c>
      <c r="K326">
        <v>24100</v>
      </c>
      <c r="L326">
        <v>29600</v>
      </c>
      <c r="M326">
        <v>28200</v>
      </c>
    </row>
    <row r="327" spans="1:13" x14ac:dyDescent="0.25">
      <c r="A327" t="str">
        <f t="shared" si="5"/>
        <v>TotaalInkomensafh.huurbeleid 34229 t/m 43786 euroHuurCorporatieTotaal</v>
      </c>
      <c r="B327">
        <v>2015</v>
      </c>
      <c r="C327" t="s">
        <v>21</v>
      </c>
      <c r="D327" t="s">
        <v>0</v>
      </c>
      <c r="E327" t="s">
        <v>9</v>
      </c>
      <c r="F327" t="s">
        <v>3</v>
      </c>
      <c r="G327" t="s">
        <v>4</v>
      </c>
      <c r="H327" t="s">
        <v>0</v>
      </c>
      <c r="I327">
        <v>3900</v>
      </c>
      <c r="J327">
        <v>22900</v>
      </c>
      <c r="K327">
        <v>23100</v>
      </c>
      <c r="L327">
        <v>30200</v>
      </c>
      <c r="M327">
        <v>28700</v>
      </c>
    </row>
    <row r="328" spans="1:13" x14ac:dyDescent="0.25">
      <c r="A328" t="str">
        <f t="shared" si="5"/>
        <v>TotaalInkomensafh.huurbeleid 34229 t/m 43786 euroHuurCorporatieOnder liberalisatiegrens</v>
      </c>
      <c r="B328">
        <v>2015</v>
      </c>
      <c r="C328" t="s">
        <v>21</v>
      </c>
      <c r="D328" t="s">
        <v>0</v>
      </c>
      <c r="E328" t="s">
        <v>9</v>
      </c>
      <c r="F328" t="s">
        <v>3</v>
      </c>
      <c r="G328" t="s">
        <v>4</v>
      </c>
      <c r="H328" t="s">
        <v>5</v>
      </c>
      <c r="I328">
        <v>3400</v>
      </c>
      <c r="J328">
        <v>22700</v>
      </c>
      <c r="K328">
        <v>22800</v>
      </c>
      <c r="L328">
        <v>30200</v>
      </c>
      <c r="M328">
        <v>28800</v>
      </c>
    </row>
    <row r="329" spans="1:13" x14ac:dyDescent="0.25">
      <c r="A329" t="str">
        <f t="shared" si="5"/>
        <v>TotaalInkomensafh.huurbeleid 34229 t/m 43786 euroHuurCorporatieOverig</v>
      </c>
      <c r="B329">
        <v>2015</v>
      </c>
      <c r="C329" t="s">
        <v>21</v>
      </c>
      <c r="D329" t="s">
        <v>0</v>
      </c>
      <c r="E329" t="s">
        <v>9</v>
      </c>
      <c r="F329" t="s">
        <v>3</v>
      </c>
      <c r="G329" t="s">
        <v>4</v>
      </c>
      <c r="H329" t="s">
        <v>6</v>
      </c>
      <c r="I329">
        <v>400</v>
      </c>
      <c r="J329">
        <v>24400</v>
      </c>
      <c r="K329">
        <v>24700</v>
      </c>
      <c r="L329">
        <v>29700</v>
      </c>
      <c r="M329">
        <v>28100</v>
      </c>
    </row>
    <row r="330" spans="1:13" x14ac:dyDescent="0.25">
      <c r="A330" t="str">
        <f t="shared" si="5"/>
        <v>TotaalInkomensafh.huurbeleid 34229 t/m 43786 euroHuurOverige verhuurderN.v.t.</v>
      </c>
      <c r="B330">
        <v>2015</v>
      </c>
      <c r="C330" t="s">
        <v>21</v>
      </c>
      <c r="D330" t="s">
        <v>0</v>
      </c>
      <c r="E330" t="s">
        <v>9</v>
      </c>
      <c r="F330" t="s">
        <v>3</v>
      </c>
      <c r="G330" t="s">
        <v>7</v>
      </c>
      <c r="H330" t="s">
        <v>1</v>
      </c>
      <c r="I330">
        <v>2300</v>
      </c>
      <c r="J330">
        <v>25000</v>
      </c>
      <c r="K330">
        <v>25200</v>
      </c>
      <c r="L330">
        <v>28600</v>
      </c>
      <c r="M330">
        <v>27400</v>
      </c>
    </row>
    <row r="331" spans="1:13" x14ac:dyDescent="0.25">
      <c r="A331" t="str">
        <f t="shared" si="5"/>
        <v>TotaalInkomensafh.huurbeleid meer dan 43786 euroTotaalN.v.t.N.v.t.</v>
      </c>
      <c r="B331">
        <v>2015</v>
      </c>
      <c r="C331" t="s">
        <v>21</v>
      </c>
      <c r="D331" t="s">
        <v>0</v>
      </c>
      <c r="E331" t="s">
        <v>10</v>
      </c>
      <c r="F331" t="s">
        <v>0</v>
      </c>
      <c r="G331" t="s">
        <v>1</v>
      </c>
      <c r="H331" t="s">
        <v>1</v>
      </c>
      <c r="I331">
        <v>53600</v>
      </c>
      <c r="J331">
        <v>41000</v>
      </c>
      <c r="K331">
        <v>36300</v>
      </c>
      <c r="L331">
        <v>62700</v>
      </c>
      <c r="M331">
        <v>54800</v>
      </c>
    </row>
    <row r="332" spans="1:13" x14ac:dyDescent="0.25">
      <c r="A332" t="str">
        <f t="shared" si="5"/>
        <v>TotaalInkomensafh.huurbeleid meer dan 43786 euroEigenaarN.v.t.N.v.t.</v>
      </c>
      <c r="B332">
        <v>2015</v>
      </c>
      <c r="C332" t="s">
        <v>21</v>
      </c>
      <c r="D332" t="s">
        <v>0</v>
      </c>
      <c r="E332" t="s">
        <v>10</v>
      </c>
      <c r="F332" t="s">
        <v>2</v>
      </c>
      <c r="G332" t="s">
        <v>1</v>
      </c>
      <c r="H332" t="s">
        <v>1</v>
      </c>
      <c r="I332">
        <v>43200</v>
      </c>
      <c r="J332">
        <v>42800</v>
      </c>
      <c r="K332">
        <v>37800</v>
      </c>
      <c r="L332">
        <v>66400</v>
      </c>
      <c r="M332">
        <v>58100</v>
      </c>
    </row>
    <row r="333" spans="1:13" x14ac:dyDescent="0.25">
      <c r="A333" t="str">
        <f t="shared" si="5"/>
        <v>TotaalInkomensafh.huurbeleid meer dan 43786 euroHuurTotaalN.v.t.</v>
      </c>
      <c r="B333">
        <v>2015</v>
      </c>
      <c r="C333" t="s">
        <v>21</v>
      </c>
      <c r="D333" t="s">
        <v>0</v>
      </c>
      <c r="E333" t="s">
        <v>10</v>
      </c>
      <c r="F333" t="s">
        <v>3</v>
      </c>
      <c r="G333" t="s">
        <v>0</v>
      </c>
      <c r="H333" t="s">
        <v>1</v>
      </c>
      <c r="I333">
        <v>10400</v>
      </c>
      <c r="J333">
        <v>33300</v>
      </c>
      <c r="K333">
        <v>30900</v>
      </c>
      <c r="L333">
        <v>47300</v>
      </c>
      <c r="M333">
        <v>42900</v>
      </c>
    </row>
    <row r="334" spans="1:13" x14ac:dyDescent="0.25">
      <c r="A334" t="str">
        <f t="shared" si="5"/>
        <v>TotaalInkomensafh.huurbeleid meer dan 43786 euroHuurCorporatieTotaal</v>
      </c>
      <c r="B334">
        <v>2015</v>
      </c>
      <c r="C334" t="s">
        <v>21</v>
      </c>
      <c r="D334" t="s">
        <v>0</v>
      </c>
      <c r="E334" t="s">
        <v>10</v>
      </c>
      <c r="F334" t="s">
        <v>3</v>
      </c>
      <c r="G334" t="s">
        <v>4</v>
      </c>
      <c r="H334" t="s">
        <v>0</v>
      </c>
      <c r="I334">
        <v>5900</v>
      </c>
      <c r="J334">
        <v>30500</v>
      </c>
      <c r="K334">
        <v>29200</v>
      </c>
      <c r="L334">
        <v>46100</v>
      </c>
      <c r="M334">
        <v>42900</v>
      </c>
    </row>
    <row r="335" spans="1:13" x14ac:dyDescent="0.25">
      <c r="A335" t="str">
        <f t="shared" si="5"/>
        <v>TotaalInkomensafh.huurbeleid meer dan 43786 euroHuurCorporatieOnder liberalisatiegrens</v>
      </c>
      <c r="B335">
        <v>2015</v>
      </c>
      <c r="C335" t="s">
        <v>21</v>
      </c>
      <c r="D335" t="s">
        <v>0</v>
      </c>
      <c r="E335" t="s">
        <v>10</v>
      </c>
      <c r="F335" t="s">
        <v>3</v>
      </c>
      <c r="G335" t="s">
        <v>4</v>
      </c>
      <c r="H335" t="s">
        <v>5</v>
      </c>
      <c r="I335">
        <v>5000</v>
      </c>
      <c r="J335">
        <v>30000</v>
      </c>
      <c r="K335">
        <v>28700</v>
      </c>
      <c r="L335">
        <v>45900</v>
      </c>
      <c r="M335">
        <v>42600</v>
      </c>
    </row>
    <row r="336" spans="1:13" x14ac:dyDescent="0.25">
      <c r="A336" t="str">
        <f t="shared" si="5"/>
        <v>TotaalInkomensafh.huurbeleid meer dan 43786 euroHuurCorporatieOverig</v>
      </c>
      <c r="B336">
        <v>2015</v>
      </c>
      <c r="C336" t="s">
        <v>21</v>
      </c>
      <c r="D336" t="s">
        <v>0</v>
      </c>
      <c r="E336" t="s">
        <v>10</v>
      </c>
      <c r="F336" t="s">
        <v>3</v>
      </c>
      <c r="G336" t="s">
        <v>4</v>
      </c>
      <c r="H336" t="s">
        <v>6</v>
      </c>
      <c r="I336">
        <v>900</v>
      </c>
      <c r="J336">
        <v>33400</v>
      </c>
      <c r="K336">
        <v>32000</v>
      </c>
      <c r="L336">
        <v>47100</v>
      </c>
      <c r="M336">
        <v>44400</v>
      </c>
    </row>
    <row r="337" spans="1:13" x14ac:dyDescent="0.25">
      <c r="A337" t="str">
        <f t="shared" si="5"/>
        <v>TotaalInkomensafh.huurbeleid meer dan 43786 euroHuurOverige verhuurderN.v.t.</v>
      </c>
      <c r="B337">
        <v>2015</v>
      </c>
      <c r="C337" t="s">
        <v>21</v>
      </c>
      <c r="D337" t="s">
        <v>0</v>
      </c>
      <c r="E337" t="s">
        <v>10</v>
      </c>
      <c r="F337" t="s">
        <v>3</v>
      </c>
      <c r="G337" t="s">
        <v>7</v>
      </c>
      <c r="H337" t="s">
        <v>1</v>
      </c>
      <c r="I337">
        <v>4400</v>
      </c>
      <c r="J337">
        <v>37000</v>
      </c>
      <c r="K337">
        <v>33600</v>
      </c>
      <c r="L337">
        <v>49000</v>
      </c>
      <c r="M337">
        <v>43100</v>
      </c>
    </row>
    <row r="338" spans="1:13" x14ac:dyDescent="0.25">
      <c r="A338" t="str">
        <f t="shared" si="5"/>
        <v>KatwijkTotaalTotaalN.v.t.N.v.t.</v>
      </c>
      <c r="B338">
        <v>2015</v>
      </c>
      <c r="C338" t="s">
        <v>21</v>
      </c>
      <c r="D338" t="s">
        <v>22</v>
      </c>
      <c r="E338" t="s">
        <v>0</v>
      </c>
      <c r="F338" t="s">
        <v>0</v>
      </c>
      <c r="G338" t="s">
        <v>1</v>
      </c>
      <c r="H338" t="s">
        <v>1</v>
      </c>
      <c r="I338">
        <v>24900</v>
      </c>
      <c r="J338">
        <v>28000</v>
      </c>
      <c r="K338">
        <v>25700</v>
      </c>
      <c r="L338">
        <v>42200</v>
      </c>
      <c r="M338">
        <v>37600</v>
      </c>
    </row>
    <row r="339" spans="1:13" x14ac:dyDescent="0.25">
      <c r="A339" t="str">
        <f t="shared" si="5"/>
        <v>KatwijkTotaalEigenaarN.v.t.N.v.t.</v>
      </c>
      <c r="B339">
        <v>2015</v>
      </c>
      <c r="C339" t="s">
        <v>21</v>
      </c>
      <c r="D339" t="s">
        <v>22</v>
      </c>
      <c r="E339" t="s">
        <v>0</v>
      </c>
      <c r="F339" t="s">
        <v>2</v>
      </c>
      <c r="G339" t="s">
        <v>1</v>
      </c>
      <c r="H339" t="s">
        <v>1</v>
      </c>
      <c r="I339">
        <v>16200</v>
      </c>
      <c r="J339">
        <v>32200</v>
      </c>
      <c r="K339">
        <v>29400</v>
      </c>
      <c r="L339">
        <v>50600</v>
      </c>
      <c r="M339">
        <v>45900</v>
      </c>
    </row>
    <row r="340" spans="1:13" x14ac:dyDescent="0.25">
      <c r="A340" t="str">
        <f t="shared" si="5"/>
        <v>KatwijkTotaalHuurTotaalN.v.t.</v>
      </c>
      <c r="B340">
        <v>2015</v>
      </c>
      <c r="C340" t="s">
        <v>21</v>
      </c>
      <c r="D340" t="s">
        <v>22</v>
      </c>
      <c r="E340" t="s">
        <v>0</v>
      </c>
      <c r="F340" t="s">
        <v>3</v>
      </c>
      <c r="G340" t="s">
        <v>0</v>
      </c>
      <c r="H340" t="s">
        <v>1</v>
      </c>
      <c r="I340">
        <v>8600</v>
      </c>
      <c r="J340">
        <v>20200</v>
      </c>
      <c r="K340">
        <v>18500</v>
      </c>
      <c r="L340">
        <v>26400</v>
      </c>
      <c r="M340">
        <v>22800</v>
      </c>
    </row>
    <row r="341" spans="1:13" x14ac:dyDescent="0.25">
      <c r="A341" t="str">
        <f t="shared" si="5"/>
        <v>KatwijkTotaalHuurCorporatieTotaal</v>
      </c>
      <c r="B341">
        <v>2015</v>
      </c>
      <c r="C341" t="s">
        <v>21</v>
      </c>
      <c r="D341" t="s">
        <v>22</v>
      </c>
      <c r="E341" t="s">
        <v>0</v>
      </c>
      <c r="F341" t="s">
        <v>3</v>
      </c>
      <c r="G341" t="s">
        <v>4</v>
      </c>
      <c r="H341" t="s">
        <v>0</v>
      </c>
      <c r="I341">
        <v>7200</v>
      </c>
      <c r="J341">
        <v>19700</v>
      </c>
      <c r="K341">
        <v>18300</v>
      </c>
      <c r="L341">
        <v>25800</v>
      </c>
      <c r="M341">
        <v>22700</v>
      </c>
    </row>
    <row r="342" spans="1:13" x14ac:dyDescent="0.25">
      <c r="A342" t="str">
        <f t="shared" si="5"/>
        <v>KatwijkTotaalHuurCorporatieOnder liberalisatiegrens</v>
      </c>
      <c r="B342">
        <v>2015</v>
      </c>
      <c r="C342" t="s">
        <v>21</v>
      </c>
      <c r="D342" t="s">
        <v>22</v>
      </c>
      <c r="E342" t="s">
        <v>0</v>
      </c>
      <c r="F342" t="s">
        <v>3</v>
      </c>
      <c r="G342" t="s">
        <v>4</v>
      </c>
      <c r="H342" t="s">
        <v>5</v>
      </c>
      <c r="I342">
        <v>6900</v>
      </c>
      <c r="J342">
        <v>19500</v>
      </c>
      <c r="K342">
        <v>18200</v>
      </c>
      <c r="L342">
        <v>25400</v>
      </c>
      <c r="M342">
        <v>22300</v>
      </c>
    </row>
    <row r="343" spans="1:13" x14ac:dyDescent="0.25">
      <c r="A343" t="str">
        <f t="shared" si="5"/>
        <v>KatwijkTotaalHuurCorporatieOverig</v>
      </c>
      <c r="B343">
        <v>2015</v>
      </c>
      <c r="C343" t="s">
        <v>21</v>
      </c>
      <c r="D343" t="s">
        <v>22</v>
      </c>
      <c r="E343" t="s">
        <v>0</v>
      </c>
      <c r="F343" t="s">
        <v>3</v>
      </c>
      <c r="G343" t="s">
        <v>4</v>
      </c>
      <c r="H343" t="s">
        <v>6</v>
      </c>
      <c r="I343">
        <v>300</v>
      </c>
      <c r="J343">
        <v>23900</v>
      </c>
      <c r="K343">
        <v>23400</v>
      </c>
      <c r="L343">
        <v>35100</v>
      </c>
      <c r="M343">
        <v>34200</v>
      </c>
    </row>
    <row r="344" spans="1:13" x14ac:dyDescent="0.25">
      <c r="A344" t="str">
        <f t="shared" si="5"/>
        <v>KatwijkTotaalHuurOverige verhuurderN.v.t.</v>
      </c>
      <c r="B344">
        <v>2015</v>
      </c>
      <c r="C344" t="s">
        <v>21</v>
      </c>
      <c r="D344" t="s">
        <v>22</v>
      </c>
      <c r="E344" t="s">
        <v>0</v>
      </c>
      <c r="F344" t="s">
        <v>3</v>
      </c>
      <c r="G344" t="s">
        <v>7</v>
      </c>
      <c r="H344" t="s">
        <v>1</v>
      </c>
      <c r="I344">
        <v>1400</v>
      </c>
      <c r="J344">
        <v>22800</v>
      </c>
      <c r="K344">
        <v>20200</v>
      </c>
      <c r="L344">
        <v>29200</v>
      </c>
      <c r="M344">
        <v>24100</v>
      </c>
    </row>
    <row r="345" spans="1:13" x14ac:dyDescent="0.25">
      <c r="A345" t="str">
        <f t="shared" si="5"/>
        <v>KatwijkInkomensafh.huurbeleid tot 34229 euroTotaalN.v.t.N.v.t.</v>
      </c>
      <c r="B345">
        <v>2015</v>
      </c>
      <c r="C345" t="s">
        <v>21</v>
      </c>
      <c r="D345" t="s">
        <v>22</v>
      </c>
      <c r="E345" t="s">
        <v>8</v>
      </c>
      <c r="F345" t="s">
        <v>0</v>
      </c>
      <c r="G345" t="s">
        <v>1</v>
      </c>
      <c r="H345" t="s">
        <v>1</v>
      </c>
      <c r="I345">
        <v>9800</v>
      </c>
      <c r="J345">
        <v>19100</v>
      </c>
      <c r="K345">
        <v>18600</v>
      </c>
      <c r="L345">
        <v>23300</v>
      </c>
      <c r="M345">
        <v>22400</v>
      </c>
    </row>
    <row r="346" spans="1:13" x14ac:dyDescent="0.25">
      <c r="A346" t="str">
        <f t="shared" si="5"/>
        <v>KatwijkInkomensafh.huurbeleid tot 34229 euroEigenaarN.v.t.N.v.t.</v>
      </c>
      <c r="B346">
        <v>2015</v>
      </c>
      <c r="C346" t="s">
        <v>21</v>
      </c>
      <c r="D346" t="s">
        <v>22</v>
      </c>
      <c r="E346" t="s">
        <v>8</v>
      </c>
      <c r="F346" t="s">
        <v>2</v>
      </c>
      <c r="G346" t="s">
        <v>1</v>
      </c>
      <c r="H346" t="s">
        <v>1</v>
      </c>
      <c r="I346">
        <v>4000</v>
      </c>
      <c r="J346">
        <v>22600</v>
      </c>
      <c r="K346">
        <v>22600</v>
      </c>
      <c r="L346">
        <v>28800</v>
      </c>
      <c r="M346">
        <v>27900</v>
      </c>
    </row>
    <row r="347" spans="1:13" x14ac:dyDescent="0.25">
      <c r="A347" t="str">
        <f t="shared" si="5"/>
        <v>KatwijkInkomensafh.huurbeleid tot 34229 euroHuurTotaalN.v.t.</v>
      </c>
      <c r="B347">
        <v>2015</v>
      </c>
      <c r="C347" t="s">
        <v>21</v>
      </c>
      <c r="D347" t="s">
        <v>22</v>
      </c>
      <c r="E347" t="s">
        <v>8</v>
      </c>
      <c r="F347" t="s">
        <v>3</v>
      </c>
      <c r="G347" t="s">
        <v>0</v>
      </c>
      <c r="H347" t="s">
        <v>1</v>
      </c>
      <c r="I347">
        <v>5800</v>
      </c>
      <c r="J347">
        <v>16700</v>
      </c>
      <c r="K347">
        <v>16900</v>
      </c>
      <c r="L347">
        <v>19500</v>
      </c>
      <c r="M347">
        <v>18900</v>
      </c>
    </row>
    <row r="348" spans="1:13" x14ac:dyDescent="0.25">
      <c r="A348" t="str">
        <f t="shared" si="5"/>
        <v>KatwijkInkomensafh.huurbeleid tot 34229 euroHuurCorporatieTotaal</v>
      </c>
      <c r="B348">
        <v>2015</v>
      </c>
      <c r="C348" t="s">
        <v>21</v>
      </c>
      <c r="D348" t="s">
        <v>22</v>
      </c>
      <c r="E348" t="s">
        <v>8</v>
      </c>
      <c r="F348" t="s">
        <v>3</v>
      </c>
      <c r="G348" t="s">
        <v>4</v>
      </c>
      <c r="H348" t="s">
        <v>0</v>
      </c>
      <c r="I348">
        <v>5000</v>
      </c>
      <c r="J348">
        <v>16700</v>
      </c>
      <c r="K348">
        <v>16900</v>
      </c>
      <c r="L348">
        <v>19700</v>
      </c>
      <c r="M348">
        <v>19100</v>
      </c>
    </row>
    <row r="349" spans="1:13" x14ac:dyDescent="0.25">
      <c r="A349" t="str">
        <f t="shared" si="5"/>
        <v>KatwijkInkomensafh.huurbeleid tot 34229 euroHuurCorporatieOnder liberalisatiegrens</v>
      </c>
      <c r="B349">
        <v>2015</v>
      </c>
      <c r="C349" t="s">
        <v>21</v>
      </c>
      <c r="D349" t="s">
        <v>22</v>
      </c>
      <c r="E349" t="s">
        <v>8</v>
      </c>
      <c r="F349" t="s">
        <v>3</v>
      </c>
      <c r="G349" t="s">
        <v>4</v>
      </c>
      <c r="H349" t="s">
        <v>5</v>
      </c>
      <c r="I349">
        <v>4900</v>
      </c>
      <c r="J349">
        <v>16700</v>
      </c>
      <c r="K349">
        <v>16900</v>
      </c>
      <c r="L349">
        <v>19700</v>
      </c>
      <c r="M349">
        <v>19000</v>
      </c>
    </row>
    <row r="350" spans="1:13" x14ac:dyDescent="0.25">
      <c r="A350" t="str">
        <f t="shared" si="5"/>
        <v>KatwijkInkomensafh.huurbeleid tot 34229 euroHuurCorporatieOverig</v>
      </c>
      <c r="B350">
        <v>2015</v>
      </c>
      <c r="C350" t="s">
        <v>21</v>
      </c>
      <c r="D350" t="s">
        <v>22</v>
      </c>
      <c r="E350" t="s">
        <v>8</v>
      </c>
      <c r="F350" t="s">
        <v>3</v>
      </c>
      <c r="G350" t="s">
        <v>4</v>
      </c>
      <c r="H350" t="s">
        <v>6</v>
      </c>
      <c r="I350">
        <v>100</v>
      </c>
      <c r="J350">
        <v>15600</v>
      </c>
      <c r="K350">
        <v>16600</v>
      </c>
      <c r="L350">
        <v>19600</v>
      </c>
      <c r="M350">
        <v>20600</v>
      </c>
    </row>
    <row r="351" spans="1:13" x14ac:dyDescent="0.25">
      <c r="A351" t="str">
        <f t="shared" si="5"/>
        <v>KatwijkInkomensafh.huurbeleid tot 34229 euroHuurOverige verhuurderN.v.t.</v>
      </c>
      <c r="B351">
        <v>2015</v>
      </c>
      <c r="C351" t="s">
        <v>21</v>
      </c>
      <c r="D351" t="s">
        <v>22</v>
      </c>
      <c r="E351" t="s">
        <v>8</v>
      </c>
      <c r="F351" t="s">
        <v>3</v>
      </c>
      <c r="G351" t="s">
        <v>7</v>
      </c>
      <c r="H351" t="s">
        <v>1</v>
      </c>
      <c r="I351">
        <v>800</v>
      </c>
      <c r="J351">
        <v>16500</v>
      </c>
      <c r="K351">
        <v>17100</v>
      </c>
      <c r="L351">
        <v>18700</v>
      </c>
      <c r="M351">
        <v>18300</v>
      </c>
    </row>
    <row r="352" spans="1:13" x14ac:dyDescent="0.25">
      <c r="A352" t="str">
        <f t="shared" si="5"/>
        <v>KatwijkInkomensafh.huurbeleid 34229 t/m 43786 euroTotaalN.v.t.N.v.t.</v>
      </c>
      <c r="B352">
        <v>2015</v>
      </c>
      <c r="C352" t="s">
        <v>21</v>
      </c>
      <c r="D352" t="s">
        <v>22</v>
      </c>
      <c r="E352" t="s">
        <v>9</v>
      </c>
      <c r="F352" t="s">
        <v>0</v>
      </c>
      <c r="G352" t="s">
        <v>1</v>
      </c>
      <c r="H352" t="s">
        <v>1</v>
      </c>
      <c r="I352">
        <v>3400</v>
      </c>
      <c r="J352">
        <v>25300</v>
      </c>
      <c r="K352">
        <v>25000</v>
      </c>
      <c r="L352">
        <v>35600</v>
      </c>
      <c r="M352">
        <v>34600</v>
      </c>
    </row>
    <row r="353" spans="1:13" x14ac:dyDescent="0.25">
      <c r="A353" t="str">
        <f t="shared" si="5"/>
        <v>KatwijkInkomensafh.huurbeleid 34229 t/m 43786 euroEigenaarN.v.t.N.v.t.</v>
      </c>
      <c r="B353">
        <v>2015</v>
      </c>
      <c r="C353" t="s">
        <v>21</v>
      </c>
      <c r="D353" t="s">
        <v>22</v>
      </c>
      <c r="E353" t="s">
        <v>9</v>
      </c>
      <c r="F353" t="s">
        <v>2</v>
      </c>
      <c r="G353" t="s">
        <v>1</v>
      </c>
      <c r="H353" t="s">
        <v>1</v>
      </c>
      <c r="I353">
        <v>2300</v>
      </c>
      <c r="J353">
        <v>26600</v>
      </c>
      <c r="K353">
        <v>26100</v>
      </c>
      <c r="L353">
        <v>38200</v>
      </c>
      <c r="M353">
        <v>36700</v>
      </c>
    </row>
    <row r="354" spans="1:13" x14ac:dyDescent="0.25">
      <c r="A354" t="str">
        <f t="shared" si="5"/>
        <v>KatwijkInkomensafh.huurbeleid 34229 t/m 43786 euroHuurTotaalN.v.t.</v>
      </c>
      <c r="B354">
        <v>2015</v>
      </c>
      <c r="C354" t="s">
        <v>21</v>
      </c>
      <c r="D354" t="s">
        <v>22</v>
      </c>
      <c r="E354" t="s">
        <v>9</v>
      </c>
      <c r="F354" t="s">
        <v>3</v>
      </c>
      <c r="G354" t="s">
        <v>0</v>
      </c>
      <c r="H354" t="s">
        <v>1</v>
      </c>
      <c r="I354">
        <v>1100</v>
      </c>
      <c r="J354">
        <v>22700</v>
      </c>
      <c r="K354">
        <v>22800</v>
      </c>
      <c r="L354">
        <v>30200</v>
      </c>
      <c r="M354">
        <v>28900</v>
      </c>
    </row>
    <row r="355" spans="1:13" x14ac:dyDescent="0.25">
      <c r="A355" t="str">
        <f t="shared" si="5"/>
        <v>KatwijkInkomensafh.huurbeleid 34229 t/m 43786 euroHuurCorporatieTotaal</v>
      </c>
      <c r="B355">
        <v>2015</v>
      </c>
      <c r="C355" t="s">
        <v>21</v>
      </c>
      <c r="D355" t="s">
        <v>22</v>
      </c>
      <c r="E355" t="s">
        <v>9</v>
      </c>
      <c r="F355" t="s">
        <v>3</v>
      </c>
      <c r="G355" t="s">
        <v>4</v>
      </c>
      <c r="H355" t="s">
        <v>0</v>
      </c>
      <c r="I355">
        <v>900</v>
      </c>
      <c r="J355">
        <v>22400</v>
      </c>
      <c r="K355">
        <v>22600</v>
      </c>
      <c r="L355">
        <v>30200</v>
      </c>
      <c r="M355">
        <v>28700</v>
      </c>
    </row>
    <row r="356" spans="1:13" x14ac:dyDescent="0.25">
      <c r="A356" t="str">
        <f t="shared" si="5"/>
        <v>KatwijkInkomensafh.huurbeleid 34229 t/m 43786 euroHuurCorporatieOnder liberalisatiegrens</v>
      </c>
      <c r="B356">
        <v>2015</v>
      </c>
      <c r="C356" t="s">
        <v>21</v>
      </c>
      <c r="D356" t="s">
        <v>22</v>
      </c>
      <c r="E356" t="s">
        <v>9</v>
      </c>
      <c r="F356" t="s">
        <v>3</v>
      </c>
      <c r="G356" t="s">
        <v>4</v>
      </c>
      <c r="H356" t="s">
        <v>5</v>
      </c>
      <c r="I356">
        <v>900</v>
      </c>
      <c r="J356">
        <v>22400</v>
      </c>
      <c r="K356">
        <v>22600</v>
      </c>
      <c r="L356">
        <v>30000</v>
      </c>
      <c r="M356">
        <v>28600</v>
      </c>
    </row>
    <row r="357" spans="1:13" x14ac:dyDescent="0.25">
      <c r="A357" t="str">
        <f t="shared" si="5"/>
        <v>KatwijkInkomensafh.huurbeleid 34229 t/m 43786 euroHuurCorporatieOverig</v>
      </c>
      <c r="B357">
        <v>2015</v>
      </c>
      <c r="C357" t="s">
        <v>21</v>
      </c>
      <c r="D357" t="s">
        <v>22</v>
      </c>
      <c r="E357" t="s">
        <v>9</v>
      </c>
      <c r="F357" t="s">
        <v>3</v>
      </c>
      <c r="G357" t="s">
        <v>4</v>
      </c>
      <c r="H357" t="s">
        <v>6</v>
      </c>
      <c r="I357">
        <v>100</v>
      </c>
      <c r="J357">
        <v>22700</v>
      </c>
      <c r="K357">
        <v>22100</v>
      </c>
      <c r="L357">
        <v>33600</v>
      </c>
      <c r="M357">
        <v>32200</v>
      </c>
    </row>
    <row r="358" spans="1:13" x14ac:dyDescent="0.25">
      <c r="A358" t="str">
        <f t="shared" si="5"/>
        <v>KatwijkInkomensafh.huurbeleid 34229 t/m 43786 euroHuurOverige verhuurderN.v.t.</v>
      </c>
      <c r="B358">
        <v>2015</v>
      </c>
      <c r="C358" t="s">
        <v>21</v>
      </c>
      <c r="D358" t="s">
        <v>22</v>
      </c>
      <c r="E358" t="s">
        <v>9</v>
      </c>
      <c r="F358" t="s">
        <v>3</v>
      </c>
      <c r="G358" t="s">
        <v>7</v>
      </c>
      <c r="H358" t="s">
        <v>1</v>
      </c>
      <c r="I358">
        <v>200</v>
      </c>
      <c r="J358">
        <v>24200</v>
      </c>
      <c r="K358">
        <v>24300</v>
      </c>
      <c r="L358">
        <v>30400</v>
      </c>
      <c r="M358">
        <v>29400</v>
      </c>
    </row>
    <row r="359" spans="1:13" x14ac:dyDescent="0.25">
      <c r="A359" t="str">
        <f t="shared" si="5"/>
        <v>KatwijkInkomensafh.huurbeleid meer dan 43786 euroTotaalN.v.t.N.v.t.</v>
      </c>
      <c r="B359">
        <v>2015</v>
      </c>
      <c r="C359" t="s">
        <v>21</v>
      </c>
      <c r="D359" t="s">
        <v>22</v>
      </c>
      <c r="E359" t="s">
        <v>10</v>
      </c>
      <c r="F359" t="s">
        <v>0</v>
      </c>
      <c r="G359" t="s">
        <v>1</v>
      </c>
      <c r="H359" t="s">
        <v>1</v>
      </c>
      <c r="I359">
        <v>11700</v>
      </c>
      <c r="J359">
        <v>36300</v>
      </c>
      <c r="K359">
        <v>33100</v>
      </c>
      <c r="L359">
        <v>59900</v>
      </c>
      <c r="M359">
        <v>53400</v>
      </c>
    </row>
    <row r="360" spans="1:13" x14ac:dyDescent="0.25">
      <c r="A360" t="str">
        <f t="shared" si="5"/>
        <v>KatwijkInkomensafh.huurbeleid meer dan 43786 euroEigenaarN.v.t.N.v.t.</v>
      </c>
      <c r="B360">
        <v>2015</v>
      </c>
      <c r="C360" t="s">
        <v>21</v>
      </c>
      <c r="D360" t="s">
        <v>22</v>
      </c>
      <c r="E360" t="s">
        <v>10</v>
      </c>
      <c r="F360" t="s">
        <v>2</v>
      </c>
      <c r="G360" t="s">
        <v>1</v>
      </c>
      <c r="H360" t="s">
        <v>1</v>
      </c>
      <c r="I360">
        <v>10000</v>
      </c>
      <c r="J360">
        <v>37300</v>
      </c>
      <c r="K360">
        <v>34000</v>
      </c>
      <c r="L360">
        <v>62100</v>
      </c>
      <c r="M360">
        <v>55100</v>
      </c>
    </row>
    <row r="361" spans="1:13" x14ac:dyDescent="0.25">
      <c r="A361" t="str">
        <f t="shared" si="5"/>
        <v>KatwijkInkomensafh.huurbeleid meer dan 43786 euroHuurTotaalN.v.t.</v>
      </c>
      <c r="B361">
        <v>2015</v>
      </c>
      <c r="C361" t="s">
        <v>21</v>
      </c>
      <c r="D361" t="s">
        <v>22</v>
      </c>
      <c r="E361" t="s">
        <v>10</v>
      </c>
      <c r="F361" t="s">
        <v>3</v>
      </c>
      <c r="G361" t="s">
        <v>0</v>
      </c>
      <c r="H361" t="s">
        <v>1</v>
      </c>
      <c r="I361">
        <v>1700</v>
      </c>
      <c r="J361">
        <v>30600</v>
      </c>
      <c r="K361">
        <v>29000</v>
      </c>
      <c r="L361">
        <v>46800</v>
      </c>
      <c r="M361">
        <v>43200</v>
      </c>
    </row>
    <row r="362" spans="1:13" x14ac:dyDescent="0.25">
      <c r="A362" t="str">
        <f t="shared" si="5"/>
        <v>KatwijkInkomensafh.huurbeleid meer dan 43786 euroHuurCorporatieTotaal</v>
      </c>
      <c r="B362">
        <v>2015</v>
      </c>
      <c r="C362" t="s">
        <v>21</v>
      </c>
      <c r="D362" t="s">
        <v>22</v>
      </c>
      <c r="E362" t="s">
        <v>10</v>
      </c>
      <c r="F362" t="s">
        <v>3</v>
      </c>
      <c r="G362" t="s">
        <v>4</v>
      </c>
      <c r="H362" t="s">
        <v>0</v>
      </c>
      <c r="I362">
        <v>1300</v>
      </c>
      <c r="J362">
        <v>29200</v>
      </c>
      <c r="K362">
        <v>28300</v>
      </c>
      <c r="L362">
        <v>45600</v>
      </c>
      <c r="M362">
        <v>42500</v>
      </c>
    </row>
    <row r="363" spans="1:13" x14ac:dyDescent="0.25">
      <c r="A363" t="str">
        <f t="shared" si="5"/>
        <v>KatwijkInkomensafh.huurbeleid meer dan 43786 euroHuurCorporatieOnder liberalisatiegrens</v>
      </c>
      <c r="B363">
        <v>2015</v>
      </c>
      <c r="C363" t="s">
        <v>21</v>
      </c>
      <c r="D363" t="s">
        <v>22</v>
      </c>
      <c r="E363" t="s">
        <v>10</v>
      </c>
      <c r="F363" t="s">
        <v>3</v>
      </c>
      <c r="G363" t="s">
        <v>4</v>
      </c>
      <c r="H363" t="s">
        <v>5</v>
      </c>
      <c r="I363">
        <v>1200</v>
      </c>
      <c r="J363">
        <v>29000</v>
      </c>
      <c r="K363">
        <v>28200</v>
      </c>
      <c r="L363">
        <v>45400</v>
      </c>
      <c r="M363">
        <v>42100</v>
      </c>
    </row>
    <row r="364" spans="1:13" x14ac:dyDescent="0.25">
      <c r="A364" t="str">
        <f t="shared" si="5"/>
        <v>KatwijkInkomensafh.huurbeleid meer dan 43786 euroHuurCorporatieOverig</v>
      </c>
      <c r="B364">
        <v>2015</v>
      </c>
      <c r="C364" t="s">
        <v>21</v>
      </c>
      <c r="D364" t="s">
        <v>22</v>
      </c>
      <c r="E364" t="s">
        <v>10</v>
      </c>
      <c r="F364" t="s">
        <v>3</v>
      </c>
      <c r="G364" t="s">
        <v>4</v>
      </c>
      <c r="H364" t="s">
        <v>6</v>
      </c>
      <c r="I364">
        <v>100</v>
      </c>
      <c r="J364">
        <v>30500</v>
      </c>
      <c r="K364">
        <v>29400</v>
      </c>
      <c r="L364">
        <v>46900</v>
      </c>
      <c r="M364">
        <v>44900</v>
      </c>
    </row>
    <row r="365" spans="1:13" x14ac:dyDescent="0.25">
      <c r="A365" t="str">
        <f t="shared" si="5"/>
        <v>KatwijkInkomensafh.huurbeleid meer dan 43786 euroHuurOverige verhuurderN.v.t.</v>
      </c>
      <c r="B365">
        <v>2015</v>
      </c>
      <c r="C365" t="s">
        <v>21</v>
      </c>
      <c r="D365" t="s">
        <v>22</v>
      </c>
      <c r="E365" t="s">
        <v>10</v>
      </c>
      <c r="F365" t="s">
        <v>3</v>
      </c>
      <c r="G365" t="s">
        <v>7</v>
      </c>
      <c r="H365" t="s">
        <v>1</v>
      </c>
      <c r="I365">
        <v>400</v>
      </c>
      <c r="J365">
        <v>35500</v>
      </c>
      <c r="K365">
        <v>32400</v>
      </c>
      <c r="L365">
        <v>50900</v>
      </c>
      <c r="M365">
        <v>45800</v>
      </c>
    </row>
    <row r="366" spans="1:13" x14ac:dyDescent="0.25">
      <c r="A366" t="str">
        <f t="shared" si="5"/>
        <v>LeidenTotaalTotaalN.v.t.N.v.t.</v>
      </c>
      <c r="B366">
        <v>2015</v>
      </c>
      <c r="C366" t="s">
        <v>21</v>
      </c>
      <c r="D366" t="s">
        <v>23</v>
      </c>
      <c r="E366" t="s">
        <v>0</v>
      </c>
      <c r="F366" t="s">
        <v>0</v>
      </c>
      <c r="G366" t="s">
        <v>1</v>
      </c>
      <c r="H366" t="s">
        <v>1</v>
      </c>
      <c r="I366">
        <v>53600</v>
      </c>
      <c r="J366">
        <v>28600</v>
      </c>
      <c r="K366">
        <v>24900</v>
      </c>
      <c r="L366">
        <v>39000</v>
      </c>
      <c r="M366">
        <v>31100</v>
      </c>
    </row>
    <row r="367" spans="1:13" x14ac:dyDescent="0.25">
      <c r="A367" t="str">
        <f t="shared" si="5"/>
        <v>LeidenTotaalEigenaarN.v.t.N.v.t.</v>
      </c>
      <c r="B367">
        <v>2015</v>
      </c>
      <c r="C367" t="s">
        <v>21</v>
      </c>
      <c r="D367" t="s">
        <v>23</v>
      </c>
      <c r="E367" t="s">
        <v>0</v>
      </c>
      <c r="F367" t="s">
        <v>2</v>
      </c>
      <c r="G367" t="s">
        <v>1</v>
      </c>
      <c r="H367" t="s">
        <v>1</v>
      </c>
      <c r="I367">
        <v>25300</v>
      </c>
      <c r="J367">
        <v>37400</v>
      </c>
      <c r="K367">
        <v>33000</v>
      </c>
      <c r="L367">
        <v>53800</v>
      </c>
      <c r="M367">
        <v>46800</v>
      </c>
    </row>
    <row r="368" spans="1:13" x14ac:dyDescent="0.25">
      <c r="A368" t="str">
        <f t="shared" si="5"/>
        <v>LeidenTotaalHuurTotaalN.v.t.</v>
      </c>
      <c r="B368">
        <v>2015</v>
      </c>
      <c r="C368" t="s">
        <v>21</v>
      </c>
      <c r="D368" t="s">
        <v>23</v>
      </c>
      <c r="E368" t="s">
        <v>0</v>
      </c>
      <c r="F368" t="s">
        <v>3</v>
      </c>
      <c r="G368" t="s">
        <v>0</v>
      </c>
      <c r="H368" t="s">
        <v>1</v>
      </c>
      <c r="I368">
        <v>28300</v>
      </c>
      <c r="J368">
        <v>20800</v>
      </c>
      <c r="K368">
        <v>18600</v>
      </c>
      <c r="L368">
        <v>25700</v>
      </c>
      <c r="M368">
        <v>22100</v>
      </c>
    </row>
    <row r="369" spans="1:13" x14ac:dyDescent="0.25">
      <c r="A369" t="str">
        <f t="shared" si="5"/>
        <v>LeidenTotaalHuurCorporatieTotaal</v>
      </c>
      <c r="B369">
        <v>2015</v>
      </c>
      <c r="C369" t="s">
        <v>21</v>
      </c>
      <c r="D369" t="s">
        <v>23</v>
      </c>
      <c r="E369" t="s">
        <v>0</v>
      </c>
      <c r="F369" t="s">
        <v>3</v>
      </c>
      <c r="G369" t="s">
        <v>4</v>
      </c>
      <c r="H369" t="s">
        <v>0</v>
      </c>
      <c r="I369">
        <v>17800</v>
      </c>
      <c r="J369">
        <v>19600</v>
      </c>
      <c r="K369">
        <v>17900</v>
      </c>
      <c r="L369">
        <v>25300</v>
      </c>
      <c r="M369">
        <v>21800</v>
      </c>
    </row>
    <row r="370" spans="1:13" x14ac:dyDescent="0.25">
      <c r="A370" t="str">
        <f t="shared" si="5"/>
        <v>LeidenTotaalHuurCorporatieOnder liberalisatiegrens</v>
      </c>
      <c r="B370">
        <v>2015</v>
      </c>
      <c r="C370" t="s">
        <v>21</v>
      </c>
      <c r="D370" t="s">
        <v>23</v>
      </c>
      <c r="E370" t="s">
        <v>0</v>
      </c>
      <c r="F370" t="s">
        <v>3</v>
      </c>
      <c r="G370" t="s">
        <v>4</v>
      </c>
      <c r="H370" t="s">
        <v>5</v>
      </c>
      <c r="I370">
        <v>16100</v>
      </c>
      <c r="J370">
        <v>19400</v>
      </c>
      <c r="K370">
        <v>17800</v>
      </c>
      <c r="L370">
        <v>25100</v>
      </c>
      <c r="M370">
        <v>21700</v>
      </c>
    </row>
    <row r="371" spans="1:13" x14ac:dyDescent="0.25">
      <c r="A371" t="str">
        <f t="shared" si="5"/>
        <v>LeidenTotaalHuurCorporatieOverig</v>
      </c>
      <c r="B371">
        <v>2015</v>
      </c>
      <c r="C371" t="s">
        <v>21</v>
      </c>
      <c r="D371" t="s">
        <v>23</v>
      </c>
      <c r="E371" t="s">
        <v>0</v>
      </c>
      <c r="F371" t="s">
        <v>3</v>
      </c>
      <c r="G371" t="s">
        <v>4</v>
      </c>
      <c r="H371" t="s">
        <v>6</v>
      </c>
      <c r="I371">
        <v>1800</v>
      </c>
      <c r="J371">
        <v>21800</v>
      </c>
      <c r="K371">
        <v>20200</v>
      </c>
      <c r="L371">
        <v>26600</v>
      </c>
      <c r="M371">
        <v>22500</v>
      </c>
    </row>
    <row r="372" spans="1:13" x14ac:dyDescent="0.25">
      <c r="A372" t="str">
        <f t="shared" si="5"/>
        <v>LeidenTotaalHuurOverige verhuurderN.v.t.</v>
      </c>
      <c r="B372">
        <v>2015</v>
      </c>
      <c r="C372" t="s">
        <v>21</v>
      </c>
      <c r="D372" t="s">
        <v>23</v>
      </c>
      <c r="E372" t="s">
        <v>0</v>
      </c>
      <c r="F372" t="s">
        <v>3</v>
      </c>
      <c r="G372" t="s">
        <v>7</v>
      </c>
      <c r="H372" t="s">
        <v>1</v>
      </c>
      <c r="I372">
        <v>10400</v>
      </c>
      <c r="J372">
        <v>22800</v>
      </c>
      <c r="K372">
        <v>20700</v>
      </c>
      <c r="L372">
        <v>26400</v>
      </c>
      <c r="M372">
        <v>22600</v>
      </c>
    </row>
    <row r="373" spans="1:13" x14ac:dyDescent="0.25">
      <c r="A373" t="str">
        <f t="shared" si="5"/>
        <v>LeidenInkomensafh.huurbeleid tot 34229 euroTotaalN.v.t.N.v.t.</v>
      </c>
      <c r="B373">
        <v>2015</v>
      </c>
      <c r="C373" t="s">
        <v>21</v>
      </c>
      <c r="D373" t="s">
        <v>23</v>
      </c>
      <c r="E373" t="s">
        <v>8</v>
      </c>
      <c r="F373" t="s">
        <v>0</v>
      </c>
      <c r="G373" t="s">
        <v>1</v>
      </c>
      <c r="H373" t="s">
        <v>1</v>
      </c>
      <c r="I373">
        <v>24800</v>
      </c>
      <c r="J373">
        <v>17800</v>
      </c>
      <c r="K373">
        <v>17300</v>
      </c>
      <c r="L373">
        <v>20700</v>
      </c>
      <c r="M373">
        <v>19700</v>
      </c>
    </row>
    <row r="374" spans="1:13" x14ac:dyDescent="0.25">
      <c r="A374" t="str">
        <f t="shared" si="5"/>
        <v>LeidenInkomensafh.huurbeleid tot 34229 euroEigenaarN.v.t.N.v.t.</v>
      </c>
      <c r="B374">
        <v>2015</v>
      </c>
      <c r="C374" t="s">
        <v>21</v>
      </c>
      <c r="D374" t="s">
        <v>23</v>
      </c>
      <c r="E374" t="s">
        <v>8</v>
      </c>
      <c r="F374" t="s">
        <v>2</v>
      </c>
      <c r="G374" t="s">
        <v>1</v>
      </c>
      <c r="H374" t="s">
        <v>1</v>
      </c>
      <c r="I374">
        <v>5900</v>
      </c>
      <c r="J374">
        <v>23200</v>
      </c>
      <c r="K374">
        <v>22700</v>
      </c>
      <c r="L374">
        <v>27900</v>
      </c>
      <c r="M374">
        <v>26400</v>
      </c>
    </row>
    <row r="375" spans="1:13" x14ac:dyDescent="0.25">
      <c r="A375" t="str">
        <f t="shared" si="5"/>
        <v>LeidenInkomensafh.huurbeleid tot 34229 euroHuurTotaalN.v.t.</v>
      </c>
      <c r="B375">
        <v>2015</v>
      </c>
      <c r="C375" t="s">
        <v>21</v>
      </c>
      <c r="D375" t="s">
        <v>23</v>
      </c>
      <c r="E375" t="s">
        <v>8</v>
      </c>
      <c r="F375" t="s">
        <v>3</v>
      </c>
      <c r="G375" t="s">
        <v>0</v>
      </c>
      <c r="H375" t="s">
        <v>1</v>
      </c>
      <c r="I375">
        <v>18900</v>
      </c>
      <c r="J375">
        <v>16100</v>
      </c>
      <c r="K375">
        <v>16300</v>
      </c>
      <c r="L375">
        <v>18500</v>
      </c>
      <c r="M375">
        <v>18300</v>
      </c>
    </row>
    <row r="376" spans="1:13" x14ac:dyDescent="0.25">
      <c r="A376" t="str">
        <f t="shared" si="5"/>
        <v>LeidenInkomensafh.huurbeleid tot 34229 euroHuurCorporatieTotaal</v>
      </c>
      <c r="B376">
        <v>2015</v>
      </c>
      <c r="C376" t="s">
        <v>21</v>
      </c>
      <c r="D376" t="s">
        <v>23</v>
      </c>
      <c r="E376" t="s">
        <v>8</v>
      </c>
      <c r="F376" t="s">
        <v>3</v>
      </c>
      <c r="G376" t="s">
        <v>4</v>
      </c>
      <c r="H376" t="s">
        <v>0</v>
      </c>
      <c r="I376">
        <v>12600</v>
      </c>
      <c r="J376">
        <v>16100</v>
      </c>
      <c r="K376">
        <v>16100</v>
      </c>
      <c r="L376">
        <v>19100</v>
      </c>
      <c r="M376">
        <v>18600</v>
      </c>
    </row>
    <row r="377" spans="1:13" x14ac:dyDescent="0.25">
      <c r="A377" t="str">
        <f t="shared" si="5"/>
        <v>LeidenInkomensafh.huurbeleid tot 34229 euroHuurCorporatieOnder liberalisatiegrens</v>
      </c>
      <c r="B377">
        <v>2015</v>
      </c>
      <c r="C377" t="s">
        <v>21</v>
      </c>
      <c r="D377" t="s">
        <v>23</v>
      </c>
      <c r="E377" t="s">
        <v>8</v>
      </c>
      <c r="F377" t="s">
        <v>3</v>
      </c>
      <c r="G377" t="s">
        <v>4</v>
      </c>
      <c r="H377" t="s">
        <v>5</v>
      </c>
      <c r="I377">
        <v>11500</v>
      </c>
      <c r="J377">
        <v>16200</v>
      </c>
      <c r="K377">
        <v>16100</v>
      </c>
      <c r="L377">
        <v>19300</v>
      </c>
      <c r="M377">
        <v>18700</v>
      </c>
    </row>
    <row r="378" spans="1:13" x14ac:dyDescent="0.25">
      <c r="A378" t="str">
        <f t="shared" si="5"/>
        <v>LeidenInkomensafh.huurbeleid tot 34229 euroHuurCorporatieOverig</v>
      </c>
      <c r="B378">
        <v>2015</v>
      </c>
      <c r="C378" t="s">
        <v>21</v>
      </c>
      <c r="D378" t="s">
        <v>23</v>
      </c>
      <c r="E378" t="s">
        <v>8</v>
      </c>
      <c r="F378" t="s">
        <v>3</v>
      </c>
      <c r="G378" t="s">
        <v>4</v>
      </c>
      <c r="H378" t="s">
        <v>6</v>
      </c>
      <c r="I378">
        <v>1100</v>
      </c>
      <c r="J378">
        <v>15200</v>
      </c>
      <c r="K378">
        <v>15200</v>
      </c>
      <c r="L378">
        <v>16400</v>
      </c>
      <c r="M378">
        <v>16500</v>
      </c>
    </row>
    <row r="379" spans="1:13" x14ac:dyDescent="0.25">
      <c r="A379" t="str">
        <f t="shared" si="5"/>
        <v>LeidenInkomensafh.huurbeleid tot 34229 euroHuurOverige verhuurderN.v.t.</v>
      </c>
      <c r="B379">
        <v>2015</v>
      </c>
      <c r="C379" t="s">
        <v>21</v>
      </c>
      <c r="D379" t="s">
        <v>23</v>
      </c>
      <c r="E379" t="s">
        <v>8</v>
      </c>
      <c r="F379" t="s">
        <v>3</v>
      </c>
      <c r="G379" t="s">
        <v>7</v>
      </c>
      <c r="H379" t="s">
        <v>1</v>
      </c>
      <c r="I379">
        <v>6300</v>
      </c>
      <c r="J379">
        <v>16200</v>
      </c>
      <c r="K379">
        <v>16700</v>
      </c>
      <c r="L379">
        <v>17300</v>
      </c>
      <c r="M379">
        <v>17600</v>
      </c>
    </row>
    <row r="380" spans="1:13" x14ac:dyDescent="0.25">
      <c r="A380" t="str">
        <f t="shared" si="5"/>
        <v>LeidenInkomensafh.huurbeleid 34229 t/m 43786 euroTotaalN.v.t.N.v.t.</v>
      </c>
      <c r="B380">
        <v>2015</v>
      </c>
      <c r="C380" t="s">
        <v>21</v>
      </c>
      <c r="D380" t="s">
        <v>23</v>
      </c>
      <c r="E380" t="s">
        <v>9</v>
      </c>
      <c r="F380" t="s">
        <v>0</v>
      </c>
      <c r="G380" t="s">
        <v>1</v>
      </c>
      <c r="H380" t="s">
        <v>1</v>
      </c>
      <c r="I380">
        <v>6600</v>
      </c>
      <c r="J380">
        <v>26100</v>
      </c>
      <c r="K380">
        <v>25600</v>
      </c>
      <c r="L380">
        <v>32600</v>
      </c>
      <c r="M380">
        <v>31200</v>
      </c>
    </row>
    <row r="381" spans="1:13" x14ac:dyDescent="0.25">
      <c r="A381" t="str">
        <f t="shared" si="5"/>
        <v>LeidenInkomensafh.huurbeleid 34229 t/m 43786 euroEigenaarN.v.t.N.v.t.</v>
      </c>
      <c r="B381">
        <v>2015</v>
      </c>
      <c r="C381" t="s">
        <v>21</v>
      </c>
      <c r="D381" t="s">
        <v>23</v>
      </c>
      <c r="E381" t="s">
        <v>9</v>
      </c>
      <c r="F381" t="s">
        <v>2</v>
      </c>
      <c r="G381" t="s">
        <v>1</v>
      </c>
      <c r="H381" t="s">
        <v>1</v>
      </c>
      <c r="I381">
        <v>3100</v>
      </c>
      <c r="J381">
        <v>28400</v>
      </c>
      <c r="K381">
        <v>28300</v>
      </c>
      <c r="L381">
        <v>36400</v>
      </c>
      <c r="M381">
        <v>34500</v>
      </c>
    </row>
    <row r="382" spans="1:13" x14ac:dyDescent="0.25">
      <c r="A382" t="str">
        <f t="shared" si="5"/>
        <v>LeidenInkomensafh.huurbeleid 34229 t/m 43786 euroHuurTotaalN.v.t.</v>
      </c>
      <c r="B382">
        <v>2015</v>
      </c>
      <c r="C382" t="s">
        <v>21</v>
      </c>
      <c r="D382" t="s">
        <v>23</v>
      </c>
      <c r="E382" t="s">
        <v>9</v>
      </c>
      <c r="F382" t="s">
        <v>3</v>
      </c>
      <c r="G382" t="s">
        <v>0</v>
      </c>
      <c r="H382" t="s">
        <v>1</v>
      </c>
      <c r="I382">
        <v>3500</v>
      </c>
      <c r="J382">
        <v>24000</v>
      </c>
      <c r="K382">
        <v>24400</v>
      </c>
      <c r="L382">
        <v>29300</v>
      </c>
      <c r="M382">
        <v>27800</v>
      </c>
    </row>
    <row r="383" spans="1:13" x14ac:dyDescent="0.25">
      <c r="A383" t="str">
        <f t="shared" si="5"/>
        <v>LeidenInkomensafh.huurbeleid 34229 t/m 43786 euroHuurCorporatieTotaal</v>
      </c>
      <c r="B383">
        <v>2015</v>
      </c>
      <c r="C383" t="s">
        <v>21</v>
      </c>
      <c r="D383" t="s">
        <v>23</v>
      </c>
      <c r="E383" t="s">
        <v>9</v>
      </c>
      <c r="F383" t="s">
        <v>3</v>
      </c>
      <c r="G383" t="s">
        <v>4</v>
      </c>
      <c r="H383" t="s">
        <v>0</v>
      </c>
      <c r="I383">
        <v>2000</v>
      </c>
      <c r="J383">
        <v>23100</v>
      </c>
      <c r="K383">
        <v>23300</v>
      </c>
      <c r="L383">
        <v>30100</v>
      </c>
      <c r="M383">
        <v>28600</v>
      </c>
    </row>
    <row r="384" spans="1:13" x14ac:dyDescent="0.25">
      <c r="A384" t="str">
        <f t="shared" si="5"/>
        <v>LeidenInkomensafh.huurbeleid 34229 t/m 43786 euroHuurCorporatieOnder liberalisatiegrens</v>
      </c>
      <c r="B384">
        <v>2015</v>
      </c>
      <c r="C384" t="s">
        <v>21</v>
      </c>
      <c r="D384" t="s">
        <v>23</v>
      </c>
      <c r="E384" t="s">
        <v>9</v>
      </c>
      <c r="F384" t="s">
        <v>3</v>
      </c>
      <c r="G384" t="s">
        <v>4</v>
      </c>
      <c r="H384" t="s">
        <v>5</v>
      </c>
      <c r="I384">
        <v>1800</v>
      </c>
      <c r="J384">
        <v>22800</v>
      </c>
      <c r="K384">
        <v>22800</v>
      </c>
      <c r="L384">
        <v>30300</v>
      </c>
      <c r="M384">
        <v>28900</v>
      </c>
    </row>
    <row r="385" spans="1:13" x14ac:dyDescent="0.25">
      <c r="A385" t="str">
        <f t="shared" si="5"/>
        <v>LeidenInkomensafh.huurbeleid 34229 t/m 43786 euroHuurCorporatieOverig</v>
      </c>
      <c r="B385">
        <v>2015</v>
      </c>
      <c r="C385" t="s">
        <v>21</v>
      </c>
      <c r="D385" t="s">
        <v>23</v>
      </c>
      <c r="E385" t="s">
        <v>9</v>
      </c>
      <c r="F385" t="s">
        <v>3</v>
      </c>
      <c r="G385" t="s">
        <v>4</v>
      </c>
      <c r="H385" t="s">
        <v>6</v>
      </c>
      <c r="I385">
        <v>200</v>
      </c>
      <c r="J385">
        <v>25100</v>
      </c>
      <c r="K385">
        <v>25300</v>
      </c>
      <c r="L385">
        <v>28600</v>
      </c>
      <c r="M385">
        <v>27100</v>
      </c>
    </row>
    <row r="386" spans="1:13" x14ac:dyDescent="0.25">
      <c r="A386" t="str">
        <f t="shared" si="5"/>
        <v>LeidenInkomensafh.huurbeleid 34229 t/m 43786 euroHuurOverige verhuurderN.v.t.</v>
      </c>
      <c r="B386">
        <v>2015</v>
      </c>
      <c r="C386" t="s">
        <v>21</v>
      </c>
      <c r="D386" t="s">
        <v>23</v>
      </c>
      <c r="E386" t="s">
        <v>9</v>
      </c>
      <c r="F386" t="s">
        <v>3</v>
      </c>
      <c r="G386" t="s">
        <v>7</v>
      </c>
      <c r="H386" t="s">
        <v>1</v>
      </c>
      <c r="I386">
        <v>1500</v>
      </c>
      <c r="J386">
        <v>25200</v>
      </c>
      <c r="K386">
        <v>25300</v>
      </c>
      <c r="L386">
        <v>28000</v>
      </c>
      <c r="M386">
        <v>27100</v>
      </c>
    </row>
    <row r="387" spans="1:13" x14ac:dyDescent="0.25">
      <c r="A387" t="str">
        <f t="shared" ref="A387:A450" si="6">CONCATENATE(D387,E387,F387,G387,H387)</f>
        <v>LeidenInkomensafh.huurbeleid meer dan 43786 euroTotaalN.v.t.N.v.t.</v>
      </c>
      <c r="B387">
        <v>2015</v>
      </c>
      <c r="C387" t="s">
        <v>21</v>
      </c>
      <c r="D387" t="s">
        <v>23</v>
      </c>
      <c r="E387" t="s">
        <v>10</v>
      </c>
      <c r="F387" t="s">
        <v>0</v>
      </c>
      <c r="G387" t="s">
        <v>1</v>
      </c>
      <c r="H387" t="s">
        <v>1</v>
      </c>
      <c r="I387">
        <v>22200</v>
      </c>
      <c r="J387">
        <v>41500</v>
      </c>
      <c r="K387">
        <v>36700</v>
      </c>
      <c r="L387">
        <v>61300</v>
      </c>
      <c r="M387">
        <v>53600</v>
      </c>
    </row>
    <row r="388" spans="1:13" x14ac:dyDescent="0.25">
      <c r="A388" t="str">
        <f t="shared" si="6"/>
        <v>LeidenInkomensafh.huurbeleid meer dan 43786 euroEigenaarN.v.t.N.v.t.</v>
      </c>
      <c r="B388">
        <v>2015</v>
      </c>
      <c r="C388" t="s">
        <v>21</v>
      </c>
      <c r="D388" t="s">
        <v>23</v>
      </c>
      <c r="E388" t="s">
        <v>10</v>
      </c>
      <c r="F388" t="s">
        <v>2</v>
      </c>
      <c r="G388" t="s">
        <v>1</v>
      </c>
      <c r="H388" t="s">
        <v>1</v>
      </c>
      <c r="I388">
        <v>16300</v>
      </c>
      <c r="J388">
        <v>44200</v>
      </c>
      <c r="K388">
        <v>38900</v>
      </c>
      <c r="L388">
        <v>66500</v>
      </c>
      <c r="M388">
        <v>58300</v>
      </c>
    </row>
    <row r="389" spans="1:13" x14ac:dyDescent="0.25">
      <c r="A389" t="str">
        <f t="shared" si="6"/>
        <v>LeidenInkomensafh.huurbeleid meer dan 43786 euroHuurTotaalN.v.t.</v>
      </c>
      <c r="B389">
        <v>2015</v>
      </c>
      <c r="C389" t="s">
        <v>21</v>
      </c>
      <c r="D389" t="s">
        <v>23</v>
      </c>
      <c r="E389" t="s">
        <v>10</v>
      </c>
      <c r="F389" t="s">
        <v>3</v>
      </c>
      <c r="G389" t="s">
        <v>0</v>
      </c>
      <c r="H389" t="s">
        <v>1</v>
      </c>
      <c r="I389">
        <v>5800</v>
      </c>
      <c r="J389">
        <v>33900</v>
      </c>
      <c r="K389">
        <v>31600</v>
      </c>
      <c r="L389">
        <v>46900</v>
      </c>
      <c r="M389">
        <v>42900</v>
      </c>
    </row>
    <row r="390" spans="1:13" x14ac:dyDescent="0.25">
      <c r="A390" t="str">
        <f t="shared" si="6"/>
        <v>LeidenInkomensafh.huurbeleid meer dan 43786 euroHuurCorporatieTotaal</v>
      </c>
      <c r="B390">
        <v>2015</v>
      </c>
      <c r="C390" t="s">
        <v>21</v>
      </c>
      <c r="D390" t="s">
        <v>23</v>
      </c>
      <c r="E390" t="s">
        <v>10</v>
      </c>
      <c r="F390" t="s">
        <v>3</v>
      </c>
      <c r="G390" t="s">
        <v>4</v>
      </c>
      <c r="H390" t="s">
        <v>0</v>
      </c>
      <c r="I390">
        <v>3200</v>
      </c>
      <c r="J390">
        <v>31200</v>
      </c>
      <c r="K390">
        <v>29700</v>
      </c>
      <c r="L390">
        <v>46700</v>
      </c>
      <c r="M390">
        <v>43300</v>
      </c>
    </row>
    <row r="391" spans="1:13" x14ac:dyDescent="0.25">
      <c r="A391" t="str">
        <f t="shared" si="6"/>
        <v>LeidenInkomensafh.huurbeleid meer dan 43786 euroHuurCorporatieOnder liberalisatiegrens</v>
      </c>
      <c r="B391">
        <v>2015</v>
      </c>
      <c r="C391" t="s">
        <v>21</v>
      </c>
      <c r="D391" t="s">
        <v>23</v>
      </c>
      <c r="E391" t="s">
        <v>10</v>
      </c>
      <c r="F391" t="s">
        <v>3</v>
      </c>
      <c r="G391" t="s">
        <v>4</v>
      </c>
      <c r="H391" t="s">
        <v>5</v>
      </c>
      <c r="I391">
        <v>2700</v>
      </c>
      <c r="J391">
        <v>30500</v>
      </c>
      <c r="K391">
        <v>29000</v>
      </c>
      <c r="L391">
        <v>46400</v>
      </c>
      <c r="M391">
        <v>43000</v>
      </c>
    </row>
    <row r="392" spans="1:13" x14ac:dyDescent="0.25">
      <c r="A392" t="str">
        <f t="shared" si="6"/>
        <v>LeidenInkomensafh.huurbeleid meer dan 43786 euroHuurCorporatieOverig</v>
      </c>
      <c r="B392">
        <v>2015</v>
      </c>
      <c r="C392" t="s">
        <v>21</v>
      </c>
      <c r="D392" t="s">
        <v>23</v>
      </c>
      <c r="E392" t="s">
        <v>10</v>
      </c>
      <c r="F392" t="s">
        <v>3</v>
      </c>
      <c r="G392" t="s">
        <v>4</v>
      </c>
      <c r="H392" t="s">
        <v>6</v>
      </c>
      <c r="I392">
        <v>500</v>
      </c>
      <c r="J392">
        <v>34900</v>
      </c>
      <c r="K392">
        <v>33500</v>
      </c>
      <c r="L392">
        <v>48100</v>
      </c>
      <c r="M392">
        <v>45500</v>
      </c>
    </row>
    <row r="393" spans="1:13" x14ac:dyDescent="0.25">
      <c r="A393" t="str">
        <f t="shared" si="6"/>
        <v>LeidenInkomensafh.huurbeleid meer dan 43786 euroHuurOverige verhuurderN.v.t.</v>
      </c>
      <c r="B393">
        <v>2015</v>
      </c>
      <c r="C393" t="s">
        <v>21</v>
      </c>
      <c r="D393" t="s">
        <v>23</v>
      </c>
      <c r="E393" t="s">
        <v>10</v>
      </c>
      <c r="F393" t="s">
        <v>3</v>
      </c>
      <c r="G393" t="s">
        <v>7</v>
      </c>
      <c r="H393" t="s">
        <v>1</v>
      </c>
      <c r="I393">
        <v>2700</v>
      </c>
      <c r="J393">
        <v>37300</v>
      </c>
      <c r="K393">
        <v>34100</v>
      </c>
      <c r="L393">
        <v>47100</v>
      </c>
      <c r="M393">
        <v>42100</v>
      </c>
    </row>
    <row r="394" spans="1:13" x14ac:dyDescent="0.25">
      <c r="A394" t="str">
        <f t="shared" si="6"/>
        <v>LeiderdorpTotaalTotaalN.v.t.N.v.t.</v>
      </c>
      <c r="B394">
        <v>2015</v>
      </c>
      <c r="C394" t="s">
        <v>21</v>
      </c>
      <c r="D394" t="s">
        <v>24</v>
      </c>
      <c r="E394" t="s">
        <v>0</v>
      </c>
      <c r="F394" t="s">
        <v>0</v>
      </c>
      <c r="G394" t="s">
        <v>1</v>
      </c>
      <c r="H394" t="s">
        <v>1</v>
      </c>
      <c r="I394">
        <v>11800</v>
      </c>
      <c r="J394">
        <v>30900</v>
      </c>
      <c r="K394">
        <v>28100</v>
      </c>
      <c r="L394">
        <v>44200</v>
      </c>
      <c r="M394">
        <v>38900</v>
      </c>
    </row>
    <row r="395" spans="1:13" x14ac:dyDescent="0.25">
      <c r="A395" t="str">
        <f t="shared" si="6"/>
        <v>LeiderdorpTotaalEigenaarN.v.t.N.v.t.</v>
      </c>
      <c r="B395">
        <v>2015</v>
      </c>
      <c r="C395" t="s">
        <v>21</v>
      </c>
      <c r="D395" t="s">
        <v>24</v>
      </c>
      <c r="E395" t="s">
        <v>0</v>
      </c>
      <c r="F395" t="s">
        <v>2</v>
      </c>
      <c r="G395" t="s">
        <v>1</v>
      </c>
      <c r="H395" t="s">
        <v>1</v>
      </c>
      <c r="I395">
        <v>7500</v>
      </c>
      <c r="J395">
        <v>36200</v>
      </c>
      <c r="K395">
        <v>32900</v>
      </c>
      <c r="L395">
        <v>53900</v>
      </c>
      <c r="M395">
        <v>48500</v>
      </c>
    </row>
    <row r="396" spans="1:13" x14ac:dyDescent="0.25">
      <c r="A396" t="str">
        <f t="shared" si="6"/>
        <v>LeiderdorpTotaalHuurTotaalN.v.t.</v>
      </c>
      <c r="B396">
        <v>2015</v>
      </c>
      <c r="C396" t="s">
        <v>21</v>
      </c>
      <c r="D396" t="s">
        <v>24</v>
      </c>
      <c r="E396" t="s">
        <v>0</v>
      </c>
      <c r="F396" t="s">
        <v>3</v>
      </c>
      <c r="G396" t="s">
        <v>0</v>
      </c>
      <c r="H396" t="s">
        <v>1</v>
      </c>
      <c r="I396">
        <v>4300</v>
      </c>
      <c r="J396">
        <v>21500</v>
      </c>
      <c r="K396">
        <v>19600</v>
      </c>
      <c r="L396">
        <v>27300</v>
      </c>
      <c r="M396">
        <v>23800</v>
      </c>
    </row>
    <row r="397" spans="1:13" x14ac:dyDescent="0.25">
      <c r="A397" t="str">
        <f t="shared" si="6"/>
        <v>LeiderdorpTotaalHuurCorporatieTotaal</v>
      </c>
      <c r="B397">
        <v>2015</v>
      </c>
      <c r="C397" t="s">
        <v>21</v>
      </c>
      <c r="D397" t="s">
        <v>24</v>
      </c>
      <c r="E397" t="s">
        <v>0</v>
      </c>
      <c r="F397" t="s">
        <v>3</v>
      </c>
      <c r="G397" t="s">
        <v>4</v>
      </c>
      <c r="H397" t="s">
        <v>0</v>
      </c>
      <c r="I397">
        <v>2800</v>
      </c>
      <c r="J397">
        <v>20200</v>
      </c>
      <c r="K397">
        <v>18800</v>
      </c>
      <c r="L397">
        <v>26300</v>
      </c>
      <c r="M397">
        <v>23200</v>
      </c>
    </row>
    <row r="398" spans="1:13" x14ac:dyDescent="0.25">
      <c r="A398" t="str">
        <f t="shared" si="6"/>
        <v>LeiderdorpTotaalHuurCorporatieOnder liberalisatiegrens</v>
      </c>
      <c r="B398">
        <v>2015</v>
      </c>
      <c r="C398" t="s">
        <v>21</v>
      </c>
      <c r="D398" t="s">
        <v>24</v>
      </c>
      <c r="E398" t="s">
        <v>0</v>
      </c>
      <c r="F398" t="s">
        <v>3</v>
      </c>
      <c r="G398" t="s">
        <v>4</v>
      </c>
      <c r="H398" t="s">
        <v>5</v>
      </c>
      <c r="I398">
        <v>2600</v>
      </c>
      <c r="J398">
        <v>20000</v>
      </c>
      <c r="K398">
        <v>18700</v>
      </c>
      <c r="L398">
        <v>26100</v>
      </c>
      <c r="M398">
        <v>23100</v>
      </c>
    </row>
    <row r="399" spans="1:13" x14ac:dyDescent="0.25">
      <c r="A399" t="str">
        <f t="shared" si="6"/>
        <v>LeiderdorpTotaalHuurCorporatieOverig</v>
      </c>
      <c r="B399">
        <v>2015</v>
      </c>
      <c r="C399" t="s">
        <v>21</v>
      </c>
      <c r="D399" t="s">
        <v>24</v>
      </c>
      <c r="E399" t="s">
        <v>0</v>
      </c>
      <c r="F399" t="s">
        <v>3</v>
      </c>
      <c r="G399" t="s">
        <v>4</v>
      </c>
      <c r="H399" t="s">
        <v>6</v>
      </c>
      <c r="I399">
        <v>200</v>
      </c>
      <c r="J399">
        <v>23400</v>
      </c>
      <c r="K399">
        <v>22200</v>
      </c>
      <c r="L399">
        <v>29800</v>
      </c>
      <c r="M399">
        <v>27500</v>
      </c>
    </row>
    <row r="400" spans="1:13" x14ac:dyDescent="0.25">
      <c r="A400" t="str">
        <f t="shared" si="6"/>
        <v>LeiderdorpTotaalHuurOverige verhuurderN.v.t.</v>
      </c>
      <c r="B400">
        <v>2015</v>
      </c>
      <c r="C400" t="s">
        <v>21</v>
      </c>
      <c r="D400" t="s">
        <v>24</v>
      </c>
      <c r="E400" t="s">
        <v>0</v>
      </c>
      <c r="F400" t="s">
        <v>3</v>
      </c>
      <c r="G400" t="s">
        <v>7</v>
      </c>
      <c r="H400" t="s">
        <v>1</v>
      </c>
      <c r="I400">
        <v>1500</v>
      </c>
      <c r="J400">
        <v>24000</v>
      </c>
      <c r="K400">
        <v>22000</v>
      </c>
      <c r="L400">
        <v>29200</v>
      </c>
      <c r="M400">
        <v>25600</v>
      </c>
    </row>
    <row r="401" spans="1:13" x14ac:dyDescent="0.25">
      <c r="A401" t="str">
        <f t="shared" si="6"/>
        <v>LeiderdorpInkomensafh.huurbeleid tot 34229 euroTotaalN.v.t.N.v.t.</v>
      </c>
      <c r="B401">
        <v>2015</v>
      </c>
      <c r="C401" t="s">
        <v>21</v>
      </c>
      <c r="D401" t="s">
        <v>24</v>
      </c>
      <c r="E401" t="s">
        <v>8</v>
      </c>
      <c r="F401" t="s">
        <v>0</v>
      </c>
      <c r="G401" t="s">
        <v>1</v>
      </c>
      <c r="H401" t="s">
        <v>1</v>
      </c>
      <c r="I401">
        <v>4100</v>
      </c>
      <c r="J401">
        <v>19100</v>
      </c>
      <c r="K401">
        <v>18700</v>
      </c>
      <c r="L401">
        <v>22700</v>
      </c>
      <c r="M401">
        <v>21800</v>
      </c>
    </row>
    <row r="402" spans="1:13" x14ac:dyDescent="0.25">
      <c r="A402" t="str">
        <f t="shared" si="6"/>
        <v>LeiderdorpInkomensafh.huurbeleid tot 34229 euroEigenaarN.v.t.N.v.t.</v>
      </c>
      <c r="B402">
        <v>2015</v>
      </c>
      <c r="C402" t="s">
        <v>21</v>
      </c>
      <c r="D402" t="s">
        <v>24</v>
      </c>
      <c r="E402" t="s">
        <v>8</v>
      </c>
      <c r="F402" t="s">
        <v>2</v>
      </c>
      <c r="G402" t="s">
        <v>1</v>
      </c>
      <c r="H402" t="s">
        <v>1</v>
      </c>
      <c r="I402">
        <v>1400</v>
      </c>
      <c r="J402">
        <v>22800</v>
      </c>
      <c r="K402">
        <v>23000</v>
      </c>
      <c r="L402">
        <v>28200</v>
      </c>
      <c r="M402">
        <v>27100</v>
      </c>
    </row>
    <row r="403" spans="1:13" x14ac:dyDescent="0.25">
      <c r="A403" t="str">
        <f t="shared" si="6"/>
        <v>LeiderdorpInkomensafh.huurbeleid tot 34229 euroHuurTotaalN.v.t.</v>
      </c>
      <c r="B403">
        <v>2015</v>
      </c>
      <c r="C403" t="s">
        <v>21</v>
      </c>
      <c r="D403" t="s">
        <v>24</v>
      </c>
      <c r="E403" t="s">
        <v>8</v>
      </c>
      <c r="F403" t="s">
        <v>3</v>
      </c>
      <c r="G403" t="s">
        <v>0</v>
      </c>
      <c r="H403" t="s">
        <v>1</v>
      </c>
      <c r="I403">
        <v>2700</v>
      </c>
      <c r="J403">
        <v>17100</v>
      </c>
      <c r="K403">
        <v>17400</v>
      </c>
      <c r="L403">
        <v>19700</v>
      </c>
      <c r="M403">
        <v>19300</v>
      </c>
    </row>
    <row r="404" spans="1:13" x14ac:dyDescent="0.25">
      <c r="A404" t="str">
        <f t="shared" si="6"/>
        <v>LeiderdorpInkomensafh.huurbeleid tot 34229 euroHuurCorporatieTotaal</v>
      </c>
      <c r="B404">
        <v>2015</v>
      </c>
      <c r="C404" t="s">
        <v>21</v>
      </c>
      <c r="D404" t="s">
        <v>24</v>
      </c>
      <c r="E404" t="s">
        <v>8</v>
      </c>
      <c r="F404" t="s">
        <v>3</v>
      </c>
      <c r="G404" t="s">
        <v>4</v>
      </c>
      <c r="H404" t="s">
        <v>0</v>
      </c>
      <c r="I404">
        <v>1900</v>
      </c>
      <c r="J404">
        <v>17000</v>
      </c>
      <c r="K404">
        <v>17100</v>
      </c>
      <c r="L404">
        <v>20000</v>
      </c>
      <c r="M404">
        <v>19400</v>
      </c>
    </row>
    <row r="405" spans="1:13" x14ac:dyDescent="0.25">
      <c r="A405" t="str">
        <f t="shared" si="6"/>
        <v>LeiderdorpInkomensafh.huurbeleid tot 34229 euroHuurCorporatieOnder liberalisatiegrens</v>
      </c>
      <c r="B405">
        <v>2015</v>
      </c>
      <c r="C405" t="s">
        <v>21</v>
      </c>
      <c r="D405" t="s">
        <v>24</v>
      </c>
      <c r="E405" t="s">
        <v>8</v>
      </c>
      <c r="F405" t="s">
        <v>3</v>
      </c>
      <c r="G405" t="s">
        <v>4</v>
      </c>
      <c r="H405" t="s">
        <v>5</v>
      </c>
      <c r="I405">
        <v>1800</v>
      </c>
      <c r="J405">
        <v>17000</v>
      </c>
      <c r="K405">
        <v>17100</v>
      </c>
      <c r="L405">
        <v>20000</v>
      </c>
      <c r="M405">
        <v>19400</v>
      </c>
    </row>
    <row r="406" spans="1:13" x14ac:dyDescent="0.25">
      <c r="A406" t="str">
        <f t="shared" si="6"/>
        <v>LeiderdorpInkomensafh.huurbeleid tot 34229 euroHuurCorporatieOverig</v>
      </c>
      <c r="B406">
        <v>2015</v>
      </c>
      <c r="C406" t="s">
        <v>21</v>
      </c>
      <c r="D406" t="s">
        <v>24</v>
      </c>
      <c r="E406" t="s">
        <v>8</v>
      </c>
      <c r="F406" t="s">
        <v>3</v>
      </c>
      <c r="G406" t="s">
        <v>4</v>
      </c>
      <c r="H406" t="s">
        <v>6</v>
      </c>
      <c r="I406">
        <v>100</v>
      </c>
      <c r="J406">
        <v>17100</v>
      </c>
      <c r="K406">
        <v>16600</v>
      </c>
      <c r="L406">
        <v>19000</v>
      </c>
      <c r="M406">
        <v>17100</v>
      </c>
    </row>
    <row r="407" spans="1:13" x14ac:dyDescent="0.25">
      <c r="A407" t="str">
        <f t="shared" si="6"/>
        <v>LeiderdorpInkomensafh.huurbeleid tot 34229 euroHuurOverige verhuurderN.v.t.</v>
      </c>
      <c r="B407">
        <v>2015</v>
      </c>
      <c r="C407" t="s">
        <v>21</v>
      </c>
      <c r="D407" t="s">
        <v>24</v>
      </c>
      <c r="E407" t="s">
        <v>8</v>
      </c>
      <c r="F407" t="s">
        <v>3</v>
      </c>
      <c r="G407" t="s">
        <v>7</v>
      </c>
      <c r="H407" t="s">
        <v>1</v>
      </c>
      <c r="I407">
        <v>800</v>
      </c>
      <c r="J407">
        <v>17300</v>
      </c>
      <c r="K407">
        <v>18100</v>
      </c>
      <c r="L407">
        <v>19000</v>
      </c>
      <c r="M407">
        <v>19300</v>
      </c>
    </row>
    <row r="408" spans="1:13" x14ac:dyDescent="0.25">
      <c r="A408" t="str">
        <f t="shared" si="6"/>
        <v>LeiderdorpInkomensafh.huurbeleid 34229 t/m 43786 euroTotaalN.v.t.N.v.t.</v>
      </c>
      <c r="B408">
        <v>2015</v>
      </c>
      <c r="C408" t="s">
        <v>21</v>
      </c>
      <c r="D408" t="s">
        <v>24</v>
      </c>
      <c r="E408" t="s">
        <v>9</v>
      </c>
      <c r="F408" t="s">
        <v>0</v>
      </c>
      <c r="G408" t="s">
        <v>1</v>
      </c>
      <c r="H408" t="s">
        <v>1</v>
      </c>
      <c r="I408">
        <v>1500</v>
      </c>
      <c r="J408">
        <v>26400</v>
      </c>
      <c r="K408">
        <v>26100</v>
      </c>
      <c r="L408">
        <v>34000</v>
      </c>
      <c r="M408">
        <v>33200</v>
      </c>
    </row>
    <row r="409" spans="1:13" x14ac:dyDescent="0.25">
      <c r="A409" t="str">
        <f t="shared" si="6"/>
        <v>LeiderdorpInkomensafh.huurbeleid 34229 t/m 43786 euroEigenaarN.v.t.N.v.t.</v>
      </c>
      <c r="B409">
        <v>2015</v>
      </c>
      <c r="C409" t="s">
        <v>21</v>
      </c>
      <c r="D409" t="s">
        <v>24</v>
      </c>
      <c r="E409" t="s">
        <v>9</v>
      </c>
      <c r="F409" t="s">
        <v>2</v>
      </c>
      <c r="G409" t="s">
        <v>1</v>
      </c>
      <c r="H409" t="s">
        <v>1</v>
      </c>
      <c r="I409">
        <v>900</v>
      </c>
      <c r="J409">
        <v>28100</v>
      </c>
      <c r="K409">
        <v>28000</v>
      </c>
      <c r="L409">
        <v>36900</v>
      </c>
      <c r="M409">
        <v>35800</v>
      </c>
    </row>
    <row r="410" spans="1:13" x14ac:dyDescent="0.25">
      <c r="A410" t="str">
        <f t="shared" si="6"/>
        <v>LeiderdorpInkomensafh.huurbeleid 34229 t/m 43786 euroHuurTotaalN.v.t.</v>
      </c>
      <c r="B410">
        <v>2015</v>
      </c>
      <c r="C410" t="s">
        <v>21</v>
      </c>
      <c r="D410" t="s">
        <v>24</v>
      </c>
      <c r="E410" t="s">
        <v>9</v>
      </c>
      <c r="F410" t="s">
        <v>3</v>
      </c>
      <c r="G410" t="s">
        <v>0</v>
      </c>
      <c r="H410" t="s">
        <v>1</v>
      </c>
      <c r="I410">
        <v>600</v>
      </c>
      <c r="J410">
        <v>23800</v>
      </c>
      <c r="K410">
        <v>23700</v>
      </c>
      <c r="L410">
        <v>29800</v>
      </c>
      <c r="M410">
        <v>28400</v>
      </c>
    </row>
    <row r="411" spans="1:13" x14ac:dyDescent="0.25">
      <c r="A411" t="str">
        <f t="shared" si="6"/>
        <v>LeiderdorpInkomensafh.huurbeleid 34229 t/m 43786 euroHuurCorporatieTotaal</v>
      </c>
      <c r="B411">
        <v>2015</v>
      </c>
      <c r="C411" t="s">
        <v>21</v>
      </c>
      <c r="D411" t="s">
        <v>24</v>
      </c>
      <c r="E411" t="s">
        <v>9</v>
      </c>
      <c r="F411" t="s">
        <v>3</v>
      </c>
      <c r="G411" t="s">
        <v>4</v>
      </c>
      <c r="H411" t="s">
        <v>0</v>
      </c>
      <c r="I411">
        <v>400</v>
      </c>
      <c r="J411">
        <v>22800</v>
      </c>
      <c r="K411">
        <v>22900</v>
      </c>
      <c r="L411">
        <v>30000</v>
      </c>
      <c r="M411">
        <v>28700</v>
      </c>
    </row>
    <row r="412" spans="1:13" x14ac:dyDescent="0.25">
      <c r="A412" t="str">
        <f t="shared" si="6"/>
        <v>LeiderdorpInkomensafh.huurbeleid 34229 t/m 43786 euroHuurCorporatieOnder liberalisatiegrens</v>
      </c>
      <c r="B412">
        <v>2015</v>
      </c>
      <c r="C412" t="s">
        <v>21</v>
      </c>
      <c r="D412" t="s">
        <v>24</v>
      </c>
      <c r="E412" t="s">
        <v>9</v>
      </c>
      <c r="F412" t="s">
        <v>3</v>
      </c>
      <c r="G412" t="s">
        <v>4</v>
      </c>
      <c r="H412" t="s">
        <v>5</v>
      </c>
      <c r="I412">
        <v>300</v>
      </c>
      <c r="J412">
        <v>22700</v>
      </c>
      <c r="K412">
        <v>22800</v>
      </c>
      <c r="L412">
        <v>30100</v>
      </c>
      <c r="M412">
        <v>28700</v>
      </c>
    </row>
    <row r="413" spans="1:13" x14ac:dyDescent="0.25">
      <c r="A413" t="str">
        <f t="shared" si="6"/>
        <v>LeiderdorpInkomensafh.huurbeleid 34229 t/m 43786 euroHuurCorporatieOverig</v>
      </c>
      <c r="B413">
        <v>2015</v>
      </c>
      <c r="C413" t="s">
        <v>21</v>
      </c>
      <c r="D413" t="s">
        <v>24</v>
      </c>
      <c r="E413" t="s">
        <v>9</v>
      </c>
      <c r="F413" t="s">
        <v>3</v>
      </c>
      <c r="G413" t="s">
        <v>4</v>
      </c>
      <c r="H413" t="s">
        <v>6</v>
      </c>
      <c r="I413">
        <v>0</v>
      </c>
      <c r="J413">
        <v>23700</v>
      </c>
      <c r="K413">
        <v>23600</v>
      </c>
      <c r="L413">
        <v>29600</v>
      </c>
      <c r="M413">
        <v>29100</v>
      </c>
    </row>
    <row r="414" spans="1:13" x14ac:dyDescent="0.25">
      <c r="A414" t="str">
        <f t="shared" si="6"/>
        <v>LeiderdorpInkomensafh.huurbeleid 34229 t/m 43786 euroHuurOverige verhuurderN.v.t.</v>
      </c>
      <c r="B414">
        <v>2015</v>
      </c>
      <c r="C414" t="s">
        <v>21</v>
      </c>
      <c r="D414" t="s">
        <v>24</v>
      </c>
      <c r="E414" t="s">
        <v>9</v>
      </c>
      <c r="F414" t="s">
        <v>3</v>
      </c>
      <c r="G414" t="s">
        <v>7</v>
      </c>
      <c r="H414" t="s">
        <v>1</v>
      </c>
      <c r="I414">
        <v>200</v>
      </c>
      <c r="J414">
        <v>25300</v>
      </c>
      <c r="K414">
        <v>25100</v>
      </c>
      <c r="L414">
        <v>29400</v>
      </c>
      <c r="M414">
        <v>27700</v>
      </c>
    </row>
    <row r="415" spans="1:13" x14ac:dyDescent="0.25">
      <c r="A415" t="str">
        <f t="shared" si="6"/>
        <v>LeiderdorpInkomensafh.huurbeleid meer dan 43786 euroTotaalN.v.t.N.v.t.</v>
      </c>
      <c r="B415">
        <v>2015</v>
      </c>
      <c r="C415" t="s">
        <v>21</v>
      </c>
      <c r="D415" t="s">
        <v>24</v>
      </c>
      <c r="E415" t="s">
        <v>10</v>
      </c>
      <c r="F415" t="s">
        <v>0</v>
      </c>
      <c r="G415" t="s">
        <v>1</v>
      </c>
      <c r="H415" t="s">
        <v>1</v>
      </c>
      <c r="I415">
        <v>6100</v>
      </c>
      <c r="J415">
        <v>39900</v>
      </c>
      <c r="K415">
        <v>36000</v>
      </c>
      <c r="L415">
        <v>61200</v>
      </c>
      <c r="M415">
        <v>54800</v>
      </c>
    </row>
    <row r="416" spans="1:13" x14ac:dyDescent="0.25">
      <c r="A416" t="str">
        <f t="shared" si="6"/>
        <v>LeiderdorpInkomensafh.huurbeleid meer dan 43786 euroEigenaarN.v.t.N.v.t.</v>
      </c>
      <c r="B416">
        <v>2015</v>
      </c>
      <c r="C416" t="s">
        <v>21</v>
      </c>
      <c r="D416" t="s">
        <v>24</v>
      </c>
      <c r="E416" t="s">
        <v>10</v>
      </c>
      <c r="F416" t="s">
        <v>2</v>
      </c>
      <c r="G416" t="s">
        <v>1</v>
      </c>
      <c r="H416" t="s">
        <v>1</v>
      </c>
      <c r="I416">
        <v>5100</v>
      </c>
      <c r="J416">
        <v>41500</v>
      </c>
      <c r="K416">
        <v>37300</v>
      </c>
      <c r="L416">
        <v>64100</v>
      </c>
      <c r="M416">
        <v>57100</v>
      </c>
    </row>
    <row r="417" spans="1:13" x14ac:dyDescent="0.25">
      <c r="A417" t="str">
        <f t="shared" si="6"/>
        <v>LeiderdorpInkomensafh.huurbeleid meer dan 43786 euroHuurTotaalN.v.t.</v>
      </c>
      <c r="B417">
        <v>2015</v>
      </c>
      <c r="C417" t="s">
        <v>21</v>
      </c>
      <c r="D417" t="s">
        <v>24</v>
      </c>
      <c r="E417" t="s">
        <v>10</v>
      </c>
      <c r="F417" t="s">
        <v>3</v>
      </c>
      <c r="G417" t="s">
        <v>0</v>
      </c>
      <c r="H417" t="s">
        <v>1</v>
      </c>
      <c r="I417">
        <v>1000</v>
      </c>
      <c r="J417">
        <v>32000</v>
      </c>
      <c r="K417">
        <v>30100</v>
      </c>
      <c r="L417">
        <v>46100</v>
      </c>
      <c r="M417">
        <v>42300</v>
      </c>
    </row>
    <row r="418" spans="1:13" x14ac:dyDescent="0.25">
      <c r="A418" t="str">
        <f t="shared" si="6"/>
        <v>LeiderdorpInkomensafh.huurbeleid meer dan 43786 euroHuurCorporatieTotaal</v>
      </c>
      <c r="B418">
        <v>2015</v>
      </c>
      <c r="C418" t="s">
        <v>21</v>
      </c>
      <c r="D418" t="s">
        <v>24</v>
      </c>
      <c r="E418" t="s">
        <v>10</v>
      </c>
      <c r="F418" t="s">
        <v>3</v>
      </c>
      <c r="G418" t="s">
        <v>4</v>
      </c>
      <c r="H418" t="s">
        <v>0</v>
      </c>
      <c r="I418">
        <v>600</v>
      </c>
      <c r="J418">
        <v>29600</v>
      </c>
      <c r="K418">
        <v>28500</v>
      </c>
      <c r="L418">
        <v>45600</v>
      </c>
      <c r="M418">
        <v>42400</v>
      </c>
    </row>
    <row r="419" spans="1:13" x14ac:dyDescent="0.25">
      <c r="A419" t="str">
        <f t="shared" si="6"/>
        <v>LeiderdorpInkomensafh.huurbeleid meer dan 43786 euroHuurCorporatieOnder liberalisatiegrens</v>
      </c>
      <c r="B419">
        <v>2015</v>
      </c>
      <c r="C419" t="s">
        <v>21</v>
      </c>
      <c r="D419" t="s">
        <v>24</v>
      </c>
      <c r="E419" t="s">
        <v>10</v>
      </c>
      <c r="F419" t="s">
        <v>3</v>
      </c>
      <c r="G419" t="s">
        <v>4</v>
      </c>
      <c r="H419" t="s">
        <v>5</v>
      </c>
      <c r="I419">
        <v>500</v>
      </c>
      <c r="J419">
        <v>29300</v>
      </c>
      <c r="K419">
        <v>28300</v>
      </c>
      <c r="L419">
        <v>45700</v>
      </c>
      <c r="M419">
        <v>42500</v>
      </c>
    </row>
    <row r="420" spans="1:13" x14ac:dyDescent="0.25">
      <c r="A420" t="str">
        <f t="shared" si="6"/>
        <v>LeiderdorpInkomensafh.huurbeleid meer dan 43786 euroHuurCorporatieOverig</v>
      </c>
      <c r="B420">
        <v>2015</v>
      </c>
      <c r="C420" t="s">
        <v>21</v>
      </c>
      <c r="D420" t="s">
        <v>24</v>
      </c>
      <c r="E420" t="s">
        <v>10</v>
      </c>
      <c r="F420" t="s">
        <v>3</v>
      </c>
      <c r="G420" t="s">
        <v>4</v>
      </c>
      <c r="H420" t="s">
        <v>6</v>
      </c>
      <c r="I420">
        <v>100</v>
      </c>
      <c r="J420">
        <v>31500</v>
      </c>
      <c r="K420">
        <v>30400</v>
      </c>
      <c r="L420">
        <v>44400</v>
      </c>
      <c r="M420">
        <v>41000</v>
      </c>
    </row>
    <row r="421" spans="1:13" x14ac:dyDescent="0.25">
      <c r="A421" t="str">
        <f t="shared" si="6"/>
        <v>LeiderdorpInkomensafh.huurbeleid meer dan 43786 euroHuurOverige verhuurderN.v.t.</v>
      </c>
      <c r="B421">
        <v>2015</v>
      </c>
      <c r="C421" t="s">
        <v>21</v>
      </c>
      <c r="D421" t="s">
        <v>24</v>
      </c>
      <c r="E421" t="s">
        <v>10</v>
      </c>
      <c r="F421" t="s">
        <v>3</v>
      </c>
      <c r="G421" t="s">
        <v>7</v>
      </c>
      <c r="H421" t="s">
        <v>1</v>
      </c>
      <c r="I421">
        <v>400</v>
      </c>
      <c r="J421">
        <v>35000</v>
      </c>
      <c r="K421">
        <v>32600</v>
      </c>
      <c r="L421">
        <v>46800</v>
      </c>
      <c r="M421">
        <v>42100</v>
      </c>
    </row>
    <row r="422" spans="1:13" x14ac:dyDescent="0.25">
      <c r="A422" t="str">
        <f t="shared" si="6"/>
        <v>OegstgeestTotaalTotaalN.v.t.N.v.t.</v>
      </c>
      <c r="B422">
        <v>2015</v>
      </c>
      <c r="C422" t="s">
        <v>21</v>
      </c>
      <c r="D422" t="s">
        <v>25</v>
      </c>
      <c r="E422" t="s">
        <v>0</v>
      </c>
      <c r="F422" t="s">
        <v>0</v>
      </c>
      <c r="G422" t="s">
        <v>1</v>
      </c>
      <c r="H422" t="s">
        <v>1</v>
      </c>
      <c r="I422">
        <v>9800</v>
      </c>
      <c r="J422">
        <v>37400</v>
      </c>
      <c r="K422">
        <v>32100</v>
      </c>
      <c r="L422">
        <v>53800</v>
      </c>
      <c r="M422">
        <v>44100</v>
      </c>
    </row>
    <row r="423" spans="1:13" x14ac:dyDescent="0.25">
      <c r="A423" t="str">
        <f t="shared" si="6"/>
        <v>OegstgeestTotaalEigenaarN.v.t.N.v.t.</v>
      </c>
      <c r="B423">
        <v>2015</v>
      </c>
      <c r="C423" t="s">
        <v>21</v>
      </c>
      <c r="D423" t="s">
        <v>25</v>
      </c>
      <c r="E423" t="s">
        <v>0</v>
      </c>
      <c r="F423" t="s">
        <v>2</v>
      </c>
      <c r="G423" t="s">
        <v>1</v>
      </c>
      <c r="H423" t="s">
        <v>1</v>
      </c>
      <c r="I423">
        <v>7200</v>
      </c>
      <c r="J423">
        <v>42700</v>
      </c>
      <c r="K423">
        <v>36300</v>
      </c>
      <c r="L423">
        <v>62900</v>
      </c>
      <c r="M423">
        <v>52600</v>
      </c>
    </row>
    <row r="424" spans="1:13" x14ac:dyDescent="0.25">
      <c r="A424" t="str">
        <f t="shared" si="6"/>
        <v>OegstgeestTotaalHuurTotaalN.v.t.</v>
      </c>
      <c r="B424">
        <v>2015</v>
      </c>
      <c r="C424" t="s">
        <v>21</v>
      </c>
      <c r="D424" t="s">
        <v>25</v>
      </c>
      <c r="E424" t="s">
        <v>0</v>
      </c>
      <c r="F424" t="s">
        <v>3</v>
      </c>
      <c r="G424" t="s">
        <v>0</v>
      </c>
      <c r="H424" t="s">
        <v>1</v>
      </c>
      <c r="I424">
        <v>2600</v>
      </c>
      <c r="J424">
        <v>22500</v>
      </c>
      <c r="K424">
        <v>19700</v>
      </c>
      <c r="L424">
        <v>28200</v>
      </c>
      <c r="M424">
        <v>23700</v>
      </c>
    </row>
    <row r="425" spans="1:13" x14ac:dyDescent="0.25">
      <c r="A425" t="str">
        <f t="shared" si="6"/>
        <v>OegstgeestTotaalHuurCorporatieTotaal</v>
      </c>
      <c r="B425">
        <v>2015</v>
      </c>
      <c r="C425" t="s">
        <v>21</v>
      </c>
      <c r="D425" t="s">
        <v>25</v>
      </c>
      <c r="E425" t="s">
        <v>0</v>
      </c>
      <c r="F425" t="s">
        <v>3</v>
      </c>
      <c r="G425" t="s">
        <v>4</v>
      </c>
      <c r="H425" t="s">
        <v>0</v>
      </c>
      <c r="I425">
        <v>1600</v>
      </c>
      <c r="J425">
        <v>20400</v>
      </c>
      <c r="K425">
        <v>19000</v>
      </c>
      <c r="L425">
        <v>24900</v>
      </c>
      <c r="M425">
        <v>22200</v>
      </c>
    </row>
    <row r="426" spans="1:13" x14ac:dyDescent="0.25">
      <c r="A426" t="str">
        <f t="shared" si="6"/>
        <v>OegstgeestTotaalHuurCorporatieOnder liberalisatiegrens</v>
      </c>
      <c r="B426">
        <v>2015</v>
      </c>
      <c r="C426" t="s">
        <v>21</v>
      </c>
      <c r="D426" t="s">
        <v>25</v>
      </c>
      <c r="E426" t="s">
        <v>0</v>
      </c>
      <c r="F426" t="s">
        <v>3</v>
      </c>
      <c r="G426" t="s">
        <v>4</v>
      </c>
      <c r="H426" t="s">
        <v>5</v>
      </c>
      <c r="I426">
        <v>1300</v>
      </c>
      <c r="J426">
        <v>20000</v>
      </c>
      <c r="K426">
        <v>18800</v>
      </c>
      <c r="L426">
        <v>24600</v>
      </c>
      <c r="M426">
        <v>22000</v>
      </c>
    </row>
    <row r="427" spans="1:13" x14ac:dyDescent="0.25">
      <c r="A427" t="str">
        <f t="shared" si="6"/>
        <v>OegstgeestTotaalHuurCorporatieOverig</v>
      </c>
      <c r="B427">
        <v>2015</v>
      </c>
      <c r="C427" t="s">
        <v>21</v>
      </c>
      <c r="D427" t="s">
        <v>25</v>
      </c>
      <c r="E427" t="s">
        <v>0</v>
      </c>
      <c r="F427" t="s">
        <v>3</v>
      </c>
      <c r="G427" t="s">
        <v>4</v>
      </c>
      <c r="H427" t="s">
        <v>6</v>
      </c>
      <c r="I427">
        <v>300</v>
      </c>
      <c r="J427">
        <v>22300</v>
      </c>
      <c r="K427">
        <v>20600</v>
      </c>
      <c r="L427">
        <v>26300</v>
      </c>
      <c r="M427">
        <v>23600</v>
      </c>
    </row>
    <row r="428" spans="1:13" x14ac:dyDescent="0.25">
      <c r="A428" t="str">
        <f t="shared" si="6"/>
        <v>OegstgeestTotaalHuurOverige verhuurderN.v.t.</v>
      </c>
      <c r="B428">
        <v>2015</v>
      </c>
      <c r="C428" t="s">
        <v>21</v>
      </c>
      <c r="D428" t="s">
        <v>25</v>
      </c>
      <c r="E428" t="s">
        <v>0</v>
      </c>
      <c r="F428" t="s">
        <v>3</v>
      </c>
      <c r="G428" t="s">
        <v>7</v>
      </c>
      <c r="H428" t="s">
        <v>1</v>
      </c>
      <c r="I428">
        <v>900</v>
      </c>
      <c r="J428">
        <v>26100</v>
      </c>
      <c r="K428">
        <v>23000</v>
      </c>
      <c r="L428">
        <v>34100</v>
      </c>
      <c r="M428">
        <v>28300</v>
      </c>
    </row>
    <row r="429" spans="1:13" x14ac:dyDescent="0.25">
      <c r="A429" t="str">
        <f t="shared" si="6"/>
        <v>OegstgeestInkomensafh.huurbeleid tot 34229 euroTotaalN.v.t.N.v.t.</v>
      </c>
      <c r="B429">
        <v>2015</v>
      </c>
      <c r="C429" t="s">
        <v>21</v>
      </c>
      <c r="D429" t="s">
        <v>25</v>
      </c>
      <c r="E429" t="s">
        <v>8</v>
      </c>
      <c r="F429" t="s">
        <v>0</v>
      </c>
      <c r="G429" t="s">
        <v>1</v>
      </c>
      <c r="H429" t="s">
        <v>1</v>
      </c>
      <c r="I429">
        <v>2900</v>
      </c>
      <c r="J429">
        <v>21000</v>
      </c>
      <c r="K429">
        <v>19300</v>
      </c>
      <c r="L429">
        <v>25200</v>
      </c>
      <c r="M429">
        <v>22500</v>
      </c>
    </row>
    <row r="430" spans="1:13" x14ac:dyDescent="0.25">
      <c r="A430" t="str">
        <f t="shared" si="6"/>
        <v>OegstgeestInkomensafh.huurbeleid tot 34229 euroEigenaarN.v.t.N.v.t.</v>
      </c>
      <c r="B430">
        <v>2015</v>
      </c>
      <c r="C430" t="s">
        <v>21</v>
      </c>
      <c r="D430" t="s">
        <v>25</v>
      </c>
      <c r="E430" t="s">
        <v>8</v>
      </c>
      <c r="F430" t="s">
        <v>2</v>
      </c>
      <c r="G430" t="s">
        <v>1</v>
      </c>
      <c r="H430" t="s">
        <v>1</v>
      </c>
      <c r="I430">
        <v>1300</v>
      </c>
      <c r="J430">
        <v>25800</v>
      </c>
      <c r="K430">
        <v>23800</v>
      </c>
      <c r="L430">
        <v>32200</v>
      </c>
      <c r="M430">
        <v>27100</v>
      </c>
    </row>
    <row r="431" spans="1:13" x14ac:dyDescent="0.25">
      <c r="A431" t="str">
        <f t="shared" si="6"/>
        <v>OegstgeestInkomensafh.huurbeleid tot 34229 euroHuurTotaalN.v.t.</v>
      </c>
      <c r="B431">
        <v>2015</v>
      </c>
      <c r="C431" t="s">
        <v>21</v>
      </c>
      <c r="D431" t="s">
        <v>25</v>
      </c>
      <c r="E431" t="s">
        <v>8</v>
      </c>
      <c r="F431" t="s">
        <v>3</v>
      </c>
      <c r="G431" t="s">
        <v>0</v>
      </c>
      <c r="H431" t="s">
        <v>1</v>
      </c>
      <c r="I431">
        <v>1600</v>
      </c>
      <c r="J431">
        <v>17000</v>
      </c>
      <c r="K431">
        <v>17400</v>
      </c>
      <c r="L431">
        <v>19300</v>
      </c>
      <c r="M431">
        <v>19000</v>
      </c>
    </row>
    <row r="432" spans="1:13" x14ac:dyDescent="0.25">
      <c r="A432" t="str">
        <f t="shared" si="6"/>
        <v>OegstgeestInkomensafh.huurbeleid tot 34229 euroHuurCorporatieTotaal</v>
      </c>
      <c r="B432">
        <v>2015</v>
      </c>
      <c r="C432" t="s">
        <v>21</v>
      </c>
      <c r="D432" t="s">
        <v>25</v>
      </c>
      <c r="E432" t="s">
        <v>8</v>
      </c>
      <c r="F432" t="s">
        <v>3</v>
      </c>
      <c r="G432" t="s">
        <v>4</v>
      </c>
      <c r="H432" t="s">
        <v>0</v>
      </c>
      <c r="I432">
        <v>1200</v>
      </c>
      <c r="J432">
        <v>17300</v>
      </c>
      <c r="K432">
        <v>17500</v>
      </c>
      <c r="L432">
        <v>19700</v>
      </c>
      <c r="M432">
        <v>19200</v>
      </c>
    </row>
    <row r="433" spans="1:13" x14ac:dyDescent="0.25">
      <c r="A433" t="str">
        <f t="shared" si="6"/>
        <v>OegstgeestInkomensafh.huurbeleid tot 34229 euroHuurCorporatieOnder liberalisatiegrens</v>
      </c>
      <c r="B433">
        <v>2015</v>
      </c>
      <c r="C433" t="s">
        <v>21</v>
      </c>
      <c r="D433" t="s">
        <v>25</v>
      </c>
      <c r="E433" t="s">
        <v>8</v>
      </c>
      <c r="F433" t="s">
        <v>3</v>
      </c>
      <c r="G433" t="s">
        <v>4</v>
      </c>
      <c r="H433" t="s">
        <v>5</v>
      </c>
      <c r="I433">
        <v>1000</v>
      </c>
      <c r="J433">
        <v>17300</v>
      </c>
      <c r="K433">
        <v>17500</v>
      </c>
      <c r="L433">
        <v>19900</v>
      </c>
      <c r="M433">
        <v>19300</v>
      </c>
    </row>
    <row r="434" spans="1:13" x14ac:dyDescent="0.25">
      <c r="A434" t="str">
        <f t="shared" si="6"/>
        <v>OegstgeestInkomensafh.huurbeleid tot 34229 euroHuurCorporatieOverig</v>
      </c>
      <c r="B434">
        <v>2015</v>
      </c>
      <c r="C434" t="s">
        <v>21</v>
      </c>
      <c r="D434" t="s">
        <v>25</v>
      </c>
      <c r="E434" t="s">
        <v>8</v>
      </c>
      <c r="F434" t="s">
        <v>3</v>
      </c>
      <c r="G434" t="s">
        <v>4</v>
      </c>
      <c r="H434" t="s">
        <v>6</v>
      </c>
      <c r="I434">
        <v>200</v>
      </c>
      <c r="J434">
        <v>17300</v>
      </c>
      <c r="K434">
        <v>17800</v>
      </c>
      <c r="L434">
        <v>18900</v>
      </c>
      <c r="M434">
        <v>18800</v>
      </c>
    </row>
    <row r="435" spans="1:13" x14ac:dyDescent="0.25">
      <c r="A435" t="str">
        <f t="shared" si="6"/>
        <v>OegstgeestInkomensafh.huurbeleid tot 34229 euroHuurOverige verhuurderN.v.t.</v>
      </c>
      <c r="B435">
        <v>2015</v>
      </c>
      <c r="C435" t="s">
        <v>21</v>
      </c>
      <c r="D435" t="s">
        <v>25</v>
      </c>
      <c r="E435" t="s">
        <v>8</v>
      </c>
      <c r="F435" t="s">
        <v>3</v>
      </c>
      <c r="G435" t="s">
        <v>7</v>
      </c>
      <c r="H435" t="s">
        <v>1</v>
      </c>
      <c r="I435">
        <v>400</v>
      </c>
      <c r="J435">
        <v>16200</v>
      </c>
      <c r="K435">
        <v>16800</v>
      </c>
      <c r="L435">
        <v>18000</v>
      </c>
      <c r="M435">
        <v>18200</v>
      </c>
    </row>
    <row r="436" spans="1:13" x14ac:dyDescent="0.25">
      <c r="A436" t="str">
        <f t="shared" si="6"/>
        <v>OegstgeestInkomensafh.huurbeleid 34229 t/m 43786 euroTotaalN.v.t.N.v.t.</v>
      </c>
      <c r="B436">
        <v>2015</v>
      </c>
      <c r="C436" t="s">
        <v>21</v>
      </c>
      <c r="D436" t="s">
        <v>25</v>
      </c>
      <c r="E436" t="s">
        <v>9</v>
      </c>
      <c r="F436" t="s">
        <v>0</v>
      </c>
      <c r="G436" t="s">
        <v>1</v>
      </c>
      <c r="H436" t="s">
        <v>1</v>
      </c>
      <c r="I436">
        <v>1100</v>
      </c>
      <c r="J436">
        <v>27700</v>
      </c>
      <c r="K436">
        <v>27200</v>
      </c>
      <c r="L436">
        <v>34400</v>
      </c>
      <c r="M436">
        <v>33100</v>
      </c>
    </row>
    <row r="437" spans="1:13" x14ac:dyDescent="0.25">
      <c r="A437" t="str">
        <f t="shared" si="6"/>
        <v>OegstgeestInkomensafh.huurbeleid 34229 t/m 43786 euroEigenaarN.v.t.N.v.t.</v>
      </c>
      <c r="B437">
        <v>2015</v>
      </c>
      <c r="C437" t="s">
        <v>21</v>
      </c>
      <c r="D437" t="s">
        <v>25</v>
      </c>
      <c r="E437" t="s">
        <v>9</v>
      </c>
      <c r="F437" t="s">
        <v>2</v>
      </c>
      <c r="G437" t="s">
        <v>1</v>
      </c>
      <c r="H437" t="s">
        <v>1</v>
      </c>
      <c r="I437">
        <v>700</v>
      </c>
      <c r="J437">
        <v>29600</v>
      </c>
      <c r="K437">
        <v>29700</v>
      </c>
      <c r="L437">
        <v>36700</v>
      </c>
      <c r="M437">
        <v>34800</v>
      </c>
    </row>
    <row r="438" spans="1:13" x14ac:dyDescent="0.25">
      <c r="A438" t="str">
        <f t="shared" si="6"/>
        <v>OegstgeestInkomensafh.huurbeleid 34229 t/m 43786 euroHuurTotaalN.v.t.</v>
      </c>
      <c r="B438">
        <v>2015</v>
      </c>
      <c r="C438" t="s">
        <v>21</v>
      </c>
      <c r="D438" t="s">
        <v>25</v>
      </c>
      <c r="E438" t="s">
        <v>9</v>
      </c>
      <c r="F438" t="s">
        <v>3</v>
      </c>
      <c r="G438" t="s">
        <v>0</v>
      </c>
      <c r="H438" t="s">
        <v>1</v>
      </c>
      <c r="I438">
        <v>300</v>
      </c>
      <c r="J438">
        <v>23800</v>
      </c>
      <c r="K438">
        <v>23700</v>
      </c>
      <c r="L438">
        <v>29500</v>
      </c>
      <c r="M438">
        <v>28700</v>
      </c>
    </row>
    <row r="439" spans="1:13" x14ac:dyDescent="0.25">
      <c r="A439" t="str">
        <f t="shared" si="6"/>
        <v>OegstgeestInkomensafh.huurbeleid 34229 t/m 43786 euroHuurCorporatieTotaal</v>
      </c>
      <c r="B439">
        <v>2015</v>
      </c>
      <c r="C439" t="s">
        <v>21</v>
      </c>
      <c r="D439" t="s">
        <v>25</v>
      </c>
      <c r="E439" t="s">
        <v>9</v>
      </c>
      <c r="F439" t="s">
        <v>3</v>
      </c>
      <c r="G439" t="s">
        <v>4</v>
      </c>
      <c r="H439" t="s">
        <v>0</v>
      </c>
      <c r="I439">
        <v>200</v>
      </c>
      <c r="J439">
        <v>23600</v>
      </c>
      <c r="K439">
        <v>23700</v>
      </c>
      <c r="L439">
        <v>29500</v>
      </c>
      <c r="M439">
        <v>28500</v>
      </c>
    </row>
    <row r="440" spans="1:13" x14ac:dyDescent="0.25">
      <c r="A440" t="str">
        <f t="shared" si="6"/>
        <v>OegstgeestInkomensafh.huurbeleid 34229 t/m 43786 euroHuurCorporatieOnder liberalisatiegrens</v>
      </c>
      <c r="B440">
        <v>2015</v>
      </c>
      <c r="C440" t="s">
        <v>21</v>
      </c>
      <c r="D440" t="s">
        <v>25</v>
      </c>
      <c r="E440" t="s">
        <v>9</v>
      </c>
      <c r="F440" t="s">
        <v>3</v>
      </c>
      <c r="G440" t="s">
        <v>4</v>
      </c>
      <c r="H440" t="s">
        <v>5</v>
      </c>
      <c r="I440">
        <v>200</v>
      </c>
      <c r="J440">
        <v>23200</v>
      </c>
      <c r="K440">
        <v>23500</v>
      </c>
      <c r="L440">
        <v>29500</v>
      </c>
      <c r="M440">
        <v>28600</v>
      </c>
    </row>
    <row r="441" spans="1:13" x14ac:dyDescent="0.25">
      <c r="A441" t="str">
        <f t="shared" si="6"/>
        <v>OegstgeestInkomensafh.huurbeleid 34229 t/m 43786 euroHuurCorporatieOverig</v>
      </c>
      <c r="B441">
        <v>2015</v>
      </c>
      <c r="C441" t="s">
        <v>21</v>
      </c>
      <c r="D441" t="s">
        <v>25</v>
      </c>
      <c r="E441" t="s">
        <v>9</v>
      </c>
      <c r="F441" t="s">
        <v>3</v>
      </c>
      <c r="G441" t="s">
        <v>4</v>
      </c>
      <c r="H441" t="s">
        <v>6</v>
      </c>
      <c r="I441">
        <v>0</v>
      </c>
      <c r="J441">
        <v>24900</v>
      </c>
      <c r="K441">
        <v>24500</v>
      </c>
      <c r="L441">
        <v>29400</v>
      </c>
      <c r="M441">
        <v>28400</v>
      </c>
    </row>
    <row r="442" spans="1:13" x14ac:dyDescent="0.25">
      <c r="A442" t="str">
        <f t="shared" si="6"/>
        <v>OegstgeestInkomensafh.huurbeleid 34229 t/m 43786 euroHuurOverige verhuurderN.v.t.</v>
      </c>
      <c r="B442">
        <v>2015</v>
      </c>
      <c r="C442" t="s">
        <v>21</v>
      </c>
      <c r="D442" t="s">
        <v>25</v>
      </c>
      <c r="E442" t="s">
        <v>9</v>
      </c>
      <c r="F442" t="s">
        <v>3</v>
      </c>
      <c r="G442" t="s">
        <v>7</v>
      </c>
      <c r="H442" t="s">
        <v>1</v>
      </c>
      <c r="I442">
        <v>100</v>
      </c>
      <c r="J442">
        <v>24100</v>
      </c>
      <c r="K442">
        <v>23800</v>
      </c>
      <c r="L442">
        <v>29600</v>
      </c>
      <c r="M442">
        <v>28800</v>
      </c>
    </row>
    <row r="443" spans="1:13" x14ac:dyDescent="0.25">
      <c r="A443" t="str">
        <f t="shared" si="6"/>
        <v>OegstgeestInkomensafh.huurbeleid meer dan 43786 euroTotaalN.v.t.N.v.t.</v>
      </c>
      <c r="B443">
        <v>2015</v>
      </c>
      <c r="C443" t="s">
        <v>21</v>
      </c>
      <c r="D443" t="s">
        <v>25</v>
      </c>
      <c r="E443" t="s">
        <v>10</v>
      </c>
      <c r="F443" t="s">
        <v>0</v>
      </c>
      <c r="G443" t="s">
        <v>1</v>
      </c>
      <c r="H443" t="s">
        <v>1</v>
      </c>
      <c r="I443">
        <v>5800</v>
      </c>
      <c r="J443">
        <v>47500</v>
      </c>
      <c r="K443">
        <v>40200</v>
      </c>
      <c r="L443">
        <v>72000</v>
      </c>
      <c r="M443">
        <v>60400</v>
      </c>
    </row>
    <row r="444" spans="1:13" x14ac:dyDescent="0.25">
      <c r="A444" t="str">
        <f t="shared" si="6"/>
        <v>OegstgeestInkomensafh.huurbeleid meer dan 43786 euroEigenaarN.v.t.N.v.t.</v>
      </c>
      <c r="B444">
        <v>2015</v>
      </c>
      <c r="C444" t="s">
        <v>21</v>
      </c>
      <c r="D444" t="s">
        <v>25</v>
      </c>
      <c r="E444" t="s">
        <v>10</v>
      </c>
      <c r="F444" t="s">
        <v>2</v>
      </c>
      <c r="G444" t="s">
        <v>1</v>
      </c>
      <c r="H444" t="s">
        <v>1</v>
      </c>
      <c r="I444">
        <v>5100</v>
      </c>
      <c r="J444">
        <v>49000</v>
      </c>
      <c r="K444">
        <v>41300</v>
      </c>
      <c r="L444">
        <v>74700</v>
      </c>
      <c r="M444">
        <v>62700</v>
      </c>
    </row>
    <row r="445" spans="1:13" x14ac:dyDescent="0.25">
      <c r="A445" t="str">
        <f t="shared" si="6"/>
        <v>OegstgeestInkomensafh.huurbeleid meer dan 43786 euroHuurTotaalN.v.t.</v>
      </c>
      <c r="B445">
        <v>2015</v>
      </c>
      <c r="C445" t="s">
        <v>21</v>
      </c>
      <c r="D445" t="s">
        <v>25</v>
      </c>
      <c r="E445" t="s">
        <v>10</v>
      </c>
      <c r="F445" t="s">
        <v>3</v>
      </c>
      <c r="G445" t="s">
        <v>0</v>
      </c>
      <c r="H445" t="s">
        <v>1</v>
      </c>
      <c r="I445">
        <v>600</v>
      </c>
      <c r="J445">
        <v>35300</v>
      </c>
      <c r="K445">
        <v>32000</v>
      </c>
      <c r="L445">
        <v>49700</v>
      </c>
      <c r="M445">
        <v>43900</v>
      </c>
    </row>
    <row r="446" spans="1:13" x14ac:dyDescent="0.25">
      <c r="A446" t="str">
        <f t="shared" si="6"/>
        <v>OegstgeestInkomensafh.huurbeleid meer dan 43786 euroHuurCorporatieTotaal</v>
      </c>
      <c r="B446">
        <v>2015</v>
      </c>
      <c r="C446" t="s">
        <v>21</v>
      </c>
      <c r="D446" t="s">
        <v>25</v>
      </c>
      <c r="E446" t="s">
        <v>10</v>
      </c>
      <c r="F446" t="s">
        <v>3</v>
      </c>
      <c r="G446" t="s">
        <v>4</v>
      </c>
      <c r="H446" t="s">
        <v>0</v>
      </c>
      <c r="I446">
        <v>300</v>
      </c>
      <c r="J446">
        <v>31300</v>
      </c>
      <c r="K446">
        <v>30300</v>
      </c>
      <c r="L446">
        <v>43400</v>
      </c>
      <c r="M446">
        <v>41400</v>
      </c>
    </row>
    <row r="447" spans="1:13" x14ac:dyDescent="0.25">
      <c r="A447" t="str">
        <f t="shared" si="6"/>
        <v>OegstgeestInkomensafh.huurbeleid meer dan 43786 euroHuurCorporatieOnder liberalisatiegrens</v>
      </c>
      <c r="B447">
        <v>2015</v>
      </c>
      <c r="C447" t="s">
        <v>21</v>
      </c>
      <c r="D447" t="s">
        <v>25</v>
      </c>
      <c r="E447" t="s">
        <v>10</v>
      </c>
      <c r="F447" t="s">
        <v>3</v>
      </c>
      <c r="G447" t="s">
        <v>4</v>
      </c>
      <c r="H447" t="s">
        <v>5</v>
      </c>
      <c r="I447">
        <v>200</v>
      </c>
      <c r="J447">
        <v>30700</v>
      </c>
      <c r="K447">
        <v>29400</v>
      </c>
      <c r="L447">
        <v>43700</v>
      </c>
      <c r="M447">
        <v>41700</v>
      </c>
    </row>
    <row r="448" spans="1:13" x14ac:dyDescent="0.25">
      <c r="A448" t="str">
        <f t="shared" si="6"/>
        <v>OegstgeestInkomensafh.huurbeleid meer dan 43786 euroHuurCorporatieOverig</v>
      </c>
      <c r="B448">
        <v>2015</v>
      </c>
      <c r="C448" t="s">
        <v>21</v>
      </c>
      <c r="D448" t="s">
        <v>25</v>
      </c>
      <c r="E448" t="s">
        <v>10</v>
      </c>
      <c r="F448" t="s">
        <v>3</v>
      </c>
      <c r="G448" t="s">
        <v>4</v>
      </c>
      <c r="H448" t="s">
        <v>6</v>
      </c>
      <c r="I448">
        <v>100</v>
      </c>
      <c r="J448">
        <v>32800</v>
      </c>
      <c r="K448">
        <v>31400</v>
      </c>
      <c r="L448">
        <v>42600</v>
      </c>
      <c r="M448">
        <v>41300</v>
      </c>
    </row>
    <row r="449" spans="1:13" x14ac:dyDescent="0.25">
      <c r="A449" t="str">
        <f t="shared" si="6"/>
        <v>OegstgeestInkomensafh.huurbeleid meer dan 43786 euroHuurOverige verhuurderN.v.t.</v>
      </c>
      <c r="B449">
        <v>2015</v>
      </c>
      <c r="C449" t="s">
        <v>21</v>
      </c>
      <c r="D449" t="s">
        <v>25</v>
      </c>
      <c r="E449" t="s">
        <v>10</v>
      </c>
      <c r="F449" t="s">
        <v>3</v>
      </c>
      <c r="G449" t="s">
        <v>7</v>
      </c>
      <c r="H449" t="s">
        <v>1</v>
      </c>
      <c r="I449">
        <v>400</v>
      </c>
      <c r="J449">
        <v>38300</v>
      </c>
      <c r="K449">
        <v>34800</v>
      </c>
      <c r="L449">
        <v>54400</v>
      </c>
      <c r="M449">
        <v>45600</v>
      </c>
    </row>
    <row r="450" spans="1:13" x14ac:dyDescent="0.25">
      <c r="A450" t="str">
        <f t="shared" si="6"/>
        <v>VoorschotenTotaalTotaalN.v.t.N.v.t.</v>
      </c>
      <c r="B450">
        <v>2015</v>
      </c>
      <c r="C450" t="s">
        <v>21</v>
      </c>
      <c r="D450" t="s">
        <v>26</v>
      </c>
      <c r="E450" t="s">
        <v>0</v>
      </c>
      <c r="F450" t="s">
        <v>0</v>
      </c>
      <c r="G450" t="s">
        <v>1</v>
      </c>
      <c r="H450" t="s">
        <v>1</v>
      </c>
      <c r="I450">
        <v>10800</v>
      </c>
      <c r="J450">
        <v>33600</v>
      </c>
      <c r="K450">
        <v>29700</v>
      </c>
      <c r="L450">
        <v>48600</v>
      </c>
      <c r="M450">
        <v>41400</v>
      </c>
    </row>
    <row r="451" spans="1:13" x14ac:dyDescent="0.25">
      <c r="A451" t="str">
        <f t="shared" ref="A451:A505" si="7">CONCATENATE(D451,E451,F451,G451,H451)</f>
        <v>VoorschotenTotaalEigenaarN.v.t.N.v.t.</v>
      </c>
      <c r="B451">
        <v>2015</v>
      </c>
      <c r="C451" t="s">
        <v>21</v>
      </c>
      <c r="D451" t="s">
        <v>26</v>
      </c>
      <c r="E451" t="s">
        <v>0</v>
      </c>
      <c r="F451" t="s">
        <v>2</v>
      </c>
      <c r="G451" t="s">
        <v>1</v>
      </c>
      <c r="H451" t="s">
        <v>1</v>
      </c>
      <c r="I451">
        <v>7000</v>
      </c>
      <c r="J451">
        <v>39500</v>
      </c>
      <c r="K451">
        <v>35200</v>
      </c>
      <c r="L451">
        <v>58800</v>
      </c>
      <c r="M451">
        <v>52200</v>
      </c>
    </row>
    <row r="452" spans="1:13" x14ac:dyDescent="0.25">
      <c r="A452" t="str">
        <f t="shared" si="7"/>
        <v>VoorschotenTotaalHuurTotaalN.v.t.</v>
      </c>
      <c r="B452">
        <v>2015</v>
      </c>
      <c r="C452" t="s">
        <v>21</v>
      </c>
      <c r="D452" t="s">
        <v>26</v>
      </c>
      <c r="E452" t="s">
        <v>0</v>
      </c>
      <c r="F452" t="s">
        <v>3</v>
      </c>
      <c r="G452" t="s">
        <v>0</v>
      </c>
      <c r="H452" t="s">
        <v>1</v>
      </c>
      <c r="I452">
        <v>3700</v>
      </c>
      <c r="J452">
        <v>22600</v>
      </c>
      <c r="K452">
        <v>19900</v>
      </c>
      <c r="L452">
        <v>29300</v>
      </c>
      <c r="M452">
        <v>24500</v>
      </c>
    </row>
    <row r="453" spans="1:13" x14ac:dyDescent="0.25">
      <c r="A453" t="str">
        <f t="shared" si="7"/>
        <v>VoorschotenTotaalHuurCorporatieTotaal</v>
      </c>
      <c r="B453">
        <v>2015</v>
      </c>
      <c r="C453" t="s">
        <v>21</v>
      </c>
      <c r="D453" t="s">
        <v>26</v>
      </c>
      <c r="E453" t="s">
        <v>0</v>
      </c>
      <c r="F453" t="s">
        <v>3</v>
      </c>
      <c r="G453" t="s">
        <v>4</v>
      </c>
      <c r="H453" t="s">
        <v>0</v>
      </c>
      <c r="I453">
        <v>2400</v>
      </c>
      <c r="J453">
        <v>20400</v>
      </c>
      <c r="K453">
        <v>18600</v>
      </c>
      <c r="L453">
        <v>26100</v>
      </c>
      <c r="M453">
        <v>22900</v>
      </c>
    </row>
    <row r="454" spans="1:13" x14ac:dyDescent="0.25">
      <c r="A454" t="str">
        <f t="shared" si="7"/>
        <v>VoorschotenTotaalHuurCorporatieOnder liberalisatiegrens</v>
      </c>
      <c r="B454">
        <v>2015</v>
      </c>
      <c r="C454" t="s">
        <v>21</v>
      </c>
      <c r="D454" t="s">
        <v>26</v>
      </c>
      <c r="E454" t="s">
        <v>0</v>
      </c>
      <c r="F454" t="s">
        <v>3</v>
      </c>
      <c r="G454" t="s">
        <v>4</v>
      </c>
      <c r="H454" t="s">
        <v>5</v>
      </c>
      <c r="I454">
        <v>2000</v>
      </c>
      <c r="J454">
        <v>19800</v>
      </c>
      <c r="K454">
        <v>18400</v>
      </c>
      <c r="L454">
        <v>25200</v>
      </c>
      <c r="M454">
        <v>22300</v>
      </c>
    </row>
    <row r="455" spans="1:13" x14ac:dyDescent="0.25">
      <c r="A455" t="str">
        <f t="shared" si="7"/>
        <v>VoorschotenTotaalHuurCorporatieOverig</v>
      </c>
      <c r="B455">
        <v>2015</v>
      </c>
      <c r="C455" t="s">
        <v>21</v>
      </c>
      <c r="D455" t="s">
        <v>26</v>
      </c>
      <c r="E455" t="s">
        <v>0</v>
      </c>
      <c r="F455" t="s">
        <v>3</v>
      </c>
      <c r="G455" t="s">
        <v>4</v>
      </c>
      <c r="H455" t="s">
        <v>6</v>
      </c>
      <c r="I455">
        <v>400</v>
      </c>
      <c r="J455">
        <v>23300</v>
      </c>
      <c r="K455">
        <v>21800</v>
      </c>
      <c r="L455">
        <v>30500</v>
      </c>
      <c r="M455">
        <v>27300</v>
      </c>
    </row>
    <row r="456" spans="1:13" x14ac:dyDescent="0.25">
      <c r="A456" t="str">
        <f t="shared" si="7"/>
        <v>VoorschotenTotaalHuurOverige verhuurderN.v.t.</v>
      </c>
      <c r="B456">
        <v>2015</v>
      </c>
      <c r="C456" t="s">
        <v>21</v>
      </c>
      <c r="D456" t="s">
        <v>26</v>
      </c>
      <c r="E456" t="s">
        <v>0</v>
      </c>
      <c r="F456" t="s">
        <v>3</v>
      </c>
      <c r="G456" t="s">
        <v>7</v>
      </c>
      <c r="H456" t="s">
        <v>1</v>
      </c>
      <c r="I456">
        <v>1400</v>
      </c>
      <c r="J456">
        <v>26400</v>
      </c>
      <c r="K456">
        <v>23700</v>
      </c>
      <c r="L456">
        <v>34900</v>
      </c>
      <c r="M456">
        <v>28100</v>
      </c>
    </row>
    <row r="457" spans="1:13" x14ac:dyDescent="0.25">
      <c r="A457" t="str">
        <f t="shared" si="7"/>
        <v>VoorschotenInkomensafh.huurbeleid tot 34229 euroTotaalN.v.t.N.v.t.</v>
      </c>
      <c r="B457">
        <v>2015</v>
      </c>
      <c r="C457" t="s">
        <v>21</v>
      </c>
      <c r="D457" t="s">
        <v>26</v>
      </c>
      <c r="E457" t="s">
        <v>8</v>
      </c>
      <c r="F457" t="s">
        <v>0</v>
      </c>
      <c r="G457" t="s">
        <v>1</v>
      </c>
      <c r="H457" t="s">
        <v>1</v>
      </c>
      <c r="I457">
        <v>3600</v>
      </c>
      <c r="J457">
        <v>19400</v>
      </c>
      <c r="K457">
        <v>18700</v>
      </c>
      <c r="L457">
        <v>23600</v>
      </c>
      <c r="M457">
        <v>22100</v>
      </c>
    </row>
    <row r="458" spans="1:13" x14ac:dyDescent="0.25">
      <c r="A458" t="str">
        <f t="shared" si="7"/>
        <v>VoorschotenInkomensafh.huurbeleid tot 34229 euroEigenaarN.v.t.N.v.t.</v>
      </c>
      <c r="B458">
        <v>2015</v>
      </c>
      <c r="C458" t="s">
        <v>21</v>
      </c>
      <c r="D458" t="s">
        <v>26</v>
      </c>
      <c r="E458" t="s">
        <v>8</v>
      </c>
      <c r="F458" t="s">
        <v>2</v>
      </c>
      <c r="G458" t="s">
        <v>1</v>
      </c>
      <c r="H458" t="s">
        <v>1</v>
      </c>
      <c r="I458">
        <v>1300</v>
      </c>
      <c r="J458">
        <v>23500</v>
      </c>
      <c r="K458">
        <v>23100</v>
      </c>
      <c r="L458">
        <v>29800</v>
      </c>
      <c r="M458">
        <v>27000</v>
      </c>
    </row>
    <row r="459" spans="1:13" x14ac:dyDescent="0.25">
      <c r="A459" t="str">
        <f t="shared" si="7"/>
        <v>VoorschotenInkomensafh.huurbeleid tot 34229 euroHuurTotaalN.v.t.</v>
      </c>
      <c r="B459">
        <v>2015</v>
      </c>
      <c r="C459" t="s">
        <v>21</v>
      </c>
      <c r="D459" t="s">
        <v>26</v>
      </c>
      <c r="E459" t="s">
        <v>8</v>
      </c>
      <c r="F459" t="s">
        <v>3</v>
      </c>
      <c r="G459" t="s">
        <v>0</v>
      </c>
      <c r="H459" t="s">
        <v>1</v>
      </c>
      <c r="I459">
        <v>2300</v>
      </c>
      <c r="J459">
        <v>17000</v>
      </c>
      <c r="K459">
        <v>17200</v>
      </c>
      <c r="L459">
        <v>20000</v>
      </c>
      <c r="M459">
        <v>19400</v>
      </c>
    </row>
    <row r="460" spans="1:13" x14ac:dyDescent="0.25">
      <c r="A460" t="str">
        <f t="shared" si="7"/>
        <v>VoorschotenInkomensafh.huurbeleid tot 34229 euroHuurCorporatieTotaal</v>
      </c>
      <c r="B460">
        <v>2015</v>
      </c>
      <c r="C460" t="s">
        <v>21</v>
      </c>
      <c r="D460" t="s">
        <v>26</v>
      </c>
      <c r="E460" t="s">
        <v>8</v>
      </c>
      <c r="F460" t="s">
        <v>3</v>
      </c>
      <c r="G460" t="s">
        <v>4</v>
      </c>
      <c r="H460" t="s">
        <v>0</v>
      </c>
      <c r="I460">
        <v>1600</v>
      </c>
      <c r="J460">
        <v>16900</v>
      </c>
      <c r="K460">
        <v>17100</v>
      </c>
      <c r="L460">
        <v>20000</v>
      </c>
      <c r="M460">
        <v>19300</v>
      </c>
    </row>
    <row r="461" spans="1:13" x14ac:dyDescent="0.25">
      <c r="A461" t="str">
        <f t="shared" si="7"/>
        <v>VoorschotenInkomensafh.huurbeleid tot 34229 euroHuurCorporatieOnder liberalisatiegrens</v>
      </c>
      <c r="B461">
        <v>2015</v>
      </c>
      <c r="C461" t="s">
        <v>21</v>
      </c>
      <c r="D461" t="s">
        <v>26</v>
      </c>
      <c r="E461" t="s">
        <v>8</v>
      </c>
      <c r="F461" t="s">
        <v>3</v>
      </c>
      <c r="G461" t="s">
        <v>4</v>
      </c>
      <c r="H461" t="s">
        <v>5</v>
      </c>
      <c r="I461">
        <v>1500</v>
      </c>
      <c r="J461">
        <v>16900</v>
      </c>
      <c r="K461">
        <v>17100</v>
      </c>
      <c r="L461">
        <v>20000</v>
      </c>
      <c r="M461">
        <v>19400</v>
      </c>
    </row>
    <row r="462" spans="1:13" x14ac:dyDescent="0.25">
      <c r="A462" t="str">
        <f t="shared" si="7"/>
        <v>VoorschotenInkomensafh.huurbeleid tot 34229 euroHuurCorporatieOverig</v>
      </c>
      <c r="B462">
        <v>2015</v>
      </c>
      <c r="C462" t="s">
        <v>21</v>
      </c>
      <c r="D462" t="s">
        <v>26</v>
      </c>
      <c r="E462" t="s">
        <v>8</v>
      </c>
      <c r="F462" t="s">
        <v>3</v>
      </c>
      <c r="G462" t="s">
        <v>4</v>
      </c>
      <c r="H462" t="s">
        <v>6</v>
      </c>
      <c r="I462">
        <v>200</v>
      </c>
      <c r="J462">
        <v>16800</v>
      </c>
      <c r="K462">
        <v>17000</v>
      </c>
      <c r="L462">
        <v>19800</v>
      </c>
      <c r="M462">
        <v>19000</v>
      </c>
    </row>
    <row r="463" spans="1:13" x14ac:dyDescent="0.25">
      <c r="A463" t="str">
        <f t="shared" si="7"/>
        <v>VoorschotenInkomensafh.huurbeleid tot 34229 euroHuurOverige verhuurderN.v.t.</v>
      </c>
      <c r="B463">
        <v>2015</v>
      </c>
      <c r="C463" t="s">
        <v>21</v>
      </c>
      <c r="D463" t="s">
        <v>26</v>
      </c>
      <c r="E463" t="s">
        <v>8</v>
      </c>
      <c r="F463" t="s">
        <v>3</v>
      </c>
      <c r="G463" t="s">
        <v>7</v>
      </c>
      <c r="H463" t="s">
        <v>1</v>
      </c>
      <c r="I463">
        <v>600</v>
      </c>
      <c r="J463">
        <v>17300</v>
      </c>
      <c r="K463">
        <v>18000</v>
      </c>
      <c r="L463">
        <v>20000</v>
      </c>
      <c r="M463">
        <v>19600</v>
      </c>
    </row>
    <row r="464" spans="1:13" x14ac:dyDescent="0.25">
      <c r="A464" t="str">
        <f t="shared" si="7"/>
        <v>VoorschotenInkomensafh.huurbeleid 34229 t/m 43786 euroTotaalN.v.t.N.v.t.</v>
      </c>
      <c r="B464">
        <v>2015</v>
      </c>
      <c r="C464" t="s">
        <v>21</v>
      </c>
      <c r="D464" t="s">
        <v>26</v>
      </c>
      <c r="E464" t="s">
        <v>9</v>
      </c>
      <c r="F464" t="s">
        <v>0</v>
      </c>
      <c r="G464" t="s">
        <v>1</v>
      </c>
      <c r="H464" t="s">
        <v>1</v>
      </c>
      <c r="I464">
        <v>1200</v>
      </c>
      <c r="J464">
        <v>26600</v>
      </c>
      <c r="K464">
        <v>26000</v>
      </c>
      <c r="L464">
        <v>34600</v>
      </c>
      <c r="M464">
        <v>33100</v>
      </c>
    </row>
    <row r="465" spans="1:13" x14ac:dyDescent="0.25">
      <c r="A465" t="str">
        <f t="shared" si="7"/>
        <v>VoorschotenInkomensafh.huurbeleid 34229 t/m 43786 euroEigenaarN.v.t.N.v.t.</v>
      </c>
      <c r="B465">
        <v>2015</v>
      </c>
      <c r="C465" t="s">
        <v>21</v>
      </c>
      <c r="D465" t="s">
        <v>26</v>
      </c>
      <c r="E465" t="s">
        <v>9</v>
      </c>
      <c r="F465" t="s">
        <v>2</v>
      </c>
      <c r="G465" t="s">
        <v>1</v>
      </c>
      <c r="H465" t="s">
        <v>1</v>
      </c>
      <c r="I465">
        <v>700</v>
      </c>
      <c r="J465">
        <v>28700</v>
      </c>
      <c r="K465">
        <v>28100</v>
      </c>
      <c r="L465">
        <v>38000</v>
      </c>
      <c r="M465">
        <v>35900</v>
      </c>
    </row>
    <row r="466" spans="1:13" x14ac:dyDescent="0.25">
      <c r="A466" t="str">
        <f t="shared" si="7"/>
        <v>VoorschotenInkomensafh.huurbeleid 34229 t/m 43786 euroHuurTotaalN.v.t.</v>
      </c>
      <c r="B466">
        <v>2015</v>
      </c>
      <c r="C466" t="s">
        <v>21</v>
      </c>
      <c r="D466" t="s">
        <v>26</v>
      </c>
      <c r="E466" t="s">
        <v>9</v>
      </c>
      <c r="F466" t="s">
        <v>3</v>
      </c>
      <c r="G466" t="s">
        <v>0</v>
      </c>
      <c r="H466" t="s">
        <v>1</v>
      </c>
      <c r="I466">
        <v>500</v>
      </c>
      <c r="J466">
        <v>23900</v>
      </c>
      <c r="K466">
        <v>24200</v>
      </c>
      <c r="L466">
        <v>30100</v>
      </c>
      <c r="M466">
        <v>28700</v>
      </c>
    </row>
    <row r="467" spans="1:13" x14ac:dyDescent="0.25">
      <c r="A467" t="str">
        <f t="shared" si="7"/>
        <v>VoorschotenInkomensafh.huurbeleid 34229 t/m 43786 euroHuurCorporatieTotaal</v>
      </c>
      <c r="B467">
        <v>2015</v>
      </c>
      <c r="C467" t="s">
        <v>21</v>
      </c>
      <c r="D467" t="s">
        <v>26</v>
      </c>
      <c r="E467" t="s">
        <v>9</v>
      </c>
      <c r="F467" t="s">
        <v>3</v>
      </c>
      <c r="G467" t="s">
        <v>4</v>
      </c>
      <c r="H467" t="s">
        <v>0</v>
      </c>
      <c r="I467">
        <v>300</v>
      </c>
      <c r="J467">
        <v>23300</v>
      </c>
      <c r="K467">
        <v>23600</v>
      </c>
      <c r="L467">
        <v>30600</v>
      </c>
      <c r="M467">
        <v>29300</v>
      </c>
    </row>
    <row r="468" spans="1:13" x14ac:dyDescent="0.25">
      <c r="A468" t="str">
        <f t="shared" si="7"/>
        <v>VoorschotenInkomensafh.huurbeleid 34229 t/m 43786 euroHuurCorporatieOnder liberalisatiegrens</v>
      </c>
      <c r="B468">
        <v>2015</v>
      </c>
      <c r="C468" t="s">
        <v>21</v>
      </c>
      <c r="D468" t="s">
        <v>26</v>
      </c>
      <c r="E468" t="s">
        <v>9</v>
      </c>
      <c r="F468" t="s">
        <v>3</v>
      </c>
      <c r="G468" t="s">
        <v>4</v>
      </c>
      <c r="H468" t="s">
        <v>5</v>
      </c>
      <c r="I468">
        <v>200</v>
      </c>
      <c r="J468">
        <v>23200</v>
      </c>
      <c r="K468">
        <v>23300</v>
      </c>
      <c r="L468">
        <v>30400</v>
      </c>
      <c r="M468">
        <v>28900</v>
      </c>
    </row>
    <row r="469" spans="1:13" x14ac:dyDescent="0.25">
      <c r="A469" t="str">
        <f t="shared" si="7"/>
        <v>VoorschotenInkomensafh.huurbeleid 34229 t/m 43786 euroHuurCorporatieOverig</v>
      </c>
      <c r="B469">
        <v>2015</v>
      </c>
      <c r="C469" t="s">
        <v>21</v>
      </c>
      <c r="D469" t="s">
        <v>26</v>
      </c>
      <c r="E469" t="s">
        <v>9</v>
      </c>
      <c r="F469" t="s">
        <v>3</v>
      </c>
      <c r="G469" t="s">
        <v>4</v>
      </c>
      <c r="H469" t="s">
        <v>6</v>
      </c>
      <c r="I469">
        <v>100</v>
      </c>
      <c r="J469">
        <v>23600</v>
      </c>
      <c r="K469">
        <v>23900</v>
      </c>
      <c r="L469">
        <v>31400</v>
      </c>
      <c r="M469">
        <v>30700</v>
      </c>
    </row>
    <row r="470" spans="1:13" x14ac:dyDescent="0.25">
      <c r="A470" t="str">
        <f t="shared" si="7"/>
        <v>VoorschotenInkomensafh.huurbeleid 34229 t/m 43786 euroHuurOverige verhuurderN.v.t.</v>
      </c>
      <c r="B470">
        <v>2015</v>
      </c>
      <c r="C470" t="s">
        <v>21</v>
      </c>
      <c r="D470" t="s">
        <v>26</v>
      </c>
      <c r="E470" t="s">
        <v>9</v>
      </c>
      <c r="F470" t="s">
        <v>3</v>
      </c>
      <c r="G470" t="s">
        <v>7</v>
      </c>
      <c r="H470" t="s">
        <v>1</v>
      </c>
      <c r="I470">
        <v>200</v>
      </c>
      <c r="J470">
        <v>24600</v>
      </c>
      <c r="K470">
        <v>25200</v>
      </c>
      <c r="L470">
        <v>29400</v>
      </c>
      <c r="M470">
        <v>28400</v>
      </c>
    </row>
    <row r="471" spans="1:13" x14ac:dyDescent="0.25">
      <c r="A471" t="str">
        <f t="shared" si="7"/>
        <v>VoorschotenInkomensafh.huurbeleid meer dan 43786 euroTotaalN.v.t.N.v.t.</v>
      </c>
      <c r="B471">
        <v>2015</v>
      </c>
      <c r="C471" t="s">
        <v>21</v>
      </c>
      <c r="D471" t="s">
        <v>26</v>
      </c>
      <c r="E471" t="s">
        <v>10</v>
      </c>
      <c r="F471" t="s">
        <v>0</v>
      </c>
      <c r="G471" t="s">
        <v>1</v>
      </c>
      <c r="H471" t="s">
        <v>1</v>
      </c>
      <c r="I471">
        <v>6000</v>
      </c>
      <c r="J471">
        <v>43300</v>
      </c>
      <c r="K471">
        <v>38500</v>
      </c>
      <c r="L471">
        <v>66100</v>
      </c>
      <c r="M471">
        <v>58200</v>
      </c>
    </row>
    <row r="472" spans="1:13" x14ac:dyDescent="0.25">
      <c r="A472" t="str">
        <f t="shared" si="7"/>
        <v>VoorschotenInkomensafh.huurbeleid meer dan 43786 euroEigenaarN.v.t.N.v.t.</v>
      </c>
      <c r="B472">
        <v>2015</v>
      </c>
      <c r="C472" t="s">
        <v>21</v>
      </c>
      <c r="D472" t="s">
        <v>26</v>
      </c>
      <c r="E472" t="s">
        <v>10</v>
      </c>
      <c r="F472" t="s">
        <v>2</v>
      </c>
      <c r="G472" t="s">
        <v>1</v>
      </c>
      <c r="H472" t="s">
        <v>1</v>
      </c>
      <c r="I472">
        <v>5100</v>
      </c>
      <c r="J472">
        <v>45000</v>
      </c>
      <c r="K472">
        <v>39900</v>
      </c>
      <c r="L472">
        <v>69100</v>
      </c>
      <c r="M472">
        <v>61200</v>
      </c>
    </row>
    <row r="473" spans="1:13" x14ac:dyDescent="0.25">
      <c r="A473" t="str">
        <f t="shared" si="7"/>
        <v>VoorschotenInkomensafh.huurbeleid meer dan 43786 euroHuurTotaalN.v.t.</v>
      </c>
      <c r="B473">
        <v>2015</v>
      </c>
      <c r="C473" t="s">
        <v>21</v>
      </c>
      <c r="D473" t="s">
        <v>26</v>
      </c>
      <c r="E473" t="s">
        <v>10</v>
      </c>
      <c r="F473" t="s">
        <v>3</v>
      </c>
      <c r="G473" t="s">
        <v>0</v>
      </c>
      <c r="H473" t="s">
        <v>1</v>
      </c>
      <c r="I473">
        <v>1000</v>
      </c>
      <c r="J473">
        <v>34800</v>
      </c>
      <c r="K473">
        <v>30800</v>
      </c>
      <c r="L473">
        <v>50500</v>
      </c>
      <c r="M473">
        <v>43000</v>
      </c>
    </row>
    <row r="474" spans="1:13" x14ac:dyDescent="0.25">
      <c r="A474" t="str">
        <f t="shared" si="7"/>
        <v>VoorschotenInkomensafh.huurbeleid meer dan 43786 euroHuurCorporatieTotaal</v>
      </c>
      <c r="B474">
        <v>2015</v>
      </c>
      <c r="C474" t="s">
        <v>21</v>
      </c>
      <c r="D474" t="s">
        <v>26</v>
      </c>
      <c r="E474" t="s">
        <v>10</v>
      </c>
      <c r="F474" t="s">
        <v>3</v>
      </c>
      <c r="G474" t="s">
        <v>4</v>
      </c>
      <c r="H474" t="s">
        <v>0</v>
      </c>
      <c r="I474">
        <v>500</v>
      </c>
      <c r="J474">
        <v>31100</v>
      </c>
      <c r="K474">
        <v>29300</v>
      </c>
      <c r="L474">
        <v>45400</v>
      </c>
      <c r="M474">
        <v>42100</v>
      </c>
    </row>
    <row r="475" spans="1:13" x14ac:dyDescent="0.25">
      <c r="A475" t="str">
        <f t="shared" si="7"/>
        <v>VoorschotenInkomensafh.huurbeleid meer dan 43786 euroHuurCorporatieOnder liberalisatiegrens</v>
      </c>
      <c r="B475">
        <v>2015</v>
      </c>
      <c r="C475" t="s">
        <v>21</v>
      </c>
      <c r="D475" t="s">
        <v>26</v>
      </c>
      <c r="E475" t="s">
        <v>10</v>
      </c>
      <c r="F475" t="s">
        <v>3</v>
      </c>
      <c r="G475" t="s">
        <v>4</v>
      </c>
      <c r="H475" t="s">
        <v>5</v>
      </c>
      <c r="I475">
        <v>300</v>
      </c>
      <c r="J475">
        <v>30300</v>
      </c>
      <c r="K475">
        <v>28900</v>
      </c>
      <c r="L475">
        <v>45000</v>
      </c>
      <c r="M475">
        <v>41500</v>
      </c>
    </row>
    <row r="476" spans="1:13" x14ac:dyDescent="0.25">
      <c r="A476" t="str">
        <f t="shared" si="7"/>
        <v>VoorschotenInkomensafh.huurbeleid meer dan 43786 euroHuurCorporatieOverig</v>
      </c>
      <c r="B476">
        <v>2015</v>
      </c>
      <c r="C476" t="s">
        <v>21</v>
      </c>
      <c r="D476" t="s">
        <v>26</v>
      </c>
      <c r="E476" t="s">
        <v>10</v>
      </c>
      <c r="F476" t="s">
        <v>3</v>
      </c>
      <c r="G476" t="s">
        <v>4</v>
      </c>
      <c r="H476" t="s">
        <v>6</v>
      </c>
      <c r="I476">
        <v>100</v>
      </c>
      <c r="J476">
        <v>33000</v>
      </c>
      <c r="K476">
        <v>30300</v>
      </c>
      <c r="L476">
        <v>46500</v>
      </c>
      <c r="M476">
        <v>43100</v>
      </c>
    </row>
    <row r="477" spans="1:13" x14ac:dyDescent="0.25">
      <c r="A477" t="str">
        <f t="shared" si="7"/>
        <v>VoorschotenInkomensafh.huurbeleid meer dan 43786 euroHuurOverige verhuurderN.v.t.</v>
      </c>
      <c r="B477">
        <v>2015</v>
      </c>
      <c r="C477" t="s">
        <v>21</v>
      </c>
      <c r="D477" t="s">
        <v>26</v>
      </c>
      <c r="E477" t="s">
        <v>10</v>
      </c>
      <c r="F477" t="s">
        <v>3</v>
      </c>
      <c r="G477" t="s">
        <v>7</v>
      </c>
      <c r="H477" t="s">
        <v>1</v>
      </c>
      <c r="I477">
        <v>500</v>
      </c>
      <c r="J477">
        <v>38000</v>
      </c>
      <c r="K477">
        <v>32600</v>
      </c>
      <c r="L477">
        <v>54900</v>
      </c>
      <c r="M477">
        <v>44100</v>
      </c>
    </row>
    <row r="478" spans="1:13" x14ac:dyDescent="0.25">
      <c r="A478" t="str">
        <f t="shared" si="7"/>
        <v>ZoeterwoudeTotaalTotaalN.v.t.N.v.t.</v>
      </c>
      <c r="B478">
        <v>2015</v>
      </c>
      <c r="C478" t="s">
        <v>21</v>
      </c>
      <c r="D478" t="s">
        <v>27</v>
      </c>
      <c r="E478" t="s">
        <v>0</v>
      </c>
      <c r="F478" t="s">
        <v>0</v>
      </c>
      <c r="G478" t="s">
        <v>1</v>
      </c>
      <c r="H478" t="s">
        <v>1</v>
      </c>
      <c r="I478">
        <v>3200</v>
      </c>
      <c r="J478">
        <v>31600</v>
      </c>
      <c r="K478">
        <v>28600</v>
      </c>
      <c r="L478">
        <v>46700</v>
      </c>
      <c r="M478">
        <v>41500</v>
      </c>
    </row>
    <row r="479" spans="1:13" x14ac:dyDescent="0.25">
      <c r="A479" t="str">
        <f t="shared" si="7"/>
        <v>ZoeterwoudeTotaalEigenaarN.v.t.N.v.t.</v>
      </c>
      <c r="B479">
        <v>2015</v>
      </c>
      <c r="C479" t="s">
        <v>21</v>
      </c>
      <c r="D479" t="s">
        <v>27</v>
      </c>
      <c r="E479" t="s">
        <v>0</v>
      </c>
      <c r="F479" t="s">
        <v>2</v>
      </c>
      <c r="G479" t="s">
        <v>1</v>
      </c>
      <c r="H479" t="s">
        <v>1</v>
      </c>
      <c r="I479">
        <v>2400</v>
      </c>
      <c r="J479">
        <v>35200</v>
      </c>
      <c r="K479">
        <v>31600</v>
      </c>
      <c r="L479">
        <v>53200</v>
      </c>
      <c r="M479">
        <v>47600</v>
      </c>
    </row>
    <row r="480" spans="1:13" x14ac:dyDescent="0.25">
      <c r="A480" t="str">
        <f t="shared" si="7"/>
        <v>ZoeterwoudeTotaalHuurTotaalN.v.t.</v>
      </c>
      <c r="B480">
        <v>2015</v>
      </c>
      <c r="C480" t="s">
        <v>21</v>
      </c>
      <c r="D480" t="s">
        <v>27</v>
      </c>
      <c r="E480" t="s">
        <v>0</v>
      </c>
      <c r="F480" t="s">
        <v>3</v>
      </c>
      <c r="G480" t="s">
        <v>0</v>
      </c>
      <c r="H480" t="s">
        <v>1</v>
      </c>
      <c r="I480">
        <v>800</v>
      </c>
      <c r="J480">
        <v>21000</v>
      </c>
      <c r="K480">
        <v>19300</v>
      </c>
      <c r="L480">
        <v>27900</v>
      </c>
      <c r="M480">
        <v>23500</v>
      </c>
    </row>
    <row r="481" spans="1:13" x14ac:dyDescent="0.25">
      <c r="A481" t="str">
        <f t="shared" si="7"/>
        <v>ZoeterwoudeTotaalHuurCorporatieTotaal</v>
      </c>
      <c r="B481">
        <v>2015</v>
      </c>
      <c r="C481" t="s">
        <v>21</v>
      </c>
      <c r="D481" t="s">
        <v>27</v>
      </c>
      <c r="E481" t="s">
        <v>0</v>
      </c>
      <c r="F481" t="s">
        <v>3</v>
      </c>
      <c r="G481" t="s">
        <v>4</v>
      </c>
      <c r="H481" t="s">
        <v>0</v>
      </c>
      <c r="I481">
        <v>600</v>
      </c>
      <c r="J481">
        <v>20700</v>
      </c>
      <c r="K481">
        <v>19400</v>
      </c>
      <c r="L481">
        <v>27700</v>
      </c>
      <c r="M481">
        <v>24200</v>
      </c>
    </row>
    <row r="482" spans="1:13" x14ac:dyDescent="0.25">
      <c r="A482" t="str">
        <f t="shared" si="7"/>
        <v>ZoeterwoudeTotaalHuurCorporatieOnder liberalisatiegrens</v>
      </c>
      <c r="B482">
        <v>2015</v>
      </c>
      <c r="C482" t="s">
        <v>21</v>
      </c>
      <c r="D482" t="s">
        <v>27</v>
      </c>
      <c r="E482" t="s">
        <v>0</v>
      </c>
      <c r="F482" t="s">
        <v>3</v>
      </c>
      <c r="G482" t="s">
        <v>4</v>
      </c>
      <c r="H482" t="s">
        <v>5</v>
      </c>
      <c r="I482">
        <v>600</v>
      </c>
      <c r="J482">
        <v>20500</v>
      </c>
      <c r="K482">
        <v>19400</v>
      </c>
      <c r="L482">
        <v>27000</v>
      </c>
      <c r="M482">
        <v>23600</v>
      </c>
    </row>
    <row r="483" spans="1:13" x14ac:dyDescent="0.25">
      <c r="A483" t="str">
        <f t="shared" si="7"/>
        <v>ZoeterwoudeTotaalHuurCorporatieOverig</v>
      </c>
      <c r="B483">
        <v>2015</v>
      </c>
      <c r="C483" t="s">
        <v>21</v>
      </c>
      <c r="D483" t="s">
        <v>27</v>
      </c>
      <c r="E483" t="s">
        <v>0</v>
      </c>
      <c r="F483" t="s">
        <v>3</v>
      </c>
      <c r="G483" t="s">
        <v>4</v>
      </c>
      <c r="H483" t="s">
        <v>6</v>
      </c>
      <c r="I483">
        <v>0</v>
      </c>
      <c r="J483">
        <v>24600</v>
      </c>
      <c r="K483">
        <v>24100</v>
      </c>
      <c r="L483">
        <v>37900</v>
      </c>
      <c r="M483">
        <v>38100</v>
      </c>
    </row>
    <row r="484" spans="1:13" x14ac:dyDescent="0.25">
      <c r="A484" t="str">
        <f t="shared" si="7"/>
        <v>ZoeterwoudeTotaalHuurOverige verhuurderN.v.t.</v>
      </c>
      <c r="B484">
        <v>2015</v>
      </c>
      <c r="C484" t="s">
        <v>21</v>
      </c>
      <c r="D484" t="s">
        <v>27</v>
      </c>
      <c r="E484" t="s">
        <v>0</v>
      </c>
      <c r="F484" t="s">
        <v>3</v>
      </c>
      <c r="G484" t="s">
        <v>7</v>
      </c>
      <c r="H484" t="s">
        <v>1</v>
      </c>
      <c r="I484">
        <v>200</v>
      </c>
      <c r="J484">
        <v>21700</v>
      </c>
      <c r="K484">
        <v>18600</v>
      </c>
      <c r="L484">
        <v>28700</v>
      </c>
      <c r="M484">
        <v>21000</v>
      </c>
    </row>
    <row r="485" spans="1:13" x14ac:dyDescent="0.25">
      <c r="A485" t="str">
        <f t="shared" si="7"/>
        <v>ZoeterwoudeInkomensafh.huurbeleid tot 34229 euroTotaalN.v.t.N.v.t.</v>
      </c>
      <c r="B485">
        <v>2015</v>
      </c>
      <c r="C485" t="s">
        <v>21</v>
      </c>
      <c r="D485" t="s">
        <v>27</v>
      </c>
      <c r="E485" t="s">
        <v>8</v>
      </c>
      <c r="F485" t="s">
        <v>0</v>
      </c>
      <c r="G485" t="s">
        <v>1</v>
      </c>
      <c r="H485" t="s">
        <v>1</v>
      </c>
      <c r="I485">
        <v>1100</v>
      </c>
      <c r="J485">
        <v>20100</v>
      </c>
      <c r="K485">
        <v>19900</v>
      </c>
      <c r="L485">
        <v>24600</v>
      </c>
      <c r="M485">
        <v>23500</v>
      </c>
    </row>
    <row r="486" spans="1:13" x14ac:dyDescent="0.25">
      <c r="A486" t="str">
        <f t="shared" si="7"/>
        <v>ZoeterwoudeInkomensafh.huurbeleid tot 34229 euroEigenaarN.v.t.N.v.t.</v>
      </c>
      <c r="B486">
        <v>2015</v>
      </c>
      <c r="C486" t="s">
        <v>21</v>
      </c>
      <c r="D486" t="s">
        <v>27</v>
      </c>
      <c r="E486" t="s">
        <v>8</v>
      </c>
      <c r="F486" t="s">
        <v>2</v>
      </c>
      <c r="G486" t="s">
        <v>1</v>
      </c>
      <c r="H486" t="s">
        <v>1</v>
      </c>
      <c r="I486">
        <v>600</v>
      </c>
      <c r="J486">
        <v>22800</v>
      </c>
      <c r="K486">
        <v>22800</v>
      </c>
      <c r="L486">
        <v>28600</v>
      </c>
      <c r="M486">
        <v>28000</v>
      </c>
    </row>
    <row r="487" spans="1:13" x14ac:dyDescent="0.25">
      <c r="A487" t="str">
        <f t="shared" si="7"/>
        <v>ZoeterwoudeInkomensafh.huurbeleid tot 34229 euroHuurTotaalN.v.t.</v>
      </c>
      <c r="B487">
        <v>2015</v>
      </c>
      <c r="C487" t="s">
        <v>21</v>
      </c>
      <c r="D487" t="s">
        <v>27</v>
      </c>
      <c r="E487" t="s">
        <v>8</v>
      </c>
      <c r="F487" t="s">
        <v>3</v>
      </c>
      <c r="G487" t="s">
        <v>0</v>
      </c>
      <c r="H487" t="s">
        <v>1</v>
      </c>
      <c r="I487">
        <v>500</v>
      </c>
      <c r="J487">
        <v>17300</v>
      </c>
      <c r="K487">
        <v>17700</v>
      </c>
      <c r="L487">
        <v>20500</v>
      </c>
      <c r="M487">
        <v>19400</v>
      </c>
    </row>
    <row r="488" spans="1:13" x14ac:dyDescent="0.25">
      <c r="A488" t="str">
        <f t="shared" si="7"/>
        <v>ZoeterwoudeInkomensafh.huurbeleid tot 34229 euroHuurCorporatieTotaal</v>
      </c>
      <c r="B488">
        <v>2015</v>
      </c>
      <c r="C488" t="s">
        <v>21</v>
      </c>
      <c r="D488" t="s">
        <v>27</v>
      </c>
      <c r="E488" t="s">
        <v>8</v>
      </c>
      <c r="F488" t="s">
        <v>3</v>
      </c>
      <c r="G488" t="s">
        <v>4</v>
      </c>
      <c r="H488" t="s">
        <v>0</v>
      </c>
      <c r="I488">
        <v>400</v>
      </c>
      <c r="J488">
        <v>17600</v>
      </c>
      <c r="K488">
        <v>17900</v>
      </c>
      <c r="L488">
        <v>21100</v>
      </c>
      <c r="M488">
        <v>20500</v>
      </c>
    </row>
    <row r="489" spans="1:13" x14ac:dyDescent="0.25">
      <c r="A489" t="str">
        <f t="shared" si="7"/>
        <v>ZoeterwoudeInkomensafh.huurbeleid tot 34229 euroHuurCorporatieOnder liberalisatiegrens</v>
      </c>
      <c r="B489">
        <v>2015</v>
      </c>
      <c r="C489" t="s">
        <v>21</v>
      </c>
      <c r="D489" t="s">
        <v>27</v>
      </c>
      <c r="E489" t="s">
        <v>8</v>
      </c>
      <c r="F489" t="s">
        <v>3</v>
      </c>
      <c r="G489" t="s">
        <v>4</v>
      </c>
      <c r="H489" t="s">
        <v>5</v>
      </c>
      <c r="I489">
        <v>400</v>
      </c>
      <c r="J489">
        <v>17600</v>
      </c>
      <c r="K489">
        <v>17900</v>
      </c>
      <c r="L489">
        <v>21000</v>
      </c>
      <c r="M489">
        <v>20400</v>
      </c>
    </row>
    <row r="490" spans="1:13" x14ac:dyDescent="0.25">
      <c r="A490" t="str">
        <f t="shared" si="7"/>
        <v>ZoeterwoudeInkomensafh.huurbeleid tot 34229 euroHuurCorporatieOverig</v>
      </c>
      <c r="B490">
        <v>2015</v>
      </c>
      <c r="C490" t="s">
        <v>21</v>
      </c>
      <c r="D490" t="s">
        <v>27</v>
      </c>
      <c r="E490" t="s">
        <v>8</v>
      </c>
      <c r="F490" t="s">
        <v>3</v>
      </c>
      <c r="G490" t="s">
        <v>4</v>
      </c>
      <c r="H490" t="s">
        <v>6</v>
      </c>
      <c r="I490">
        <v>0</v>
      </c>
      <c r="J490">
        <v>18600</v>
      </c>
      <c r="K490">
        <v>18200</v>
      </c>
      <c r="L490">
        <v>24300</v>
      </c>
      <c r="M490">
        <v>23000</v>
      </c>
    </row>
    <row r="491" spans="1:13" x14ac:dyDescent="0.25">
      <c r="A491" t="str">
        <f t="shared" si="7"/>
        <v>ZoeterwoudeInkomensafh.huurbeleid tot 34229 euroHuurOverige verhuurderN.v.t.</v>
      </c>
      <c r="B491">
        <v>2015</v>
      </c>
      <c r="C491" t="s">
        <v>21</v>
      </c>
      <c r="D491" t="s">
        <v>27</v>
      </c>
      <c r="E491" t="s">
        <v>8</v>
      </c>
      <c r="F491" t="s">
        <v>3</v>
      </c>
      <c r="G491" t="s">
        <v>7</v>
      </c>
      <c r="H491" t="s">
        <v>1</v>
      </c>
      <c r="I491">
        <v>100</v>
      </c>
      <c r="J491">
        <v>16500</v>
      </c>
      <c r="K491">
        <v>16500</v>
      </c>
      <c r="L491">
        <v>18800</v>
      </c>
      <c r="M491">
        <v>17500</v>
      </c>
    </row>
    <row r="492" spans="1:13" x14ac:dyDescent="0.25">
      <c r="A492" t="str">
        <f t="shared" si="7"/>
        <v>ZoeterwoudeInkomensafh.huurbeleid 34229 t/m 43786 euroTotaalN.v.t.N.v.t.</v>
      </c>
      <c r="B492">
        <v>2015</v>
      </c>
      <c r="C492" t="s">
        <v>21</v>
      </c>
      <c r="D492" t="s">
        <v>27</v>
      </c>
      <c r="E492" t="s">
        <v>9</v>
      </c>
      <c r="F492" t="s">
        <v>0</v>
      </c>
      <c r="G492" t="s">
        <v>1</v>
      </c>
      <c r="H492" t="s">
        <v>1</v>
      </c>
      <c r="I492">
        <v>400</v>
      </c>
      <c r="J492">
        <v>26400</v>
      </c>
      <c r="K492">
        <v>25900</v>
      </c>
      <c r="L492">
        <v>35400</v>
      </c>
      <c r="M492">
        <v>34300</v>
      </c>
    </row>
    <row r="493" spans="1:13" x14ac:dyDescent="0.25">
      <c r="A493" t="str">
        <f t="shared" si="7"/>
        <v>ZoeterwoudeInkomensafh.huurbeleid 34229 t/m 43786 euroEigenaarN.v.t.N.v.t.</v>
      </c>
      <c r="B493">
        <v>2015</v>
      </c>
      <c r="C493" t="s">
        <v>21</v>
      </c>
      <c r="D493" t="s">
        <v>27</v>
      </c>
      <c r="E493" t="s">
        <v>9</v>
      </c>
      <c r="F493" t="s">
        <v>2</v>
      </c>
      <c r="G493" t="s">
        <v>1</v>
      </c>
      <c r="H493" t="s">
        <v>1</v>
      </c>
      <c r="I493">
        <v>300</v>
      </c>
      <c r="J493">
        <v>27700</v>
      </c>
      <c r="K493">
        <v>27500</v>
      </c>
      <c r="L493">
        <v>37100</v>
      </c>
      <c r="M493">
        <v>36100</v>
      </c>
    </row>
    <row r="494" spans="1:13" x14ac:dyDescent="0.25">
      <c r="A494" t="str">
        <f t="shared" si="7"/>
        <v>ZoeterwoudeInkomensafh.huurbeleid 34229 t/m 43786 euroHuurTotaalN.v.t.</v>
      </c>
      <c r="B494">
        <v>2015</v>
      </c>
      <c r="C494" t="s">
        <v>21</v>
      </c>
      <c r="D494" t="s">
        <v>27</v>
      </c>
      <c r="E494" t="s">
        <v>9</v>
      </c>
      <c r="F494" t="s">
        <v>3</v>
      </c>
      <c r="G494" t="s">
        <v>0</v>
      </c>
      <c r="H494" t="s">
        <v>1</v>
      </c>
      <c r="I494">
        <v>100</v>
      </c>
      <c r="J494">
        <v>22600</v>
      </c>
      <c r="K494">
        <v>22800</v>
      </c>
      <c r="L494">
        <v>30600</v>
      </c>
      <c r="M494">
        <v>29200</v>
      </c>
    </row>
    <row r="495" spans="1:13" x14ac:dyDescent="0.25">
      <c r="A495" t="str">
        <f t="shared" si="7"/>
        <v>ZoeterwoudeInkomensafh.huurbeleid 34229 t/m 43786 euroHuurCorporatieTotaal</v>
      </c>
      <c r="B495">
        <v>2015</v>
      </c>
      <c r="C495" t="s">
        <v>21</v>
      </c>
      <c r="D495" t="s">
        <v>27</v>
      </c>
      <c r="E495" t="s">
        <v>9</v>
      </c>
      <c r="F495" t="s">
        <v>3</v>
      </c>
      <c r="G495" t="s">
        <v>4</v>
      </c>
      <c r="H495" t="s">
        <v>0</v>
      </c>
      <c r="I495">
        <v>100</v>
      </c>
      <c r="J495">
        <v>22300</v>
      </c>
      <c r="K495">
        <v>22200</v>
      </c>
      <c r="L495">
        <v>30700</v>
      </c>
      <c r="M495">
        <v>29200</v>
      </c>
    </row>
    <row r="496" spans="1:13" x14ac:dyDescent="0.25">
      <c r="A496" t="str">
        <f t="shared" si="7"/>
        <v>ZoeterwoudeInkomensafh.huurbeleid 34229 t/m 43786 euroHuurCorporatieOnder liberalisatiegrens</v>
      </c>
      <c r="B496">
        <v>2015</v>
      </c>
      <c r="C496" t="s">
        <v>21</v>
      </c>
      <c r="D496" t="s">
        <v>27</v>
      </c>
      <c r="E496" t="s">
        <v>9</v>
      </c>
      <c r="F496" t="s">
        <v>3</v>
      </c>
      <c r="G496" t="s">
        <v>4</v>
      </c>
      <c r="H496" t="s">
        <v>5</v>
      </c>
      <c r="I496">
        <v>100</v>
      </c>
      <c r="J496">
        <v>22500</v>
      </c>
      <c r="K496">
        <v>22700</v>
      </c>
      <c r="L496">
        <v>30800</v>
      </c>
      <c r="M496">
        <v>29200</v>
      </c>
    </row>
    <row r="497" spans="1:13" x14ac:dyDescent="0.25">
      <c r="A497" t="str">
        <f t="shared" si="7"/>
        <v>ZoeterwoudeInkomensafh.huurbeleid 34229 t/m 43786 euroHuurCorporatieOverig</v>
      </c>
      <c r="B497">
        <v>2015</v>
      </c>
      <c r="C497" t="s">
        <v>21</v>
      </c>
      <c r="D497" t="s">
        <v>27</v>
      </c>
      <c r="E497" t="s">
        <v>9</v>
      </c>
      <c r="F497" t="s">
        <v>3</v>
      </c>
      <c r="G497" t="s">
        <v>4</v>
      </c>
      <c r="H497" t="s">
        <v>6</v>
      </c>
      <c r="I497">
        <v>0</v>
      </c>
      <c r="J497">
        <v>18600</v>
      </c>
      <c r="K497">
        <v>18800</v>
      </c>
      <c r="L497">
        <v>29400</v>
      </c>
      <c r="M497">
        <v>28500</v>
      </c>
    </row>
    <row r="498" spans="1:13" x14ac:dyDescent="0.25">
      <c r="A498" t="str">
        <f t="shared" si="7"/>
        <v>ZoeterwoudeInkomensafh.huurbeleid 34229 t/m 43786 euroHuurOverige verhuurderN.v.t.</v>
      </c>
      <c r="B498">
        <v>2015</v>
      </c>
      <c r="C498" t="s">
        <v>21</v>
      </c>
      <c r="D498" t="s">
        <v>27</v>
      </c>
      <c r="E498" t="s">
        <v>9</v>
      </c>
      <c r="F498" t="s">
        <v>3</v>
      </c>
      <c r="G498" t="s">
        <v>7</v>
      </c>
      <c r="H498" t="s">
        <v>1</v>
      </c>
      <c r="I498">
        <v>0</v>
      </c>
      <c r="J498">
        <v>23700</v>
      </c>
      <c r="K498">
        <v>24600</v>
      </c>
      <c r="L498">
        <v>30400</v>
      </c>
      <c r="M498">
        <v>29500</v>
      </c>
    </row>
    <row r="499" spans="1:13" x14ac:dyDescent="0.25">
      <c r="A499" t="str">
        <f t="shared" si="7"/>
        <v>ZoeterwoudeInkomensafh.huurbeleid meer dan 43786 euroTotaalN.v.t.N.v.t.</v>
      </c>
      <c r="B499">
        <v>2015</v>
      </c>
      <c r="C499" t="s">
        <v>21</v>
      </c>
      <c r="D499" t="s">
        <v>27</v>
      </c>
      <c r="E499" t="s">
        <v>10</v>
      </c>
      <c r="F499" t="s">
        <v>0</v>
      </c>
      <c r="G499" t="s">
        <v>1</v>
      </c>
      <c r="H499" t="s">
        <v>1</v>
      </c>
      <c r="I499">
        <v>1700</v>
      </c>
      <c r="J499">
        <v>40200</v>
      </c>
      <c r="K499">
        <v>36000</v>
      </c>
      <c r="L499">
        <v>63500</v>
      </c>
      <c r="M499">
        <v>55900</v>
      </c>
    </row>
    <row r="500" spans="1:13" x14ac:dyDescent="0.25">
      <c r="A500" t="str">
        <f t="shared" si="7"/>
        <v>ZoeterwoudeInkomensafh.huurbeleid meer dan 43786 euroEigenaarN.v.t.N.v.t.</v>
      </c>
      <c r="B500">
        <v>2015</v>
      </c>
      <c r="C500" t="s">
        <v>21</v>
      </c>
      <c r="D500" t="s">
        <v>27</v>
      </c>
      <c r="E500" t="s">
        <v>10</v>
      </c>
      <c r="F500" t="s">
        <v>2</v>
      </c>
      <c r="G500" t="s">
        <v>1</v>
      </c>
      <c r="H500" t="s">
        <v>1</v>
      </c>
      <c r="I500">
        <v>1500</v>
      </c>
      <c r="J500">
        <v>41200</v>
      </c>
      <c r="K500">
        <v>36800</v>
      </c>
      <c r="L500">
        <v>65300</v>
      </c>
      <c r="M500">
        <v>57500</v>
      </c>
    </row>
    <row r="501" spans="1:13" x14ac:dyDescent="0.25">
      <c r="A501" t="str">
        <f t="shared" si="7"/>
        <v>ZoeterwoudeInkomensafh.huurbeleid meer dan 43786 euroHuurTotaalN.v.t.</v>
      </c>
      <c r="B501">
        <v>2015</v>
      </c>
      <c r="C501" t="s">
        <v>21</v>
      </c>
      <c r="D501" t="s">
        <v>27</v>
      </c>
      <c r="E501" t="s">
        <v>10</v>
      </c>
      <c r="F501" t="s">
        <v>3</v>
      </c>
      <c r="G501" t="s">
        <v>0</v>
      </c>
      <c r="H501" t="s">
        <v>1</v>
      </c>
      <c r="I501">
        <v>200</v>
      </c>
      <c r="J501">
        <v>31100</v>
      </c>
      <c r="K501">
        <v>29200</v>
      </c>
      <c r="L501">
        <v>48600</v>
      </c>
      <c r="M501">
        <v>45900</v>
      </c>
    </row>
    <row r="502" spans="1:13" x14ac:dyDescent="0.25">
      <c r="A502" t="str">
        <f t="shared" si="7"/>
        <v>ZoeterwoudeInkomensafh.huurbeleid meer dan 43786 euroHuurCorporatieTotaal</v>
      </c>
      <c r="B502">
        <v>2015</v>
      </c>
      <c r="C502" t="s">
        <v>21</v>
      </c>
      <c r="D502" t="s">
        <v>27</v>
      </c>
      <c r="E502" t="s">
        <v>10</v>
      </c>
      <c r="F502" t="s">
        <v>3</v>
      </c>
      <c r="G502" t="s">
        <v>4</v>
      </c>
      <c r="H502" t="s">
        <v>0</v>
      </c>
      <c r="I502">
        <v>100</v>
      </c>
      <c r="J502">
        <v>29300</v>
      </c>
      <c r="K502">
        <v>28900</v>
      </c>
      <c r="L502">
        <v>45900</v>
      </c>
      <c r="M502">
        <v>45100</v>
      </c>
    </row>
    <row r="503" spans="1:13" x14ac:dyDescent="0.25">
      <c r="A503" t="str">
        <f t="shared" si="7"/>
        <v>ZoeterwoudeInkomensafh.huurbeleid meer dan 43786 euroHuurCorporatieOnder liberalisatiegrens</v>
      </c>
      <c r="B503">
        <v>2015</v>
      </c>
      <c r="C503" t="s">
        <v>21</v>
      </c>
      <c r="D503" t="s">
        <v>27</v>
      </c>
      <c r="E503" t="s">
        <v>10</v>
      </c>
      <c r="F503" t="s">
        <v>3</v>
      </c>
      <c r="G503" t="s">
        <v>4</v>
      </c>
      <c r="H503" t="s">
        <v>5</v>
      </c>
      <c r="I503">
        <v>100</v>
      </c>
      <c r="J503">
        <v>29100</v>
      </c>
      <c r="K503">
        <v>28700</v>
      </c>
      <c r="L503">
        <v>45200</v>
      </c>
      <c r="M503">
        <v>44000</v>
      </c>
    </row>
    <row r="504" spans="1:13" x14ac:dyDescent="0.25">
      <c r="A504" t="str">
        <f t="shared" si="7"/>
        <v>ZoeterwoudeInkomensafh.huurbeleid meer dan 43786 euroHuurCorporatieOverig</v>
      </c>
      <c r="B504">
        <v>2015</v>
      </c>
      <c r="C504" t="s">
        <v>21</v>
      </c>
      <c r="D504" t="s">
        <v>27</v>
      </c>
      <c r="E504" t="s">
        <v>10</v>
      </c>
      <c r="F504" t="s">
        <v>3</v>
      </c>
      <c r="G504" t="s">
        <v>4</v>
      </c>
      <c r="H504" t="s">
        <v>6</v>
      </c>
      <c r="I504">
        <v>0</v>
      </c>
      <c r="J504">
        <v>30700</v>
      </c>
      <c r="K504">
        <v>29400</v>
      </c>
      <c r="L504">
        <v>50100</v>
      </c>
      <c r="M504">
        <v>48400</v>
      </c>
    </row>
    <row r="505" spans="1:13" x14ac:dyDescent="0.25">
      <c r="A505" t="str">
        <f t="shared" si="7"/>
        <v>ZoeterwoudeInkomensafh.huurbeleid meer dan 43786 euroHuurOverige verhuurderN.v.t.</v>
      </c>
      <c r="B505">
        <v>2015</v>
      </c>
      <c r="C505" t="s">
        <v>21</v>
      </c>
      <c r="D505" t="s">
        <v>27</v>
      </c>
      <c r="E505" t="s">
        <v>10</v>
      </c>
      <c r="F505" t="s">
        <v>3</v>
      </c>
      <c r="G505" t="s">
        <v>7</v>
      </c>
      <c r="H505" t="s">
        <v>1</v>
      </c>
      <c r="I505">
        <v>100</v>
      </c>
      <c r="J505">
        <v>35200</v>
      </c>
      <c r="K505">
        <v>31600</v>
      </c>
      <c r="L505">
        <v>55000</v>
      </c>
      <c r="M505">
        <v>50000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S505"/>
  <sheetViews>
    <sheetView topLeftCell="B1" workbookViewId="0"/>
  </sheetViews>
  <sheetFormatPr defaultRowHeight="15" x14ac:dyDescent="0.25"/>
  <cols>
    <col min="1" max="1" width="0" hidden="1" customWidth="1"/>
  </cols>
  <sheetData>
    <row r="1" spans="1:19" x14ac:dyDescent="0.25">
      <c r="B1" t="s">
        <v>28</v>
      </c>
      <c r="C1" t="s">
        <v>29</v>
      </c>
      <c r="D1" t="s">
        <v>30</v>
      </c>
      <c r="E1" t="s">
        <v>31</v>
      </c>
      <c r="F1" t="s">
        <v>32</v>
      </c>
      <c r="G1" t="s">
        <v>33</v>
      </c>
      <c r="H1" t="s">
        <v>34</v>
      </c>
      <c r="I1" t="s">
        <v>39</v>
      </c>
      <c r="J1" t="s">
        <v>45</v>
      </c>
      <c r="K1" t="s">
        <v>46</v>
      </c>
      <c r="L1" t="s">
        <v>47</v>
      </c>
      <c r="M1" t="s">
        <v>48</v>
      </c>
      <c r="N1" t="s">
        <v>49</v>
      </c>
      <c r="O1" t="s">
        <v>50</v>
      </c>
      <c r="P1" t="s">
        <v>51</v>
      </c>
      <c r="Q1" t="s">
        <v>52</v>
      </c>
      <c r="R1" t="s">
        <v>53</v>
      </c>
      <c r="S1" t="s">
        <v>54</v>
      </c>
    </row>
    <row r="2" spans="1:19" x14ac:dyDescent="0.25">
      <c r="A2" t="str">
        <f>CONCATENATE(D2,E2,F2,G2,H2)</f>
        <v>TotaalTotaalTotaalN.v.t.N.v.t.</v>
      </c>
      <c r="B2">
        <v>2015</v>
      </c>
      <c r="C2" t="s">
        <v>0</v>
      </c>
      <c r="D2" t="s">
        <v>0</v>
      </c>
      <c r="E2" t="s">
        <v>0</v>
      </c>
      <c r="F2" t="s">
        <v>0</v>
      </c>
      <c r="G2" t="s">
        <v>1</v>
      </c>
      <c r="H2" t="s">
        <v>1</v>
      </c>
      <c r="I2">
        <v>232200</v>
      </c>
      <c r="J2">
        <v>13</v>
      </c>
      <c r="K2">
        <v>18</v>
      </c>
      <c r="L2">
        <v>20</v>
      </c>
      <c r="M2">
        <v>22</v>
      </c>
      <c r="N2">
        <v>27</v>
      </c>
      <c r="O2">
        <v>16</v>
      </c>
      <c r="P2">
        <v>18</v>
      </c>
      <c r="Q2">
        <v>20</v>
      </c>
      <c r="R2">
        <v>22</v>
      </c>
      <c r="S2">
        <v>25</v>
      </c>
    </row>
    <row r="3" spans="1:19" x14ac:dyDescent="0.25">
      <c r="A3" t="str">
        <f t="shared" ref="A3:A66" si="0">CONCATENATE(D3,E3,F3,G3,H3)</f>
        <v>TotaalTotaalEigenaarN.v.t.N.v.t.</v>
      </c>
      <c r="B3">
        <v>2015</v>
      </c>
      <c r="C3" t="s">
        <v>0</v>
      </c>
      <c r="D3" t="s">
        <v>0</v>
      </c>
      <c r="E3" t="s">
        <v>0</v>
      </c>
      <c r="F3" t="s">
        <v>2</v>
      </c>
      <c r="G3" t="s">
        <v>1</v>
      </c>
      <c r="H3" t="s">
        <v>1</v>
      </c>
      <c r="I3">
        <v>142900</v>
      </c>
      <c r="J3">
        <v>2</v>
      </c>
      <c r="K3">
        <v>7</v>
      </c>
      <c r="L3">
        <v>21</v>
      </c>
      <c r="M3">
        <v>30</v>
      </c>
      <c r="N3">
        <v>41</v>
      </c>
      <c r="O3">
        <v>4</v>
      </c>
      <c r="P3">
        <v>9</v>
      </c>
      <c r="Q3">
        <v>21</v>
      </c>
      <c r="R3">
        <v>28</v>
      </c>
      <c r="S3">
        <v>37</v>
      </c>
    </row>
    <row r="4" spans="1:19" x14ac:dyDescent="0.25">
      <c r="A4" t="str">
        <f t="shared" si="0"/>
        <v>TotaalTotaalHuurTotaalN.v.t.</v>
      </c>
      <c r="B4">
        <v>2015</v>
      </c>
      <c r="C4" t="s">
        <v>0</v>
      </c>
      <c r="D4" t="s">
        <v>0</v>
      </c>
      <c r="E4" t="s">
        <v>0</v>
      </c>
      <c r="F4" t="s">
        <v>3</v>
      </c>
      <c r="G4" t="s">
        <v>0</v>
      </c>
      <c r="H4" t="s">
        <v>1</v>
      </c>
      <c r="I4">
        <v>89400</v>
      </c>
      <c r="J4">
        <v>31</v>
      </c>
      <c r="K4">
        <v>37</v>
      </c>
      <c r="L4">
        <v>19</v>
      </c>
      <c r="M4">
        <v>9</v>
      </c>
      <c r="N4">
        <v>3</v>
      </c>
      <c r="O4">
        <v>34</v>
      </c>
      <c r="P4">
        <v>32</v>
      </c>
      <c r="Q4">
        <v>18</v>
      </c>
      <c r="R4">
        <v>11</v>
      </c>
      <c r="S4">
        <v>6</v>
      </c>
    </row>
    <row r="5" spans="1:19" x14ac:dyDescent="0.25">
      <c r="A5" t="str">
        <f t="shared" si="0"/>
        <v>TotaalTotaalHuurCorporatieTotaal</v>
      </c>
      <c r="B5">
        <v>2015</v>
      </c>
      <c r="C5" t="s">
        <v>0</v>
      </c>
      <c r="D5" t="s">
        <v>0</v>
      </c>
      <c r="E5" t="s">
        <v>0</v>
      </c>
      <c r="F5" t="s">
        <v>3</v>
      </c>
      <c r="G5" t="s">
        <v>4</v>
      </c>
      <c r="H5" t="s">
        <v>0</v>
      </c>
      <c r="I5">
        <v>61900</v>
      </c>
      <c r="J5">
        <v>33</v>
      </c>
      <c r="K5">
        <v>40</v>
      </c>
      <c r="L5">
        <v>18</v>
      </c>
      <c r="M5">
        <v>7</v>
      </c>
      <c r="N5">
        <v>2</v>
      </c>
      <c r="O5">
        <v>36</v>
      </c>
      <c r="P5">
        <v>34</v>
      </c>
      <c r="Q5">
        <v>17</v>
      </c>
      <c r="R5">
        <v>9</v>
      </c>
      <c r="S5">
        <v>3</v>
      </c>
    </row>
    <row r="6" spans="1:19" x14ac:dyDescent="0.25">
      <c r="A6" t="str">
        <f t="shared" si="0"/>
        <v>TotaalTotaalHuurCorporatieOnder liberalisatiegrens</v>
      </c>
      <c r="B6">
        <v>2015</v>
      </c>
      <c r="C6" t="s">
        <v>0</v>
      </c>
      <c r="D6" t="s">
        <v>0</v>
      </c>
      <c r="E6" t="s">
        <v>0</v>
      </c>
      <c r="F6" t="s">
        <v>3</v>
      </c>
      <c r="G6" t="s">
        <v>4</v>
      </c>
      <c r="H6" t="s">
        <v>5</v>
      </c>
      <c r="I6">
        <v>57300</v>
      </c>
      <c r="J6">
        <v>34</v>
      </c>
      <c r="K6">
        <v>41</v>
      </c>
      <c r="L6">
        <v>17</v>
      </c>
      <c r="M6">
        <v>7</v>
      </c>
      <c r="N6">
        <v>1</v>
      </c>
      <c r="O6">
        <v>37</v>
      </c>
      <c r="P6">
        <v>35</v>
      </c>
      <c r="Q6">
        <v>17</v>
      </c>
      <c r="R6">
        <v>9</v>
      </c>
      <c r="S6">
        <v>3</v>
      </c>
    </row>
    <row r="7" spans="1:19" x14ac:dyDescent="0.25">
      <c r="A7" t="str">
        <f t="shared" si="0"/>
        <v>TotaalTotaalHuurCorporatieOverig</v>
      </c>
      <c r="B7">
        <v>2015</v>
      </c>
      <c r="C7" t="s">
        <v>0</v>
      </c>
      <c r="D7" t="s">
        <v>0</v>
      </c>
      <c r="E7" t="s">
        <v>0</v>
      </c>
      <c r="F7" t="s">
        <v>3</v>
      </c>
      <c r="G7" t="s">
        <v>4</v>
      </c>
      <c r="H7" t="s">
        <v>6</v>
      </c>
      <c r="I7">
        <v>4600</v>
      </c>
      <c r="J7">
        <v>27</v>
      </c>
      <c r="K7">
        <v>31</v>
      </c>
      <c r="L7">
        <v>23</v>
      </c>
      <c r="M7">
        <v>15</v>
      </c>
      <c r="N7">
        <v>5</v>
      </c>
      <c r="O7">
        <v>29</v>
      </c>
      <c r="P7">
        <v>26</v>
      </c>
      <c r="Q7">
        <v>21</v>
      </c>
      <c r="R7">
        <v>15</v>
      </c>
      <c r="S7">
        <v>9</v>
      </c>
    </row>
    <row r="8" spans="1:19" x14ac:dyDescent="0.25">
      <c r="A8" t="str">
        <f t="shared" si="0"/>
        <v>TotaalTotaalHuurOverige verhuurderN.v.t.</v>
      </c>
      <c r="B8">
        <v>2015</v>
      </c>
      <c r="C8" t="s">
        <v>0</v>
      </c>
      <c r="D8" t="s">
        <v>0</v>
      </c>
      <c r="E8" t="s">
        <v>0</v>
      </c>
      <c r="F8" t="s">
        <v>3</v>
      </c>
      <c r="G8" t="s">
        <v>7</v>
      </c>
      <c r="H8" t="s">
        <v>1</v>
      </c>
      <c r="I8">
        <v>27500</v>
      </c>
      <c r="J8">
        <v>27</v>
      </c>
      <c r="K8">
        <v>30</v>
      </c>
      <c r="L8">
        <v>22</v>
      </c>
      <c r="M8">
        <v>14</v>
      </c>
      <c r="N8">
        <v>8</v>
      </c>
      <c r="O8">
        <v>30</v>
      </c>
      <c r="P8">
        <v>25</v>
      </c>
      <c r="Q8">
        <v>20</v>
      </c>
      <c r="R8">
        <v>14</v>
      </c>
      <c r="S8">
        <v>11</v>
      </c>
    </row>
    <row r="9" spans="1:19" x14ac:dyDescent="0.25">
      <c r="A9" t="str">
        <f t="shared" si="0"/>
        <v>TotaalInkomensafh.huurbeleid tot 34229 euroTotaalN.v.t.N.v.t.</v>
      </c>
      <c r="B9">
        <v>2015</v>
      </c>
      <c r="C9" t="s">
        <v>0</v>
      </c>
      <c r="D9" t="s">
        <v>0</v>
      </c>
      <c r="E9" t="s">
        <v>8</v>
      </c>
      <c r="F9" t="s">
        <v>0</v>
      </c>
      <c r="G9" t="s">
        <v>1</v>
      </c>
      <c r="H9" t="s">
        <v>1</v>
      </c>
      <c r="I9">
        <v>91200</v>
      </c>
      <c r="J9">
        <v>32</v>
      </c>
      <c r="K9">
        <v>36</v>
      </c>
      <c r="L9">
        <v>18</v>
      </c>
      <c r="M9">
        <v>10</v>
      </c>
      <c r="N9">
        <v>4</v>
      </c>
      <c r="O9">
        <v>38</v>
      </c>
      <c r="P9">
        <v>36</v>
      </c>
      <c r="Q9">
        <v>20</v>
      </c>
      <c r="R9">
        <v>5</v>
      </c>
      <c r="S9">
        <v>1</v>
      </c>
    </row>
    <row r="10" spans="1:19" x14ac:dyDescent="0.25">
      <c r="A10" t="str">
        <f t="shared" si="0"/>
        <v>TotaalInkomensafh.huurbeleid tot 34229 euroEigenaarN.v.t.N.v.t.</v>
      </c>
      <c r="B10">
        <v>2015</v>
      </c>
      <c r="C10" t="s">
        <v>0</v>
      </c>
      <c r="D10" t="s">
        <v>0</v>
      </c>
      <c r="E10" t="s">
        <v>8</v>
      </c>
      <c r="F10" t="s">
        <v>2</v>
      </c>
      <c r="G10" t="s">
        <v>1</v>
      </c>
      <c r="H10" t="s">
        <v>1</v>
      </c>
      <c r="I10">
        <v>32600</v>
      </c>
      <c r="J10">
        <v>6</v>
      </c>
      <c r="K10">
        <v>18</v>
      </c>
      <c r="L10">
        <v>40</v>
      </c>
      <c r="M10">
        <v>27</v>
      </c>
      <c r="N10">
        <v>10</v>
      </c>
      <c r="O10">
        <v>15</v>
      </c>
      <c r="P10">
        <v>29</v>
      </c>
      <c r="Q10">
        <v>40</v>
      </c>
      <c r="R10">
        <v>14</v>
      </c>
      <c r="S10">
        <v>3</v>
      </c>
    </row>
    <row r="11" spans="1:19" x14ac:dyDescent="0.25">
      <c r="A11" t="str">
        <f t="shared" si="0"/>
        <v>TotaalInkomensafh.huurbeleid tot 34229 euroHuurTotaalN.v.t.</v>
      </c>
      <c r="B11">
        <v>2015</v>
      </c>
      <c r="C11" t="s">
        <v>0</v>
      </c>
      <c r="D11" t="s">
        <v>0</v>
      </c>
      <c r="E11" t="s">
        <v>8</v>
      </c>
      <c r="F11" t="s">
        <v>3</v>
      </c>
      <c r="G11" t="s">
        <v>0</v>
      </c>
      <c r="H11" t="s">
        <v>1</v>
      </c>
      <c r="I11">
        <v>58700</v>
      </c>
      <c r="J11">
        <v>46</v>
      </c>
      <c r="K11">
        <v>46</v>
      </c>
      <c r="L11">
        <v>6</v>
      </c>
      <c r="M11">
        <v>1</v>
      </c>
      <c r="N11">
        <v>0</v>
      </c>
      <c r="O11">
        <v>50</v>
      </c>
      <c r="P11">
        <v>40</v>
      </c>
      <c r="Q11">
        <v>8</v>
      </c>
      <c r="R11">
        <v>1</v>
      </c>
      <c r="S11">
        <v>0</v>
      </c>
    </row>
    <row r="12" spans="1:19" x14ac:dyDescent="0.25">
      <c r="A12" t="str">
        <f t="shared" si="0"/>
        <v>TotaalInkomensafh.huurbeleid tot 34229 euroHuurCorporatieTotaal</v>
      </c>
      <c r="B12">
        <v>2015</v>
      </c>
      <c r="C12" t="s">
        <v>0</v>
      </c>
      <c r="D12" t="s">
        <v>0</v>
      </c>
      <c r="E12" t="s">
        <v>8</v>
      </c>
      <c r="F12" t="s">
        <v>3</v>
      </c>
      <c r="G12" t="s">
        <v>4</v>
      </c>
      <c r="H12" t="s">
        <v>0</v>
      </c>
      <c r="I12">
        <v>42600</v>
      </c>
      <c r="J12">
        <v>47</v>
      </c>
      <c r="K12">
        <v>48</v>
      </c>
      <c r="L12">
        <v>5</v>
      </c>
      <c r="M12">
        <v>0</v>
      </c>
      <c r="N12">
        <v>0</v>
      </c>
      <c r="O12">
        <v>51</v>
      </c>
      <c r="P12">
        <v>41</v>
      </c>
      <c r="Q12">
        <v>7</v>
      </c>
      <c r="R12">
        <v>1</v>
      </c>
      <c r="S12">
        <v>0</v>
      </c>
    </row>
    <row r="13" spans="1:19" x14ac:dyDescent="0.25">
      <c r="A13" t="str">
        <f t="shared" si="0"/>
        <v>TotaalInkomensafh.huurbeleid tot 34229 euroHuurCorporatieOnder liberalisatiegrens</v>
      </c>
      <c r="B13">
        <v>2015</v>
      </c>
      <c r="C13" t="s">
        <v>0</v>
      </c>
      <c r="D13" t="s">
        <v>0</v>
      </c>
      <c r="E13" t="s">
        <v>8</v>
      </c>
      <c r="F13" t="s">
        <v>3</v>
      </c>
      <c r="G13" t="s">
        <v>4</v>
      </c>
      <c r="H13" t="s">
        <v>5</v>
      </c>
      <c r="I13">
        <v>40100</v>
      </c>
      <c r="J13">
        <v>47</v>
      </c>
      <c r="K13">
        <v>48</v>
      </c>
      <c r="L13">
        <v>5</v>
      </c>
      <c r="M13">
        <v>0</v>
      </c>
      <c r="N13">
        <v>0</v>
      </c>
      <c r="O13">
        <v>51</v>
      </c>
      <c r="P13">
        <v>42</v>
      </c>
      <c r="Q13">
        <v>7</v>
      </c>
      <c r="R13">
        <v>1</v>
      </c>
      <c r="S13">
        <v>0</v>
      </c>
    </row>
    <row r="14" spans="1:19" x14ac:dyDescent="0.25">
      <c r="A14" t="str">
        <f t="shared" si="0"/>
        <v>TotaalInkomensafh.huurbeleid tot 34229 euroHuurCorporatieOverig</v>
      </c>
      <c r="B14">
        <v>2015</v>
      </c>
      <c r="C14" t="s">
        <v>0</v>
      </c>
      <c r="D14" t="s">
        <v>0</v>
      </c>
      <c r="E14" t="s">
        <v>8</v>
      </c>
      <c r="F14" t="s">
        <v>3</v>
      </c>
      <c r="G14" t="s">
        <v>4</v>
      </c>
      <c r="H14" t="s">
        <v>6</v>
      </c>
      <c r="I14">
        <v>2500</v>
      </c>
      <c r="J14">
        <v>49</v>
      </c>
      <c r="K14">
        <v>42</v>
      </c>
      <c r="L14">
        <v>8</v>
      </c>
      <c r="M14">
        <v>1</v>
      </c>
      <c r="N14">
        <v>0</v>
      </c>
      <c r="O14">
        <v>53</v>
      </c>
      <c r="P14">
        <v>36</v>
      </c>
      <c r="Q14">
        <v>10</v>
      </c>
      <c r="R14">
        <v>1</v>
      </c>
      <c r="S14">
        <v>0</v>
      </c>
    </row>
    <row r="15" spans="1:19" x14ac:dyDescent="0.25">
      <c r="A15" t="str">
        <f t="shared" si="0"/>
        <v>TotaalInkomensafh.huurbeleid tot 34229 euroHuurOverige verhuurderN.v.t.</v>
      </c>
      <c r="B15">
        <v>2015</v>
      </c>
      <c r="C15" t="s">
        <v>0</v>
      </c>
      <c r="D15" t="s">
        <v>0</v>
      </c>
      <c r="E15" t="s">
        <v>8</v>
      </c>
      <c r="F15" t="s">
        <v>3</v>
      </c>
      <c r="G15" t="s">
        <v>7</v>
      </c>
      <c r="H15" t="s">
        <v>1</v>
      </c>
      <c r="I15">
        <v>16100</v>
      </c>
      <c r="J15">
        <v>45</v>
      </c>
      <c r="K15">
        <v>43</v>
      </c>
      <c r="L15">
        <v>9</v>
      </c>
      <c r="M15">
        <v>2</v>
      </c>
      <c r="N15">
        <v>1</v>
      </c>
      <c r="O15">
        <v>50</v>
      </c>
      <c r="P15">
        <v>37</v>
      </c>
      <c r="Q15">
        <v>11</v>
      </c>
      <c r="R15">
        <v>2</v>
      </c>
      <c r="S15">
        <v>1</v>
      </c>
    </row>
    <row r="16" spans="1:19" x14ac:dyDescent="0.25">
      <c r="A16" t="str">
        <f t="shared" si="0"/>
        <v>TotaalInkomensafh.huurbeleid 34229 t/m 43786 euroTotaalN.v.t.N.v.t.</v>
      </c>
      <c r="B16">
        <v>2015</v>
      </c>
      <c r="C16" t="s">
        <v>0</v>
      </c>
      <c r="D16" t="s">
        <v>0</v>
      </c>
      <c r="E16" t="s">
        <v>9</v>
      </c>
      <c r="F16" t="s">
        <v>0</v>
      </c>
      <c r="G16" t="s">
        <v>1</v>
      </c>
      <c r="H16" t="s">
        <v>1</v>
      </c>
      <c r="I16">
        <v>29400</v>
      </c>
      <c r="J16">
        <v>3</v>
      </c>
      <c r="K16">
        <v>21</v>
      </c>
      <c r="L16">
        <v>38</v>
      </c>
      <c r="M16">
        <v>25</v>
      </c>
      <c r="N16">
        <v>13</v>
      </c>
      <c r="O16">
        <v>3</v>
      </c>
      <c r="P16">
        <v>20</v>
      </c>
      <c r="Q16">
        <v>43</v>
      </c>
      <c r="R16">
        <v>30</v>
      </c>
      <c r="S16">
        <v>4</v>
      </c>
    </row>
    <row r="17" spans="1:19" x14ac:dyDescent="0.25">
      <c r="A17" t="str">
        <f t="shared" si="0"/>
        <v>TotaalInkomensafh.huurbeleid 34229 t/m 43786 euroEigenaarN.v.t.N.v.t.</v>
      </c>
      <c r="B17">
        <v>2015</v>
      </c>
      <c r="C17" t="s">
        <v>0</v>
      </c>
      <c r="D17" t="s">
        <v>0</v>
      </c>
      <c r="E17" t="s">
        <v>9</v>
      </c>
      <c r="F17" t="s">
        <v>2</v>
      </c>
      <c r="G17" t="s">
        <v>1</v>
      </c>
      <c r="H17" t="s">
        <v>1</v>
      </c>
      <c r="I17">
        <v>18000</v>
      </c>
      <c r="J17">
        <v>1</v>
      </c>
      <c r="K17">
        <v>13</v>
      </c>
      <c r="L17">
        <v>28</v>
      </c>
      <c r="M17">
        <v>37</v>
      </c>
      <c r="N17">
        <v>21</v>
      </c>
      <c r="O17">
        <v>1</v>
      </c>
      <c r="P17">
        <v>14</v>
      </c>
      <c r="Q17">
        <v>37</v>
      </c>
      <c r="R17">
        <v>42</v>
      </c>
      <c r="S17">
        <v>6</v>
      </c>
    </row>
    <row r="18" spans="1:19" x14ac:dyDescent="0.25">
      <c r="A18" t="str">
        <f t="shared" si="0"/>
        <v>TotaalInkomensafh.huurbeleid 34229 t/m 43786 euroHuurTotaalN.v.t.</v>
      </c>
      <c r="B18">
        <v>2015</v>
      </c>
      <c r="C18" t="s">
        <v>0</v>
      </c>
      <c r="D18" t="s">
        <v>0</v>
      </c>
      <c r="E18" t="s">
        <v>9</v>
      </c>
      <c r="F18" t="s">
        <v>3</v>
      </c>
      <c r="G18" t="s">
        <v>0</v>
      </c>
      <c r="H18" t="s">
        <v>1</v>
      </c>
      <c r="I18">
        <v>11500</v>
      </c>
      <c r="J18">
        <v>6</v>
      </c>
      <c r="K18">
        <v>33</v>
      </c>
      <c r="L18">
        <v>55</v>
      </c>
      <c r="M18">
        <v>5</v>
      </c>
      <c r="N18">
        <v>1</v>
      </c>
      <c r="O18">
        <v>7</v>
      </c>
      <c r="P18">
        <v>28</v>
      </c>
      <c r="Q18">
        <v>53</v>
      </c>
      <c r="R18">
        <v>11</v>
      </c>
      <c r="S18">
        <v>1</v>
      </c>
    </row>
    <row r="19" spans="1:19" x14ac:dyDescent="0.25">
      <c r="A19" t="str">
        <f t="shared" si="0"/>
        <v>TotaalInkomensafh.huurbeleid 34229 t/m 43786 euroHuurCorporatieTotaal</v>
      </c>
      <c r="B19">
        <v>2015</v>
      </c>
      <c r="C19" t="s">
        <v>0</v>
      </c>
      <c r="D19" t="s">
        <v>0</v>
      </c>
      <c r="E19" t="s">
        <v>9</v>
      </c>
      <c r="F19" t="s">
        <v>3</v>
      </c>
      <c r="G19" t="s">
        <v>4</v>
      </c>
      <c r="H19" t="s">
        <v>0</v>
      </c>
      <c r="I19">
        <v>7700</v>
      </c>
      <c r="J19">
        <v>8</v>
      </c>
      <c r="K19">
        <v>39</v>
      </c>
      <c r="L19">
        <v>49</v>
      </c>
      <c r="M19">
        <v>4</v>
      </c>
      <c r="N19">
        <v>0</v>
      </c>
      <c r="O19">
        <v>8</v>
      </c>
      <c r="P19">
        <v>33</v>
      </c>
      <c r="Q19">
        <v>50</v>
      </c>
      <c r="R19">
        <v>9</v>
      </c>
      <c r="S19">
        <v>1</v>
      </c>
    </row>
    <row r="20" spans="1:19" x14ac:dyDescent="0.25">
      <c r="A20" t="str">
        <f t="shared" si="0"/>
        <v>TotaalInkomensafh.huurbeleid 34229 t/m 43786 euroHuurCorporatieOnder liberalisatiegrens</v>
      </c>
      <c r="B20">
        <v>2015</v>
      </c>
      <c r="C20" t="s">
        <v>0</v>
      </c>
      <c r="D20" t="s">
        <v>0</v>
      </c>
      <c r="E20" t="s">
        <v>9</v>
      </c>
      <c r="F20" t="s">
        <v>3</v>
      </c>
      <c r="G20" t="s">
        <v>4</v>
      </c>
      <c r="H20" t="s">
        <v>5</v>
      </c>
      <c r="I20">
        <v>7000</v>
      </c>
      <c r="J20">
        <v>8</v>
      </c>
      <c r="K20">
        <v>40</v>
      </c>
      <c r="L20">
        <v>49</v>
      </c>
      <c r="M20">
        <v>4</v>
      </c>
      <c r="N20">
        <v>0</v>
      </c>
      <c r="O20">
        <v>8</v>
      </c>
      <c r="P20">
        <v>33</v>
      </c>
      <c r="Q20">
        <v>49</v>
      </c>
      <c r="R20">
        <v>8</v>
      </c>
      <c r="S20">
        <v>1</v>
      </c>
    </row>
    <row r="21" spans="1:19" x14ac:dyDescent="0.25">
      <c r="A21" t="str">
        <f t="shared" si="0"/>
        <v>TotaalInkomensafh.huurbeleid 34229 t/m 43786 euroHuurCorporatieOverig</v>
      </c>
      <c r="B21">
        <v>2015</v>
      </c>
      <c r="C21" t="s">
        <v>0</v>
      </c>
      <c r="D21" t="s">
        <v>0</v>
      </c>
      <c r="E21" t="s">
        <v>9</v>
      </c>
      <c r="F21" t="s">
        <v>3</v>
      </c>
      <c r="G21" t="s">
        <v>4</v>
      </c>
      <c r="H21" t="s">
        <v>6</v>
      </c>
      <c r="I21">
        <v>700</v>
      </c>
      <c r="J21">
        <v>6</v>
      </c>
      <c r="K21">
        <v>30</v>
      </c>
      <c r="L21">
        <v>57</v>
      </c>
      <c r="M21">
        <v>6</v>
      </c>
      <c r="N21">
        <v>1</v>
      </c>
      <c r="O21">
        <v>7</v>
      </c>
      <c r="P21">
        <v>26</v>
      </c>
      <c r="Q21">
        <v>53</v>
      </c>
      <c r="R21">
        <v>13</v>
      </c>
      <c r="S21">
        <v>1</v>
      </c>
    </row>
    <row r="22" spans="1:19" x14ac:dyDescent="0.25">
      <c r="A22" t="str">
        <f t="shared" si="0"/>
        <v>TotaalInkomensafh.huurbeleid 34229 t/m 43786 euroHuurOverige verhuurderN.v.t.</v>
      </c>
      <c r="B22">
        <v>2015</v>
      </c>
      <c r="C22" t="s">
        <v>0</v>
      </c>
      <c r="D22" t="s">
        <v>0</v>
      </c>
      <c r="E22" t="s">
        <v>9</v>
      </c>
      <c r="F22" t="s">
        <v>3</v>
      </c>
      <c r="G22" t="s">
        <v>7</v>
      </c>
      <c r="H22" t="s">
        <v>1</v>
      </c>
      <c r="I22">
        <v>3800</v>
      </c>
      <c r="J22">
        <v>3</v>
      </c>
      <c r="K22">
        <v>23</v>
      </c>
      <c r="L22">
        <v>65</v>
      </c>
      <c r="M22">
        <v>8</v>
      </c>
      <c r="N22">
        <v>2</v>
      </c>
      <c r="O22">
        <v>4</v>
      </c>
      <c r="P22">
        <v>19</v>
      </c>
      <c r="Q22">
        <v>59</v>
      </c>
      <c r="R22">
        <v>17</v>
      </c>
      <c r="S22">
        <v>2</v>
      </c>
    </row>
    <row r="23" spans="1:19" x14ac:dyDescent="0.25">
      <c r="A23" t="str">
        <f t="shared" si="0"/>
        <v>TotaalInkomensafh.huurbeleid meer dan 43786 euroTotaalN.v.t.N.v.t.</v>
      </c>
      <c r="B23">
        <v>2015</v>
      </c>
      <c r="C23" t="s">
        <v>0</v>
      </c>
      <c r="D23" t="s">
        <v>0</v>
      </c>
      <c r="E23" t="s">
        <v>10</v>
      </c>
      <c r="F23" t="s">
        <v>0</v>
      </c>
      <c r="G23" t="s">
        <v>1</v>
      </c>
      <c r="H23" t="s">
        <v>1</v>
      </c>
      <c r="I23">
        <v>111600</v>
      </c>
      <c r="J23">
        <v>0</v>
      </c>
      <c r="K23">
        <v>3</v>
      </c>
      <c r="L23">
        <v>17</v>
      </c>
      <c r="M23">
        <v>31</v>
      </c>
      <c r="N23">
        <v>49</v>
      </c>
      <c r="O23">
        <v>0</v>
      </c>
      <c r="P23">
        <v>3</v>
      </c>
      <c r="Q23">
        <v>14</v>
      </c>
      <c r="R23">
        <v>32</v>
      </c>
      <c r="S23">
        <v>50</v>
      </c>
    </row>
    <row r="24" spans="1:19" x14ac:dyDescent="0.25">
      <c r="A24" t="str">
        <f t="shared" si="0"/>
        <v>TotaalInkomensafh.huurbeleid meer dan 43786 euroEigenaarN.v.t.N.v.t.</v>
      </c>
      <c r="B24">
        <v>2015</v>
      </c>
      <c r="C24" t="s">
        <v>0</v>
      </c>
      <c r="D24" t="s">
        <v>0</v>
      </c>
      <c r="E24" t="s">
        <v>10</v>
      </c>
      <c r="F24" t="s">
        <v>2</v>
      </c>
      <c r="G24" t="s">
        <v>1</v>
      </c>
      <c r="H24" t="s">
        <v>1</v>
      </c>
      <c r="I24">
        <v>92400</v>
      </c>
      <c r="J24">
        <v>0</v>
      </c>
      <c r="K24">
        <v>2</v>
      </c>
      <c r="L24">
        <v>13</v>
      </c>
      <c r="M24">
        <v>29</v>
      </c>
      <c r="N24">
        <v>56</v>
      </c>
      <c r="O24">
        <v>0</v>
      </c>
      <c r="P24">
        <v>2</v>
      </c>
      <c r="Q24">
        <v>12</v>
      </c>
      <c r="R24">
        <v>31</v>
      </c>
      <c r="S24">
        <v>56</v>
      </c>
    </row>
    <row r="25" spans="1:19" x14ac:dyDescent="0.25">
      <c r="A25" t="str">
        <f t="shared" si="0"/>
        <v>TotaalInkomensafh.huurbeleid meer dan 43786 euroHuurTotaalN.v.t.</v>
      </c>
      <c r="B25">
        <v>2015</v>
      </c>
      <c r="C25" t="s">
        <v>0</v>
      </c>
      <c r="D25" t="s">
        <v>0</v>
      </c>
      <c r="E25" t="s">
        <v>10</v>
      </c>
      <c r="F25" t="s">
        <v>3</v>
      </c>
      <c r="G25" t="s">
        <v>0</v>
      </c>
      <c r="H25" t="s">
        <v>1</v>
      </c>
      <c r="I25">
        <v>19200</v>
      </c>
      <c r="J25">
        <v>0</v>
      </c>
      <c r="K25">
        <v>10</v>
      </c>
      <c r="L25">
        <v>36</v>
      </c>
      <c r="M25">
        <v>38</v>
      </c>
      <c r="N25">
        <v>15</v>
      </c>
      <c r="O25">
        <v>1</v>
      </c>
      <c r="P25">
        <v>8</v>
      </c>
      <c r="Q25">
        <v>26</v>
      </c>
      <c r="R25">
        <v>40</v>
      </c>
      <c r="S25">
        <v>25</v>
      </c>
    </row>
    <row r="26" spans="1:19" x14ac:dyDescent="0.25">
      <c r="A26" t="str">
        <f t="shared" si="0"/>
        <v>TotaalInkomensafh.huurbeleid meer dan 43786 euroHuurCorporatieTotaal</v>
      </c>
      <c r="B26">
        <v>2015</v>
      </c>
      <c r="C26" t="s">
        <v>0</v>
      </c>
      <c r="D26" t="s">
        <v>0</v>
      </c>
      <c r="E26" t="s">
        <v>10</v>
      </c>
      <c r="F26" t="s">
        <v>3</v>
      </c>
      <c r="G26" t="s">
        <v>4</v>
      </c>
      <c r="H26" t="s">
        <v>0</v>
      </c>
      <c r="I26">
        <v>11700</v>
      </c>
      <c r="J26">
        <v>1</v>
      </c>
      <c r="K26">
        <v>14</v>
      </c>
      <c r="L26">
        <v>42</v>
      </c>
      <c r="M26">
        <v>35</v>
      </c>
      <c r="N26">
        <v>8</v>
      </c>
      <c r="O26">
        <v>1</v>
      </c>
      <c r="P26">
        <v>10</v>
      </c>
      <c r="Q26">
        <v>32</v>
      </c>
      <c r="R26">
        <v>40</v>
      </c>
      <c r="S26">
        <v>17</v>
      </c>
    </row>
    <row r="27" spans="1:19" x14ac:dyDescent="0.25">
      <c r="A27" t="str">
        <f t="shared" si="0"/>
        <v>TotaalInkomensafh.huurbeleid meer dan 43786 euroHuurCorporatieOnder liberalisatiegrens</v>
      </c>
      <c r="B27">
        <v>2015</v>
      </c>
      <c r="C27" t="s">
        <v>0</v>
      </c>
      <c r="D27" t="s">
        <v>0</v>
      </c>
      <c r="E27" t="s">
        <v>10</v>
      </c>
      <c r="F27" t="s">
        <v>3</v>
      </c>
      <c r="G27" t="s">
        <v>4</v>
      </c>
      <c r="H27" t="s">
        <v>5</v>
      </c>
      <c r="I27">
        <v>10200</v>
      </c>
      <c r="J27">
        <v>1</v>
      </c>
      <c r="K27">
        <v>14</v>
      </c>
      <c r="L27">
        <v>44</v>
      </c>
      <c r="M27">
        <v>34</v>
      </c>
      <c r="N27">
        <v>7</v>
      </c>
      <c r="O27">
        <v>1</v>
      </c>
      <c r="P27">
        <v>10</v>
      </c>
      <c r="Q27">
        <v>33</v>
      </c>
      <c r="R27">
        <v>41</v>
      </c>
      <c r="S27">
        <v>16</v>
      </c>
    </row>
    <row r="28" spans="1:19" x14ac:dyDescent="0.25">
      <c r="A28" t="str">
        <f t="shared" si="0"/>
        <v>TotaalInkomensafh.huurbeleid meer dan 43786 euroHuurCorporatieOverig</v>
      </c>
      <c r="B28">
        <v>2015</v>
      </c>
      <c r="C28" t="s">
        <v>0</v>
      </c>
      <c r="D28" t="s">
        <v>0</v>
      </c>
      <c r="E28" t="s">
        <v>10</v>
      </c>
      <c r="F28" t="s">
        <v>3</v>
      </c>
      <c r="G28" t="s">
        <v>4</v>
      </c>
      <c r="H28" t="s">
        <v>6</v>
      </c>
      <c r="I28">
        <v>1500</v>
      </c>
      <c r="J28">
        <v>0</v>
      </c>
      <c r="K28">
        <v>11</v>
      </c>
      <c r="L28">
        <v>32</v>
      </c>
      <c r="M28">
        <v>43</v>
      </c>
      <c r="N28">
        <v>14</v>
      </c>
      <c r="O28">
        <v>0</v>
      </c>
      <c r="P28">
        <v>8</v>
      </c>
      <c r="Q28">
        <v>24</v>
      </c>
      <c r="R28">
        <v>40</v>
      </c>
      <c r="S28">
        <v>28</v>
      </c>
    </row>
    <row r="29" spans="1:19" x14ac:dyDescent="0.25">
      <c r="A29" t="str">
        <f t="shared" si="0"/>
        <v>TotaalInkomensafh.huurbeleid meer dan 43786 euroHuurOverige verhuurderN.v.t.</v>
      </c>
      <c r="B29">
        <v>2015</v>
      </c>
      <c r="C29" t="s">
        <v>0</v>
      </c>
      <c r="D29" t="s">
        <v>0</v>
      </c>
      <c r="E29" t="s">
        <v>10</v>
      </c>
      <c r="F29" t="s">
        <v>3</v>
      </c>
      <c r="G29" t="s">
        <v>7</v>
      </c>
      <c r="H29" t="s">
        <v>1</v>
      </c>
      <c r="I29">
        <v>7600</v>
      </c>
      <c r="J29">
        <v>0</v>
      </c>
      <c r="K29">
        <v>5</v>
      </c>
      <c r="L29">
        <v>26</v>
      </c>
      <c r="M29">
        <v>43</v>
      </c>
      <c r="N29">
        <v>26</v>
      </c>
      <c r="O29">
        <v>1</v>
      </c>
      <c r="P29">
        <v>4</v>
      </c>
      <c r="Q29">
        <v>17</v>
      </c>
      <c r="R29">
        <v>40</v>
      </c>
      <c r="S29">
        <v>38</v>
      </c>
    </row>
    <row r="30" spans="1:19" x14ac:dyDescent="0.25">
      <c r="A30" t="str">
        <f t="shared" si="0"/>
        <v>TotaalTotaalTotaalN.v.t.N.v.t.</v>
      </c>
      <c r="B30">
        <v>2015</v>
      </c>
      <c r="C30" t="s">
        <v>11</v>
      </c>
      <c r="D30" t="s">
        <v>0</v>
      </c>
      <c r="E30" t="s">
        <v>0</v>
      </c>
      <c r="F30" t="s">
        <v>0</v>
      </c>
      <c r="G30" t="s">
        <v>1</v>
      </c>
      <c r="H30" t="s">
        <v>1</v>
      </c>
      <c r="I30">
        <v>66700</v>
      </c>
      <c r="J30">
        <v>11</v>
      </c>
      <c r="K30">
        <v>18</v>
      </c>
      <c r="L30">
        <v>21</v>
      </c>
      <c r="M30">
        <v>23</v>
      </c>
      <c r="N30">
        <v>26</v>
      </c>
      <c r="O30">
        <v>14</v>
      </c>
      <c r="P30">
        <v>18</v>
      </c>
      <c r="Q30">
        <v>21</v>
      </c>
      <c r="R30">
        <v>23</v>
      </c>
      <c r="S30">
        <v>24</v>
      </c>
    </row>
    <row r="31" spans="1:19" x14ac:dyDescent="0.25">
      <c r="A31" t="str">
        <f t="shared" si="0"/>
        <v>TotaalTotaalEigenaarN.v.t.N.v.t.</v>
      </c>
      <c r="B31">
        <v>2015</v>
      </c>
      <c r="C31" t="s">
        <v>11</v>
      </c>
      <c r="D31" t="s">
        <v>0</v>
      </c>
      <c r="E31" t="s">
        <v>0</v>
      </c>
      <c r="F31" t="s">
        <v>2</v>
      </c>
      <c r="G31" t="s">
        <v>1</v>
      </c>
      <c r="H31" t="s">
        <v>1</v>
      </c>
      <c r="I31">
        <v>43600</v>
      </c>
      <c r="J31">
        <v>2</v>
      </c>
      <c r="K31">
        <v>8</v>
      </c>
      <c r="L31">
        <v>22</v>
      </c>
      <c r="M31">
        <v>31</v>
      </c>
      <c r="N31">
        <v>38</v>
      </c>
      <c r="O31">
        <v>4</v>
      </c>
      <c r="P31">
        <v>10</v>
      </c>
      <c r="Q31">
        <v>22</v>
      </c>
      <c r="R31">
        <v>30</v>
      </c>
      <c r="S31">
        <v>34</v>
      </c>
    </row>
    <row r="32" spans="1:19" x14ac:dyDescent="0.25">
      <c r="A32" t="str">
        <f t="shared" si="0"/>
        <v>TotaalTotaalHuurTotaalN.v.t.</v>
      </c>
      <c r="B32">
        <v>2015</v>
      </c>
      <c r="C32" t="s">
        <v>11</v>
      </c>
      <c r="D32" t="s">
        <v>0</v>
      </c>
      <c r="E32" t="s">
        <v>0</v>
      </c>
      <c r="F32" t="s">
        <v>3</v>
      </c>
      <c r="G32" t="s">
        <v>0</v>
      </c>
      <c r="H32" t="s">
        <v>1</v>
      </c>
      <c r="I32">
        <v>23100</v>
      </c>
      <c r="J32">
        <v>29</v>
      </c>
      <c r="K32">
        <v>39</v>
      </c>
      <c r="L32">
        <v>19</v>
      </c>
      <c r="M32">
        <v>9</v>
      </c>
      <c r="N32">
        <v>3</v>
      </c>
      <c r="O32">
        <v>33</v>
      </c>
      <c r="P32">
        <v>33</v>
      </c>
      <c r="Q32">
        <v>18</v>
      </c>
      <c r="R32">
        <v>11</v>
      </c>
      <c r="S32">
        <v>5</v>
      </c>
    </row>
    <row r="33" spans="1:19" x14ac:dyDescent="0.25">
      <c r="A33" t="str">
        <f t="shared" si="0"/>
        <v>TotaalTotaalHuurCorporatieTotaal</v>
      </c>
      <c r="B33">
        <v>2015</v>
      </c>
      <c r="C33" t="s">
        <v>11</v>
      </c>
      <c r="D33" t="s">
        <v>0</v>
      </c>
      <c r="E33" t="s">
        <v>0</v>
      </c>
      <c r="F33" t="s">
        <v>3</v>
      </c>
      <c r="G33" t="s">
        <v>4</v>
      </c>
      <c r="H33" t="s">
        <v>0</v>
      </c>
      <c r="I33">
        <v>17100</v>
      </c>
      <c r="J33">
        <v>30</v>
      </c>
      <c r="K33">
        <v>42</v>
      </c>
      <c r="L33">
        <v>18</v>
      </c>
      <c r="M33">
        <v>8</v>
      </c>
      <c r="N33">
        <v>2</v>
      </c>
      <c r="O33">
        <v>34</v>
      </c>
      <c r="P33">
        <v>36</v>
      </c>
      <c r="Q33">
        <v>18</v>
      </c>
      <c r="R33">
        <v>10</v>
      </c>
      <c r="S33">
        <v>3</v>
      </c>
    </row>
    <row r="34" spans="1:19" x14ac:dyDescent="0.25">
      <c r="A34" t="str">
        <f t="shared" si="0"/>
        <v>TotaalTotaalHuurCorporatieOnder liberalisatiegrens</v>
      </c>
      <c r="B34">
        <v>2015</v>
      </c>
      <c r="C34" t="s">
        <v>11</v>
      </c>
      <c r="D34" t="s">
        <v>0</v>
      </c>
      <c r="E34" t="s">
        <v>0</v>
      </c>
      <c r="F34" t="s">
        <v>3</v>
      </c>
      <c r="G34" t="s">
        <v>4</v>
      </c>
      <c r="H34" t="s">
        <v>5</v>
      </c>
      <c r="I34">
        <v>16200</v>
      </c>
      <c r="J34">
        <v>31</v>
      </c>
      <c r="K34">
        <v>42</v>
      </c>
      <c r="L34">
        <v>18</v>
      </c>
      <c r="M34">
        <v>7</v>
      </c>
      <c r="N34">
        <v>2</v>
      </c>
      <c r="O34">
        <v>34</v>
      </c>
      <c r="P34">
        <v>36</v>
      </c>
      <c r="Q34">
        <v>18</v>
      </c>
      <c r="R34">
        <v>9</v>
      </c>
      <c r="S34">
        <v>3</v>
      </c>
    </row>
    <row r="35" spans="1:19" x14ac:dyDescent="0.25">
      <c r="A35" t="str">
        <f t="shared" si="0"/>
        <v>TotaalTotaalHuurCorporatieOverig</v>
      </c>
      <c r="B35">
        <v>2015</v>
      </c>
      <c r="C35" t="s">
        <v>11</v>
      </c>
      <c r="D35" t="s">
        <v>0</v>
      </c>
      <c r="E35" t="s">
        <v>0</v>
      </c>
      <c r="F35" t="s">
        <v>3</v>
      </c>
      <c r="G35" t="s">
        <v>4</v>
      </c>
      <c r="H35" t="s">
        <v>6</v>
      </c>
      <c r="I35">
        <v>1000</v>
      </c>
      <c r="J35">
        <v>24</v>
      </c>
      <c r="K35">
        <v>39</v>
      </c>
      <c r="L35">
        <v>20</v>
      </c>
      <c r="M35">
        <v>13</v>
      </c>
      <c r="N35">
        <v>3</v>
      </c>
      <c r="O35">
        <v>28</v>
      </c>
      <c r="P35">
        <v>33</v>
      </c>
      <c r="Q35">
        <v>20</v>
      </c>
      <c r="R35">
        <v>13</v>
      </c>
      <c r="S35">
        <v>6</v>
      </c>
    </row>
    <row r="36" spans="1:19" x14ac:dyDescent="0.25">
      <c r="A36" t="str">
        <f t="shared" si="0"/>
        <v>TotaalTotaalHuurOverige verhuurderN.v.t.</v>
      </c>
      <c r="B36">
        <v>2015</v>
      </c>
      <c r="C36" t="s">
        <v>11</v>
      </c>
      <c r="D36" t="s">
        <v>0</v>
      </c>
      <c r="E36" t="s">
        <v>0</v>
      </c>
      <c r="F36" t="s">
        <v>3</v>
      </c>
      <c r="G36" t="s">
        <v>7</v>
      </c>
      <c r="H36" t="s">
        <v>1</v>
      </c>
      <c r="I36">
        <v>5900</v>
      </c>
      <c r="J36">
        <v>25</v>
      </c>
      <c r="K36">
        <v>30</v>
      </c>
      <c r="L36">
        <v>23</v>
      </c>
      <c r="M36">
        <v>14</v>
      </c>
      <c r="N36">
        <v>8</v>
      </c>
      <c r="O36">
        <v>29</v>
      </c>
      <c r="P36">
        <v>26</v>
      </c>
      <c r="Q36">
        <v>20</v>
      </c>
      <c r="R36">
        <v>15</v>
      </c>
      <c r="S36">
        <v>10</v>
      </c>
    </row>
    <row r="37" spans="1:19" x14ac:dyDescent="0.25">
      <c r="A37" t="str">
        <f t="shared" si="0"/>
        <v>TotaalInkomensafh.huurbeleid tot 34229 euroTotaalN.v.t.N.v.t.</v>
      </c>
      <c r="B37">
        <v>2015</v>
      </c>
      <c r="C37" t="s">
        <v>11</v>
      </c>
      <c r="D37" t="s">
        <v>0</v>
      </c>
      <c r="E37" t="s">
        <v>8</v>
      </c>
      <c r="F37" t="s">
        <v>0</v>
      </c>
      <c r="G37" t="s">
        <v>1</v>
      </c>
      <c r="H37" t="s">
        <v>1</v>
      </c>
      <c r="I37">
        <v>24800</v>
      </c>
      <c r="J37">
        <v>29</v>
      </c>
      <c r="K37">
        <v>37</v>
      </c>
      <c r="L37">
        <v>20</v>
      </c>
      <c r="M37">
        <v>11</v>
      </c>
      <c r="N37">
        <v>4</v>
      </c>
      <c r="O37">
        <v>35</v>
      </c>
      <c r="P37">
        <v>37</v>
      </c>
      <c r="Q37">
        <v>21</v>
      </c>
      <c r="R37">
        <v>6</v>
      </c>
      <c r="S37">
        <v>1</v>
      </c>
    </row>
    <row r="38" spans="1:19" x14ac:dyDescent="0.25">
      <c r="A38" t="str">
        <f t="shared" si="0"/>
        <v>TotaalInkomensafh.huurbeleid tot 34229 euroEigenaarN.v.t.N.v.t.</v>
      </c>
      <c r="B38">
        <v>2015</v>
      </c>
      <c r="C38" t="s">
        <v>11</v>
      </c>
      <c r="D38" t="s">
        <v>0</v>
      </c>
      <c r="E38" t="s">
        <v>8</v>
      </c>
      <c r="F38" t="s">
        <v>2</v>
      </c>
      <c r="G38" t="s">
        <v>1</v>
      </c>
      <c r="H38" t="s">
        <v>1</v>
      </c>
      <c r="I38">
        <v>9900</v>
      </c>
      <c r="J38">
        <v>7</v>
      </c>
      <c r="K38">
        <v>19</v>
      </c>
      <c r="L38">
        <v>40</v>
      </c>
      <c r="M38">
        <v>26</v>
      </c>
      <c r="N38">
        <v>9</v>
      </c>
      <c r="O38">
        <v>15</v>
      </c>
      <c r="P38">
        <v>31</v>
      </c>
      <c r="Q38">
        <v>39</v>
      </c>
      <c r="R38">
        <v>13</v>
      </c>
      <c r="S38">
        <v>2</v>
      </c>
    </row>
    <row r="39" spans="1:19" x14ac:dyDescent="0.25">
      <c r="A39" t="str">
        <f t="shared" si="0"/>
        <v>TotaalInkomensafh.huurbeleid tot 34229 euroHuurTotaalN.v.t.</v>
      </c>
      <c r="B39">
        <v>2015</v>
      </c>
      <c r="C39" t="s">
        <v>11</v>
      </c>
      <c r="D39" t="s">
        <v>0</v>
      </c>
      <c r="E39" t="s">
        <v>8</v>
      </c>
      <c r="F39" t="s">
        <v>3</v>
      </c>
      <c r="G39" t="s">
        <v>0</v>
      </c>
      <c r="H39" t="s">
        <v>1</v>
      </c>
      <c r="I39">
        <v>14900</v>
      </c>
      <c r="J39">
        <v>43</v>
      </c>
      <c r="K39">
        <v>49</v>
      </c>
      <c r="L39">
        <v>6</v>
      </c>
      <c r="M39">
        <v>1</v>
      </c>
      <c r="N39">
        <v>0</v>
      </c>
      <c r="O39">
        <v>49</v>
      </c>
      <c r="P39">
        <v>42</v>
      </c>
      <c r="Q39">
        <v>8</v>
      </c>
      <c r="R39">
        <v>1</v>
      </c>
      <c r="S39">
        <v>0</v>
      </c>
    </row>
    <row r="40" spans="1:19" x14ac:dyDescent="0.25">
      <c r="A40" t="str">
        <f t="shared" si="0"/>
        <v>TotaalInkomensafh.huurbeleid tot 34229 euroHuurCorporatieTotaal</v>
      </c>
      <c r="B40">
        <v>2015</v>
      </c>
      <c r="C40" t="s">
        <v>11</v>
      </c>
      <c r="D40" t="s">
        <v>0</v>
      </c>
      <c r="E40" t="s">
        <v>8</v>
      </c>
      <c r="F40" t="s">
        <v>3</v>
      </c>
      <c r="G40" t="s">
        <v>4</v>
      </c>
      <c r="H40" t="s">
        <v>0</v>
      </c>
      <c r="I40">
        <v>11500</v>
      </c>
      <c r="J40">
        <v>43</v>
      </c>
      <c r="K40">
        <v>51</v>
      </c>
      <c r="L40">
        <v>5</v>
      </c>
      <c r="M40">
        <v>1</v>
      </c>
      <c r="N40">
        <v>0</v>
      </c>
      <c r="O40">
        <v>48</v>
      </c>
      <c r="P40">
        <v>43</v>
      </c>
      <c r="Q40">
        <v>7</v>
      </c>
      <c r="R40">
        <v>1</v>
      </c>
      <c r="S40">
        <v>0</v>
      </c>
    </row>
    <row r="41" spans="1:19" x14ac:dyDescent="0.25">
      <c r="A41" t="str">
        <f t="shared" si="0"/>
        <v>TotaalInkomensafh.huurbeleid tot 34229 euroHuurCorporatieOnder liberalisatiegrens</v>
      </c>
      <c r="B41">
        <v>2015</v>
      </c>
      <c r="C41" t="s">
        <v>11</v>
      </c>
      <c r="D41" t="s">
        <v>0</v>
      </c>
      <c r="E41" t="s">
        <v>8</v>
      </c>
      <c r="F41" t="s">
        <v>3</v>
      </c>
      <c r="G41" t="s">
        <v>4</v>
      </c>
      <c r="H41" t="s">
        <v>5</v>
      </c>
      <c r="I41">
        <v>11000</v>
      </c>
      <c r="J41">
        <v>44</v>
      </c>
      <c r="K41">
        <v>51</v>
      </c>
      <c r="L41">
        <v>5</v>
      </c>
      <c r="M41">
        <v>1</v>
      </c>
      <c r="N41">
        <v>0</v>
      </c>
      <c r="O41">
        <v>48</v>
      </c>
      <c r="P41">
        <v>43</v>
      </c>
      <c r="Q41">
        <v>7</v>
      </c>
      <c r="R41">
        <v>1</v>
      </c>
      <c r="S41">
        <v>0</v>
      </c>
    </row>
    <row r="42" spans="1:19" x14ac:dyDescent="0.25">
      <c r="A42" t="str">
        <f t="shared" si="0"/>
        <v>TotaalInkomensafh.huurbeleid tot 34229 euroHuurCorporatieOverig</v>
      </c>
      <c r="B42">
        <v>2015</v>
      </c>
      <c r="C42" t="s">
        <v>11</v>
      </c>
      <c r="D42" t="s">
        <v>0</v>
      </c>
      <c r="E42" t="s">
        <v>8</v>
      </c>
      <c r="F42" t="s">
        <v>3</v>
      </c>
      <c r="G42" t="s">
        <v>4</v>
      </c>
      <c r="H42" t="s">
        <v>6</v>
      </c>
      <c r="I42">
        <v>500</v>
      </c>
      <c r="J42">
        <v>42</v>
      </c>
      <c r="K42">
        <v>51</v>
      </c>
      <c r="L42">
        <v>7</v>
      </c>
      <c r="M42">
        <v>0</v>
      </c>
      <c r="N42">
        <v>0</v>
      </c>
      <c r="O42">
        <v>47</v>
      </c>
      <c r="P42">
        <v>43</v>
      </c>
      <c r="Q42">
        <v>9</v>
      </c>
      <c r="R42">
        <v>1</v>
      </c>
      <c r="S42">
        <v>0</v>
      </c>
    </row>
    <row r="43" spans="1:19" x14ac:dyDescent="0.25">
      <c r="A43" t="str">
        <f t="shared" si="0"/>
        <v>TotaalInkomensafh.huurbeleid tot 34229 euroHuurOverige verhuurderN.v.t.</v>
      </c>
      <c r="B43">
        <v>2015</v>
      </c>
      <c r="C43" t="s">
        <v>11</v>
      </c>
      <c r="D43" t="s">
        <v>0</v>
      </c>
      <c r="E43" t="s">
        <v>8</v>
      </c>
      <c r="F43" t="s">
        <v>3</v>
      </c>
      <c r="G43" t="s">
        <v>7</v>
      </c>
      <c r="H43" t="s">
        <v>1</v>
      </c>
      <c r="I43">
        <v>3400</v>
      </c>
      <c r="J43">
        <v>42</v>
      </c>
      <c r="K43">
        <v>44</v>
      </c>
      <c r="L43">
        <v>11</v>
      </c>
      <c r="M43">
        <v>2</v>
      </c>
      <c r="N43">
        <v>1</v>
      </c>
      <c r="O43">
        <v>49</v>
      </c>
      <c r="P43">
        <v>37</v>
      </c>
      <c r="Q43">
        <v>11</v>
      </c>
      <c r="R43">
        <v>2</v>
      </c>
      <c r="S43">
        <v>1</v>
      </c>
    </row>
    <row r="44" spans="1:19" x14ac:dyDescent="0.25">
      <c r="A44" t="str">
        <f t="shared" si="0"/>
        <v>TotaalInkomensafh.huurbeleid 34229 t/m 43786 euroTotaalN.v.t.N.v.t.</v>
      </c>
      <c r="B44">
        <v>2015</v>
      </c>
      <c r="C44" t="s">
        <v>11</v>
      </c>
      <c r="D44" t="s">
        <v>0</v>
      </c>
      <c r="E44" t="s">
        <v>9</v>
      </c>
      <c r="F44" t="s">
        <v>0</v>
      </c>
      <c r="G44" t="s">
        <v>1</v>
      </c>
      <c r="H44" t="s">
        <v>1</v>
      </c>
      <c r="I44">
        <v>8800</v>
      </c>
      <c r="J44">
        <v>3</v>
      </c>
      <c r="K44">
        <v>22</v>
      </c>
      <c r="L44">
        <v>37</v>
      </c>
      <c r="M44">
        <v>25</v>
      </c>
      <c r="N44">
        <v>13</v>
      </c>
      <c r="O44">
        <v>4</v>
      </c>
      <c r="P44">
        <v>21</v>
      </c>
      <c r="Q44">
        <v>42</v>
      </c>
      <c r="R44">
        <v>29</v>
      </c>
      <c r="S44">
        <v>4</v>
      </c>
    </row>
    <row r="45" spans="1:19" x14ac:dyDescent="0.25">
      <c r="A45" t="str">
        <f t="shared" si="0"/>
        <v>TotaalInkomensafh.huurbeleid 34229 t/m 43786 euroEigenaarN.v.t.N.v.t.</v>
      </c>
      <c r="B45">
        <v>2015</v>
      </c>
      <c r="C45" t="s">
        <v>11</v>
      </c>
      <c r="D45" t="s">
        <v>0</v>
      </c>
      <c r="E45" t="s">
        <v>9</v>
      </c>
      <c r="F45" t="s">
        <v>2</v>
      </c>
      <c r="G45" t="s">
        <v>1</v>
      </c>
      <c r="H45" t="s">
        <v>1</v>
      </c>
      <c r="I45">
        <v>5700</v>
      </c>
      <c r="J45">
        <v>1</v>
      </c>
      <c r="K45">
        <v>14</v>
      </c>
      <c r="L45">
        <v>30</v>
      </c>
      <c r="M45">
        <v>36</v>
      </c>
      <c r="N45">
        <v>20</v>
      </c>
      <c r="O45">
        <v>1</v>
      </c>
      <c r="P45">
        <v>15</v>
      </c>
      <c r="Q45">
        <v>38</v>
      </c>
      <c r="R45">
        <v>40</v>
      </c>
      <c r="S45">
        <v>6</v>
      </c>
    </row>
    <row r="46" spans="1:19" x14ac:dyDescent="0.25">
      <c r="A46" t="str">
        <f t="shared" si="0"/>
        <v>TotaalInkomensafh.huurbeleid 34229 t/m 43786 euroHuurTotaalN.v.t.</v>
      </c>
      <c r="B46">
        <v>2015</v>
      </c>
      <c r="C46" t="s">
        <v>11</v>
      </c>
      <c r="D46" t="s">
        <v>0</v>
      </c>
      <c r="E46" t="s">
        <v>9</v>
      </c>
      <c r="F46" t="s">
        <v>3</v>
      </c>
      <c r="G46" t="s">
        <v>0</v>
      </c>
      <c r="H46" t="s">
        <v>1</v>
      </c>
      <c r="I46">
        <v>3100</v>
      </c>
      <c r="J46">
        <v>7</v>
      </c>
      <c r="K46">
        <v>36</v>
      </c>
      <c r="L46">
        <v>51</v>
      </c>
      <c r="M46">
        <v>5</v>
      </c>
      <c r="N46">
        <v>1</v>
      </c>
      <c r="O46">
        <v>7</v>
      </c>
      <c r="P46">
        <v>31</v>
      </c>
      <c r="Q46">
        <v>51</v>
      </c>
      <c r="R46">
        <v>10</v>
      </c>
      <c r="S46">
        <v>1</v>
      </c>
    </row>
    <row r="47" spans="1:19" x14ac:dyDescent="0.25">
      <c r="A47" t="str">
        <f t="shared" si="0"/>
        <v>TotaalInkomensafh.huurbeleid 34229 t/m 43786 euroHuurCorporatieTotaal</v>
      </c>
      <c r="B47">
        <v>2015</v>
      </c>
      <c r="C47" t="s">
        <v>11</v>
      </c>
      <c r="D47" t="s">
        <v>0</v>
      </c>
      <c r="E47" t="s">
        <v>9</v>
      </c>
      <c r="F47" t="s">
        <v>3</v>
      </c>
      <c r="G47" t="s">
        <v>4</v>
      </c>
      <c r="H47" t="s">
        <v>0</v>
      </c>
      <c r="I47">
        <v>2300</v>
      </c>
      <c r="J47">
        <v>8</v>
      </c>
      <c r="K47">
        <v>40</v>
      </c>
      <c r="L47">
        <v>48</v>
      </c>
      <c r="M47">
        <v>4</v>
      </c>
      <c r="N47">
        <v>0</v>
      </c>
      <c r="O47">
        <v>9</v>
      </c>
      <c r="P47">
        <v>34</v>
      </c>
      <c r="Q47">
        <v>49</v>
      </c>
      <c r="R47">
        <v>7</v>
      </c>
      <c r="S47">
        <v>1</v>
      </c>
    </row>
    <row r="48" spans="1:19" x14ac:dyDescent="0.25">
      <c r="A48" t="str">
        <f t="shared" si="0"/>
        <v>TotaalInkomensafh.huurbeleid 34229 t/m 43786 euroHuurCorporatieOnder liberalisatiegrens</v>
      </c>
      <c r="B48">
        <v>2015</v>
      </c>
      <c r="C48" t="s">
        <v>11</v>
      </c>
      <c r="D48" t="s">
        <v>0</v>
      </c>
      <c r="E48" t="s">
        <v>9</v>
      </c>
      <c r="F48" t="s">
        <v>3</v>
      </c>
      <c r="G48" t="s">
        <v>4</v>
      </c>
      <c r="H48" t="s">
        <v>5</v>
      </c>
      <c r="I48">
        <v>2100</v>
      </c>
      <c r="J48">
        <v>8</v>
      </c>
      <c r="K48">
        <v>40</v>
      </c>
      <c r="L48">
        <v>49</v>
      </c>
      <c r="M48">
        <v>3</v>
      </c>
      <c r="N48">
        <v>0</v>
      </c>
      <c r="O48">
        <v>8</v>
      </c>
      <c r="P48">
        <v>33</v>
      </c>
      <c r="Q48">
        <v>50</v>
      </c>
      <c r="R48">
        <v>7</v>
      </c>
      <c r="S48">
        <v>1</v>
      </c>
    </row>
    <row r="49" spans="1:19" x14ac:dyDescent="0.25">
      <c r="A49" t="str">
        <f t="shared" si="0"/>
        <v>TotaalInkomensafh.huurbeleid 34229 t/m 43786 euroHuurCorporatieOverig</v>
      </c>
      <c r="B49">
        <v>2015</v>
      </c>
      <c r="C49" t="s">
        <v>11</v>
      </c>
      <c r="D49" t="s">
        <v>0</v>
      </c>
      <c r="E49" t="s">
        <v>9</v>
      </c>
      <c r="F49" t="s">
        <v>3</v>
      </c>
      <c r="G49" t="s">
        <v>4</v>
      </c>
      <c r="H49" t="s">
        <v>6</v>
      </c>
      <c r="I49">
        <v>200</v>
      </c>
      <c r="J49">
        <v>12</v>
      </c>
      <c r="K49">
        <v>42</v>
      </c>
      <c r="L49">
        <v>41</v>
      </c>
      <c r="M49">
        <v>5</v>
      </c>
      <c r="N49">
        <v>1</v>
      </c>
      <c r="O49">
        <v>12</v>
      </c>
      <c r="P49">
        <v>40</v>
      </c>
      <c r="Q49">
        <v>39</v>
      </c>
      <c r="R49">
        <v>8</v>
      </c>
      <c r="S49">
        <v>0</v>
      </c>
    </row>
    <row r="50" spans="1:19" x14ac:dyDescent="0.25">
      <c r="A50" t="str">
        <f t="shared" si="0"/>
        <v>TotaalInkomensafh.huurbeleid 34229 t/m 43786 euroHuurOverige verhuurderN.v.t.</v>
      </c>
      <c r="B50">
        <v>2015</v>
      </c>
      <c r="C50" t="s">
        <v>11</v>
      </c>
      <c r="D50" t="s">
        <v>0</v>
      </c>
      <c r="E50" t="s">
        <v>9</v>
      </c>
      <c r="F50" t="s">
        <v>3</v>
      </c>
      <c r="G50" t="s">
        <v>7</v>
      </c>
      <c r="H50" t="s">
        <v>1</v>
      </c>
      <c r="I50">
        <v>800</v>
      </c>
      <c r="J50">
        <v>3</v>
      </c>
      <c r="K50">
        <v>26</v>
      </c>
      <c r="L50">
        <v>58</v>
      </c>
      <c r="M50">
        <v>10</v>
      </c>
      <c r="N50">
        <v>3</v>
      </c>
      <c r="O50">
        <v>4</v>
      </c>
      <c r="P50">
        <v>23</v>
      </c>
      <c r="Q50">
        <v>55</v>
      </c>
      <c r="R50">
        <v>15</v>
      </c>
      <c r="S50">
        <v>3</v>
      </c>
    </row>
    <row r="51" spans="1:19" x14ac:dyDescent="0.25">
      <c r="A51" t="str">
        <f t="shared" si="0"/>
        <v>TotaalInkomensafh.huurbeleid meer dan 43786 euroTotaalN.v.t.N.v.t.</v>
      </c>
      <c r="B51">
        <v>2015</v>
      </c>
      <c r="C51" t="s">
        <v>11</v>
      </c>
      <c r="D51" t="s">
        <v>0</v>
      </c>
      <c r="E51" t="s">
        <v>10</v>
      </c>
      <c r="F51" t="s">
        <v>0</v>
      </c>
      <c r="G51" t="s">
        <v>1</v>
      </c>
      <c r="H51" t="s">
        <v>1</v>
      </c>
      <c r="I51">
        <v>33100</v>
      </c>
      <c r="J51">
        <v>0</v>
      </c>
      <c r="K51">
        <v>4</v>
      </c>
      <c r="L51">
        <v>18</v>
      </c>
      <c r="M51">
        <v>32</v>
      </c>
      <c r="N51">
        <v>46</v>
      </c>
      <c r="O51">
        <v>0</v>
      </c>
      <c r="P51">
        <v>3</v>
      </c>
      <c r="Q51">
        <v>16</v>
      </c>
      <c r="R51">
        <v>34</v>
      </c>
      <c r="S51">
        <v>47</v>
      </c>
    </row>
    <row r="52" spans="1:19" x14ac:dyDescent="0.25">
      <c r="A52" t="str">
        <f t="shared" si="0"/>
        <v>TotaalInkomensafh.huurbeleid meer dan 43786 euroEigenaarN.v.t.N.v.t.</v>
      </c>
      <c r="B52">
        <v>2015</v>
      </c>
      <c r="C52" t="s">
        <v>11</v>
      </c>
      <c r="D52" t="s">
        <v>0</v>
      </c>
      <c r="E52" t="s">
        <v>10</v>
      </c>
      <c r="F52" t="s">
        <v>2</v>
      </c>
      <c r="G52" t="s">
        <v>1</v>
      </c>
      <c r="H52" t="s">
        <v>1</v>
      </c>
      <c r="I52">
        <v>28000</v>
      </c>
      <c r="J52">
        <v>0</v>
      </c>
      <c r="K52">
        <v>2</v>
      </c>
      <c r="L52">
        <v>15</v>
      </c>
      <c r="M52">
        <v>31</v>
      </c>
      <c r="N52">
        <v>52</v>
      </c>
      <c r="O52">
        <v>0</v>
      </c>
      <c r="P52">
        <v>2</v>
      </c>
      <c r="Q52">
        <v>13</v>
      </c>
      <c r="R52">
        <v>33</v>
      </c>
      <c r="S52">
        <v>51</v>
      </c>
    </row>
    <row r="53" spans="1:19" x14ac:dyDescent="0.25">
      <c r="A53" t="str">
        <f t="shared" si="0"/>
        <v>TotaalInkomensafh.huurbeleid meer dan 43786 euroHuurTotaalN.v.t.</v>
      </c>
      <c r="B53">
        <v>2015</v>
      </c>
      <c r="C53" t="s">
        <v>11</v>
      </c>
      <c r="D53" t="s">
        <v>0</v>
      </c>
      <c r="E53" t="s">
        <v>10</v>
      </c>
      <c r="F53" t="s">
        <v>3</v>
      </c>
      <c r="G53" t="s">
        <v>0</v>
      </c>
      <c r="H53" t="s">
        <v>1</v>
      </c>
      <c r="I53">
        <v>5100</v>
      </c>
      <c r="J53">
        <v>1</v>
      </c>
      <c r="K53">
        <v>12</v>
      </c>
      <c r="L53">
        <v>38</v>
      </c>
      <c r="M53">
        <v>36</v>
      </c>
      <c r="N53">
        <v>13</v>
      </c>
      <c r="O53">
        <v>1</v>
      </c>
      <c r="P53">
        <v>8</v>
      </c>
      <c r="Q53">
        <v>29</v>
      </c>
      <c r="R53">
        <v>41</v>
      </c>
      <c r="S53">
        <v>22</v>
      </c>
    </row>
    <row r="54" spans="1:19" x14ac:dyDescent="0.25">
      <c r="A54" t="str">
        <f t="shared" si="0"/>
        <v>TotaalInkomensafh.huurbeleid meer dan 43786 euroHuurCorporatieTotaal</v>
      </c>
      <c r="B54">
        <v>2015</v>
      </c>
      <c r="C54" t="s">
        <v>11</v>
      </c>
      <c r="D54" t="s">
        <v>0</v>
      </c>
      <c r="E54" t="s">
        <v>10</v>
      </c>
      <c r="F54" t="s">
        <v>3</v>
      </c>
      <c r="G54" t="s">
        <v>4</v>
      </c>
      <c r="H54" t="s">
        <v>0</v>
      </c>
      <c r="I54">
        <v>3400</v>
      </c>
      <c r="J54">
        <v>1</v>
      </c>
      <c r="K54">
        <v>15</v>
      </c>
      <c r="L54">
        <v>42</v>
      </c>
      <c r="M54">
        <v>34</v>
      </c>
      <c r="N54">
        <v>8</v>
      </c>
      <c r="O54">
        <v>1</v>
      </c>
      <c r="P54">
        <v>11</v>
      </c>
      <c r="Q54">
        <v>32</v>
      </c>
      <c r="R54">
        <v>41</v>
      </c>
      <c r="S54">
        <v>16</v>
      </c>
    </row>
    <row r="55" spans="1:19" x14ac:dyDescent="0.25">
      <c r="A55" t="str">
        <f t="shared" si="0"/>
        <v>TotaalInkomensafh.huurbeleid meer dan 43786 euroHuurCorporatieOnder liberalisatiegrens</v>
      </c>
      <c r="B55">
        <v>2015</v>
      </c>
      <c r="C55" t="s">
        <v>11</v>
      </c>
      <c r="D55" t="s">
        <v>0</v>
      </c>
      <c r="E55" t="s">
        <v>10</v>
      </c>
      <c r="F55" t="s">
        <v>3</v>
      </c>
      <c r="G55" t="s">
        <v>4</v>
      </c>
      <c r="H55" t="s">
        <v>5</v>
      </c>
      <c r="I55">
        <v>3100</v>
      </c>
      <c r="J55">
        <v>1</v>
      </c>
      <c r="K55">
        <v>15</v>
      </c>
      <c r="L55">
        <v>43</v>
      </c>
      <c r="M55">
        <v>34</v>
      </c>
      <c r="N55">
        <v>7</v>
      </c>
      <c r="O55">
        <v>1</v>
      </c>
      <c r="P55">
        <v>10</v>
      </c>
      <c r="Q55">
        <v>33</v>
      </c>
      <c r="R55">
        <v>41</v>
      </c>
      <c r="S55">
        <v>15</v>
      </c>
    </row>
    <row r="56" spans="1:19" x14ac:dyDescent="0.25">
      <c r="A56" t="str">
        <f t="shared" si="0"/>
        <v>TotaalInkomensafh.huurbeleid meer dan 43786 euroHuurCorporatieOverig</v>
      </c>
      <c r="B56">
        <v>2015</v>
      </c>
      <c r="C56" t="s">
        <v>11</v>
      </c>
      <c r="D56" t="s">
        <v>0</v>
      </c>
      <c r="E56" t="s">
        <v>10</v>
      </c>
      <c r="F56" t="s">
        <v>3</v>
      </c>
      <c r="G56" t="s">
        <v>4</v>
      </c>
      <c r="H56" t="s">
        <v>6</v>
      </c>
      <c r="I56">
        <v>300</v>
      </c>
      <c r="J56">
        <v>0</v>
      </c>
      <c r="K56">
        <v>15</v>
      </c>
      <c r="L56">
        <v>33</v>
      </c>
      <c r="M56">
        <v>42</v>
      </c>
      <c r="N56">
        <v>10</v>
      </c>
      <c r="O56">
        <v>1</v>
      </c>
      <c r="P56">
        <v>11</v>
      </c>
      <c r="Q56">
        <v>28</v>
      </c>
      <c r="R56">
        <v>38</v>
      </c>
      <c r="S56">
        <v>22</v>
      </c>
    </row>
    <row r="57" spans="1:19" x14ac:dyDescent="0.25">
      <c r="A57" t="str">
        <f t="shared" si="0"/>
        <v>TotaalInkomensafh.huurbeleid meer dan 43786 euroHuurOverige verhuurderN.v.t.</v>
      </c>
      <c r="B57">
        <v>2015</v>
      </c>
      <c r="C57" t="s">
        <v>11</v>
      </c>
      <c r="D57" t="s">
        <v>0</v>
      </c>
      <c r="E57" t="s">
        <v>10</v>
      </c>
      <c r="F57" t="s">
        <v>3</v>
      </c>
      <c r="G57" t="s">
        <v>7</v>
      </c>
      <c r="H57" t="s">
        <v>1</v>
      </c>
      <c r="I57">
        <v>1700</v>
      </c>
      <c r="J57">
        <v>0</v>
      </c>
      <c r="K57">
        <v>5</v>
      </c>
      <c r="L57">
        <v>30</v>
      </c>
      <c r="M57">
        <v>39</v>
      </c>
      <c r="N57">
        <v>25</v>
      </c>
      <c r="O57">
        <v>1</v>
      </c>
      <c r="P57">
        <v>4</v>
      </c>
      <c r="Q57">
        <v>21</v>
      </c>
      <c r="R57">
        <v>40</v>
      </c>
      <c r="S57">
        <v>33</v>
      </c>
    </row>
    <row r="58" spans="1:19" x14ac:dyDescent="0.25">
      <c r="A58" t="str">
        <f t="shared" si="0"/>
        <v>Alphen aan den RijnTotaalTotaalN.v.t.N.v.t.</v>
      </c>
      <c r="B58">
        <v>2015</v>
      </c>
      <c r="C58" t="s">
        <v>11</v>
      </c>
      <c r="D58" t="s">
        <v>12</v>
      </c>
      <c r="E58" t="s">
        <v>0</v>
      </c>
      <c r="F58" t="s">
        <v>0</v>
      </c>
      <c r="G58" t="s">
        <v>1</v>
      </c>
      <c r="H58" t="s">
        <v>1</v>
      </c>
      <c r="I58">
        <v>45300</v>
      </c>
      <c r="J58">
        <v>12</v>
      </c>
      <c r="K58">
        <v>20</v>
      </c>
      <c r="L58">
        <v>22</v>
      </c>
      <c r="M58">
        <v>23</v>
      </c>
      <c r="N58">
        <v>23</v>
      </c>
      <c r="O58">
        <v>15</v>
      </c>
      <c r="P58">
        <v>18</v>
      </c>
      <c r="Q58">
        <v>21</v>
      </c>
      <c r="R58">
        <v>23</v>
      </c>
      <c r="S58">
        <v>23</v>
      </c>
    </row>
    <row r="59" spans="1:19" x14ac:dyDescent="0.25">
      <c r="A59" t="str">
        <f t="shared" si="0"/>
        <v>Alphen aan den RijnTotaalEigenaarN.v.t.N.v.t.</v>
      </c>
      <c r="B59">
        <v>2015</v>
      </c>
      <c r="C59" t="s">
        <v>11</v>
      </c>
      <c r="D59" t="s">
        <v>12</v>
      </c>
      <c r="E59" t="s">
        <v>0</v>
      </c>
      <c r="F59" t="s">
        <v>2</v>
      </c>
      <c r="G59" t="s">
        <v>1</v>
      </c>
      <c r="H59" t="s">
        <v>1</v>
      </c>
      <c r="I59">
        <v>28900</v>
      </c>
      <c r="J59">
        <v>2</v>
      </c>
      <c r="K59">
        <v>9</v>
      </c>
      <c r="L59">
        <v>24</v>
      </c>
      <c r="M59">
        <v>31</v>
      </c>
      <c r="N59">
        <v>35</v>
      </c>
      <c r="O59">
        <v>4</v>
      </c>
      <c r="P59">
        <v>10</v>
      </c>
      <c r="Q59">
        <v>22</v>
      </c>
      <c r="R59">
        <v>30</v>
      </c>
      <c r="S59">
        <v>33</v>
      </c>
    </row>
    <row r="60" spans="1:19" x14ac:dyDescent="0.25">
      <c r="A60" t="str">
        <f t="shared" si="0"/>
        <v>Alphen aan den RijnTotaalHuurTotaalN.v.t.</v>
      </c>
      <c r="B60">
        <v>2015</v>
      </c>
      <c r="C60" t="s">
        <v>11</v>
      </c>
      <c r="D60" t="s">
        <v>12</v>
      </c>
      <c r="E60" t="s">
        <v>0</v>
      </c>
      <c r="F60" t="s">
        <v>3</v>
      </c>
      <c r="G60" t="s">
        <v>0</v>
      </c>
      <c r="H60" t="s">
        <v>1</v>
      </c>
      <c r="I60">
        <v>16400</v>
      </c>
      <c r="J60">
        <v>30</v>
      </c>
      <c r="K60">
        <v>39</v>
      </c>
      <c r="L60">
        <v>19</v>
      </c>
      <c r="M60">
        <v>9</v>
      </c>
      <c r="N60">
        <v>3</v>
      </c>
      <c r="O60">
        <v>33</v>
      </c>
      <c r="P60">
        <v>33</v>
      </c>
      <c r="Q60">
        <v>19</v>
      </c>
      <c r="R60">
        <v>10</v>
      </c>
      <c r="S60">
        <v>5</v>
      </c>
    </row>
    <row r="61" spans="1:19" x14ac:dyDescent="0.25">
      <c r="A61" t="str">
        <f t="shared" si="0"/>
        <v>Alphen aan den RijnTotaalHuurCorporatieTotaal</v>
      </c>
      <c r="B61">
        <v>2015</v>
      </c>
      <c r="C61" t="s">
        <v>11</v>
      </c>
      <c r="D61" t="s">
        <v>12</v>
      </c>
      <c r="E61" t="s">
        <v>0</v>
      </c>
      <c r="F61" t="s">
        <v>3</v>
      </c>
      <c r="G61" t="s">
        <v>4</v>
      </c>
      <c r="H61" t="s">
        <v>0</v>
      </c>
      <c r="I61">
        <v>12100</v>
      </c>
      <c r="J61">
        <v>32</v>
      </c>
      <c r="K61">
        <v>42</v>
      </c>
      <c r="L61">
        <v>18</v>
      </c>
      <c r="M61">
        <v>7</v>
      </c>
      <c r="N61">
        <v>2</v>
      </c>
      <c r="O61">
        <v>35</v>
      </c>
      <c r="P61">
        <v>35</v>
      </c>
      <c r="Q61">
        <v>18</v>
      </c>
      <c r="R61">
        <v>9</v>
      </c>
      <c r="S61">
        <v>3</v>
      </c>
    </row>
    <row r="62" spans="1:19" x14ac:dyDescent="0.25">
      <c r="A62" t="str">
        <f t="shared" si="0"/>
        <v>Alphen aan den RijnTotaalHuurCorporatieOnder liberalisatiegrens</v>
      </c>
      <c r="B62">
        <v>2015</v>
      </c>
      <c r="C62" t="s">
        <v>11</v>
      </c>
      <c r="D62" t="s">
        <v>12</v>
      </c>
      <c r="E62" t="s">
        <v>0</v>
      </c>
      <c r="F62" t="s">
        <v>3</v>
      </c>
      <c r="G62" t="s">
        <v>4</v>
      </c>
      <c r="H62" t="s">
        <v>5</v>
      </c>
      <c r="I62">
        <v>11300</v>
      </c>
      <c r="J62">
        <v>33</v>
      </c>
      <c r="K62">
        <v>42</v>
      </c>
      <c r="L62">
        <v>18</v>
      </c>
      <c r="M62">
        <v>7</v>
      </c>
      <c r="N62">
        <v>1</v>
      </c>
      <c r="O62">
        <v>36</v>
      </c>
      <c r="P62">
        <v>35</v>
      </c>
      <c r="Q62">
        <v>18</v>
      </c>
      <c r="R62">
        <v>9</v>
      </c>
      <c r="S62">
        <v>3</v>
      </c>
    </row>
    <row r="63" spans="1:19" x14ac:dyDescent="0.25">
      <c r="A63" t="str">
        <f t="shared" si="0"/>
        <v>Alphen aan den RijnTotaalHuurCorporatieOverig</v>
      </c>
      <c r="B63">
        <v>2015</v>
      </c>
      <c r="C63" t="s">
        <v>11</v>
      </c>
      <c r="D63" t="s">
        <v>12</v>
      </c>
      <c r="E63" t="s">
        <v>0</v>
      </c>
      <c r="F63" t="s">
        <v>3</v>
      </c>
      <c r="G63" t="s">
        <v>4</v>
      </c>
      <c r="H63" t="s">
        <v>6</v>
      </c>
      <c r="I63">
        <v>800</v>
      </c>
      <c r="J63">
        <v>27</v>
      </c>
      <c r="K63">
        <v>40</v>
      </c>
      <c r="L63">
        <v>19</v>
      </c>
      <c r="M63">
        <v>12</v>
      </c>
      <c r="N63">
        <v>3</v>
      </c>
      <c r="O63">
        <v>29</v>
      </c>
      <c r="P63">
        <v>36</v>
      </c>
      <c r="Q63">
        <v>18</v>
      </c>
      <c r="R63">
        <v>12</v>
      </c>
      <c r="S63">
        <v>5</v>
      </c>
    </row>
    <row r="64" spans="1:19" x14ac:dyDescent="0.25">
      <c r="A64" t="str">
        <f t="shared" si="0"/>
        <v>Alphen aan den RijnTotaalHuurOverige verhuurderN.v.t.</v>
      </c>
      <c r="B64">
        <v>2015</v>
      </c>
      <c r="C64" t="s">
        <v>11</v>
      </c>
      <c r="D64" t="s">
        <v>12</v>
      </c>
      <c r="E64" t="s">
        <v>0</v>
      </c>
      <c r="F64" t="s">
        <v>3</v>
      </c>
      <c r="G64" t="s">
        <v>7</v>
      </c>
      <c r="H64" t="s">
        <v>1</v>
      </c>
      <c r="I64">
        <v>4400</v>
      </c>
      <c r="J64">
        <v>24</v>
      </c>
      <c r="K64">
        <v>32</v>
      </c>
      <c r="L64">
        <v>24</v>
      </c>
      <c r="M64">
        <v>13</v>
      </c>
      <c r="N64">
        <v>7</v>
      </c>
      <c r="O64">
        <v>28</v>
      </c>
      <c r="P64">
        <v>27</v>
      </c>
      <c r="Q64">
        <v>21</v>
      </c>
      <c r="R64">
        <v>15</v>
      </c>
      <c r="S64">
        <v>10</v>
      </c>
    </row>
    <row r="65" spans="1:19" x14ac:dyDescent="0.25">
      <c r="A65" t="str">
        <f t="shared" si="0"/>
        <v>Alphen aan den RijnInkomensafh.huurbeleid tot 34229 euroTotaalN.v.t.N.v.t.</v>
      </c>
      <c r="B65">
        <v>2015</v>
      </c>
      <c r="C65" t="s">
        <v>11</v>
      </c>
      <c r="D65" t="s">
        <v>12</v>
      </c>
      <c r="E65" t="s">
        <v>8</v>
      </c>
      <c r="F65" t="s">
        <v>0</v>
      </c>
      <c r="G65" t="s">
        <v>1</v>
      </c>
      <c r="H65" t="s">
        <v>1</v>
      </c>
      <c r="I65">
        <v>17300</v>
      </c>
      <c r="J65">
        <v>31</v>
      </c>
      <c r="K65">
        <v>38</v>
      </c>
      <c r="L65">
        <v>19</v>
      </c>
      <c r="M65">
        <v>9</v>
      </c>
      <c r="N65">
        <v>3</v>
      </c>
      <c r="O65">
        <v>37</v>
      </c>
      <c r="P65">
        <v>37</v>
      </c>
      <c r="Q65">
        <v>20</v>
      </c>
      <c r="R65">
        <v>6</v>
      </c>
      <c r="S65">
        <v>1</v>
      </c>
    </row>
    <row r="66" spans="1:19" x14ac:dyDescent="0.25">
      <c r="A66" t="str">
        <f t="shared" si="0"/>
        <v>Alphen aan den RijnInkomensafh.huurbeleid tot 34229 euroEigenaarN.v.t.N.v.t.</v>
      </c>
      <c r="B66">
        <v>2015</v>
      </c>
      <c r="C66" t="s">
        <v>11</v>
      </c>
      <c r="D66" t="s">
        <v>12</v>
      </c>
      <c r="E66" t="s">
        <v>8</v>
      </c>
      <c r="F66" t="s">
        <v>2</v>
      </c>
      <c r="G66" t="s">
        <v>1</v>
      </c>
      <c r="H66" t="s">
        <v>1</v>
      </c>
      <c r="I66">
        <v>6500</v>
      </c>
      <c r="J66">
        <v>8</v>
      </c>
      <c r="K66">
        <v>22</v>
      </c>
      <c r="L66">
        <v>41</v>
      </c>
      <c r="M66">
        <v>23</v>
      </c>
      <c r="N66">
        <v>7</v>
      </c>
      <c r="O66">
        <v>16</v>
      </c>
      <c r="P66">
        <v>30</v>
      </c>
      <c r="Q66">
        <v>39</v>
      </c>
      <c r="R66">
        <v>14</v>
      </c>
      <c r="S66">
        <v>2</v>
      </c>
    </row>
    <row r="67" spans="1:19" x14ac:dyDescent="0.25">
      <c r="A67" t="str">
        <f t="shared" ref="A67:A130" si="1">CONCATENATE(D67,E67,F67,G67,H67)</f>
        <v>Alphen aan den RijnInkomensafh.huurbeleid tot 34229 euroHuurTotaalN.v.t.</v>
      </c>
      <c r="B67">
        <v>2015</v>
      </c>
      <c r="C67" t="s">
        <v>11</v>
      </c>
      <c r="D67" t="s">
        <v>12</v>
      </c>
      <c r="E67" t="s">
        <v>8</v>
      </c>
      <c r="F67" t="s">
        <v>3</v>
      </c>
      <c r="G67" t="s">
        <v>0</v>
      </c>
      <c r="H67" t="s">
        <v>1</v>
      </c>
      <c r="I67">
        <v>10700</v>
      </c>
      <c r="J67">
        <v>45</v>
      </c>
      <c r="K67">
        <v>48</v>
      </c>
      <c r="L67">
        <v>6</v>
      </c>
      <c r="M67">
        <v>1</v>
      </c>
      <c r="N67">
        <v>0</v>
      </c>
      <c r="O67">
        <v>49</v>
      </c>
      <c r="P67">
        <v>42</v>
      </c>
      <c r="Q67">
        <v>8</v>
      </c>
      <c r="R67">
        <v>1</v>
      </c>
      <c r="S67">
        <v>0</v>
      </c>
    </row>
    <row r="68" spans="1:19" x14ac:dyDescent="0.25">
      <c r="A68" t="str">
        <f t="shared" si="1"/>
        <v>Alphen aan den RijnInkomensafh.huurbeleid tot 34229 euroHuurCorporatieTotaal</v>
      </c>
      <c r="B68">
        <v>2015</v>
      </c>
      <c r="C68" t="s">
        <v>11</v>
      </c>
      <c r="D68" t="s">
        <v>12</v>
      </c>
      <c r="E68" t="s">
        <v>8</v>
      </c>
      <c r="F68" t="s">
        <v>3</v>
      </c>
      <c r="G68" t="s">
        <v>4</v>
      </c>
      <c r="H68" t="s">
        <v>0</v>
      </c>
      <c r="I68">
        <v>8200</v>
      </c>
      <c r="J68">
        <v>46</v>
      </c>
      <c r="K68">
        <v>49</v>
      </c>
      <c r="L68">
        <v>5</v>
      </c>
      <c r="M68">
        <v>0</v>
      </c>
      <c r="N68">
        <v>0</v>
      </c>
      <c r="O68">
        <v>50</v>
      </c>
      <c r="P68">
        <v>42</v>
      </c>
      <c r="Q68">
        <v>7</v>
      </c>
      <c r="R68">
        <v>1</v>
      </c>
      <c r="S68">
        <v>0</v>
      </c>
    </row>
    <row r="69" spans="1:19" x14ac:dyDescent="0.25">
      <c r="A69" t="str">
        <f t="shared" si="1"/>
        <v>Alphen aan den RijnInkomensafh.huurbeleid tot 34229 euroHuurCorporatieOnder liberalisatiegrens</v>
      </c>
      <c r="B69">
        <v>2015</v>
      </c>
      <c r="C69" t="s">
        <v>11</v>
      </c>
      <c r="D69" t="s">
        <v>12</v>
      </c>
      <c r="E69" t="s">
        <v>8</v>
      </c>
      <c r="F69" t="s">
        <v>3</v>
      </c>
      <c r="G69" t="s">
        <v>4</v>
      </c>
      <c r="H69" t="s">
        <v>5</v>
      </c>
      <c r="I69">
        <v>7800</v>
      </c>
      <c r="J69">
        <v>46</v>
      </c>
      <c r="K69">
        <v>49</v>
      </c>
      <c r="L69">
        <v>5</v>
      </c>
      <c r="M69">
        <v>0</v>
      </c>
      <c r="N69">
        <v>0</v>
      </c>
      <c r="O69">
        <v>50</v>
      </c>
      <c r="P69">
        <v>42</v>
      </c>
      <c r="Q69">
        <v>7</v>
      </c>
      <c r="R69">
        <v>1</v>
      </c>
      <c r="S69">
        <v>0</v>
      </c>
    </row>
    <row r="70" spans="1:19" x14ac:dyDescent="0.25">
      <c r="A70" t="str">
        <f t="shared" si="1"/>
        <v>Alphen aan den RijnInkomensafh.huurbeleid tot 34229 euroHuurCorporatieOverig</v>
      </c>
      <c r="B70">
        <v>2015</v>
      </c>
      <c r="C70" t="s">
        <v>11</v>
      </c>
      <c r="D70" t="s">
        <v>12</v>
      </c>
      <c r="E70" t="s">
        <v>8</v>
      </c>
      <c r="F70" t="s">
        <v>3</v>
      </c>
      <c r="G70" t="s">
        <v>4</v>
      </c>
      <c r="H70" t="s">
        <v>6</v>
      </c>
      <c r="I70">
        <v>500</v>
      </c>
      <c r="J70">
        <v>43</v>
      </c>
      <c r="K70">
        <v>50</v>
      </c>
      <c r="L70">
        <v>6</v>
      </c>
      <c r="M70">
        <v>0</v>
      </c>
      <c r="N70">
        <v>0</v>
      </c>
      <c r="O70">
        <v>48</v>
      </c>
      <c r="P70">
        <v>44</v>
      </c>
      <c r="Q70">
        <v>7</v>
      </c>
      <c r="R70">
        <v>1</v>
      </c>
      <c r="S70">
        <v>0</v>
      </c>
    </row>
    <row r="71" spans="1:19" x14ac:dyDescent="0.25">
      <c r="A71" t="str">
        <f t="shared" si="1"/>
        <v>Alphen aan den RijnInkomensafh.huurbeleid tot 34229 euroHuurOverige verhuurderN.v.t.</v>
      </c>
      <c r="B71">
        <v>2015</v>
      </c>
      <c r="C71" t="s">
        <v>11</v>
      </c>
      <c r="D71" t="s">
        <v>12</v>
      </c>
      <c r="E71" t="s">
        <v>8</v>
      </c>
      <c r="F71" t="s">
        <v>3</v>
      </c>
      <c r="G71" t="s">
        <v>7</v>
      </c>
      <c r="H71" t="s">
        <v>1</v>
      </c>
      <c r="I71">
        <v>2500</v>
      </c>
      <c r="J71">
        <v>42</v>
      </c>
      <c r="K71">
        <v>46</v>
      </c>
      <c r="L71">
        <v>10</v>
      </c>
      <c r="M71">
        <v>1</v>
      </c>
      <c r="N71">
        <v>1</v>
      </c>
      <c r="O71">
        <v>47</v>
      </c>
      <c r="P71">
        <v>40</v>
      </c>
      <c r="Q71">
        <v>11</v>
      </c>
      <c r="R71">
        <v>1</v>
      </c>
      <c r="S71">
        <v>0</v>
      </c>
    </row>
    <row r="72" spans="1:19" x14ac:dyDescent="0.25">
      <c r="A72" t="str">
        <f t="shared" si="1"/>
        <v>Alphen aan den RijnInkomensafh.huurbeleid 34229 t/m 43786 euroTotaalN.v.t.N.v.t.</v>
      </c>
      <c r="B72">
        <v>2015</v>
      </c>
      <c r="C72" t="s">
        <v>11</v>
      </c>
      <c r="D72" t="s">
        <v>12</v>
      </c>
      <c r="E72" t="s">
        <v>9</v>
      </c>
      <c r="F72" t="s">
        <v>0</v>
      </c>
      <c r="G72" t="s">
        <v>1</v>
      </c>
      <c r="H72" t="s">
        <v>1</v>
      </c>
      <c r="I72">
        <v>6000</v>
      </c>
      <c r="J72">
        <v>3</v>
      </c>
      <c r="K72">
        <v>23</v>
      </c>
      <c r="L72">
        <v>39</v>
      </c>
      <c r="M72">
        <v>24</v>
      </c>
      <c r="N72">
        <v>11</v>
      </c>
      <c r="O72">
        <v>3</v>
      </c>
      <c r="P72">
        <v>21</v>
      </c>
      <c r="Q72">
        <v>43</v>
      </c>
      <c r="R72">
        <v>29</v>
      </c>
      <c r="S72">
        <v>4</v>
      </c>
    </row>
    <row r="73" spans="1:19" x14ac:dyDescent="0.25">
      <c r="A73" t="str">
        <f t="shared" si="1"/>
        <v>Alphen aan den RijnInkomensafh.huurbeleid 34229 t/m 43786 euroEigenaarN.v.t.N.v.t.</v>
      </c>
      <c r="B73">
        <v>2015</v>
      </c>
      <c r="C73" t="s">
        <v>11</v>
      </c>
      <c r="D73" t="s">
        <v>12</v>
      </c>
      <c r="E73" t="s">
        <v>9</v>
      </c>
      <c r="F73" t="s">
        <v>2</v>
      </c>
      <c r="G73" t="s">
        <v>1</v>
      </c>
      <c r="H73" t="s">
        <v>1</v>
      </c>
      <c r="I73">
        <v>3800</v>
      </c>
      <c r="J73">
        <v>1</v>
      </c>
      <c r="K73">
        <v>15</v>
      </c>
      <c r="L73">
        <v>32</v>
      </c>
      <c r="M73">
        <v>35</v>
      </c>
      <c r="N73">
        <v>16</v>
      </c>
      <c r="O73">
        <v>1</v>
      </c>
      <c r="P73">
        <v>16</v>
      </c>
      <c r="Q73">
        <v>38</v>
      </c>
      <c r="R73">
        <v>40</v>
      </c>
      <c r="S73">
        <v>5</v>
      </c>
    </row>
    <row r="74" spans="1:19" x14ac:dyDescent="0.25">
      <c r="A74" t="str">
        <f t="shared" si="1"/>
        <v>Alphen aan den RijnInkomensafh.huurbeleid 34229 t/m 43786 euroHuurTotaalN.v.t.</v>
      </c>
      <c r="B74">
        <v>2015</v>
      </c>
      <c r="C74" t="s">
        <v>11</v>
      </c>
      <c r="D74" t="s">
        <v>12</v>
      </c>
      <c r="E74" t="s">
        <v>9</v>
      </c>
      <c r="F74" t="s">
        <v>3</v>
      </c>
      <c r="G74" t="s">
        <v>0</v>
      </c>
      <c r="H74" t="s">
        <v>1</v>
      </c>
      <c r="I74">
        <v>2200</v>
      </c>
      <c r="J74">
        <v>6</v>
      </c>
      <c r="K74">
        <v>37</v>
      </c>
      <c r="L74">
        <v>51</v>
      </c>
      <c r="M74">
        <v>5</v>
      </c>
      <c r="N74">
        <v>1</v>
      </c>
      <c r="O74">
        <v>7</v>
      </c>
      <c r="P74">
        <v>31</v>
      </c>
      <c r="Q74">
        <v>51</v>
      </c>
      <c r="R74">
        <v>10</v>
      </c>
      <c r="S74">
        <v>1</v>
      </c>
    </row>
    <row r="75" spans="1:19" x14ac:dyDescent="0.25">
      <c r="A75" t="str">
        <f t="shared" si="1"/>
        <v>Alphen aan den RijnInkomensafh.huurbeleid 34229 t/m 43786 euroHuurCorporatieTotaal</v>
      </c>
      <c r="B75">
        <v>2015</v>
      </c>
      <c r="C75" t="s">
        <v>11</v>
      </c>
      <c r="D75" t="s">
        <v>12</v>
      </c>
      <c r="E75" t="s">
        <v>9</v>
      </c>
      <c r="F75" t="s">
        <v>3</v>
      </c>
      <c r="G75" t="s">
        <v>4</v>
      </c>
      <c r="H75" t="s">
        <v>0</v>
      </c>
      <c r="I75">
        <v>1600</v>
      </c>
      <c r="J75">
        <v>8</v>
      </c>
      <c r="K75">
        <v>41</v>
      </c>
      <c r="L75">
        <v>48</v>
      </c>
      <c r="M75">
        <v>3</v>
      </c>
      <c r="N75">
        <v>0</v>
      </c>
      <c r="O75">
        <v>8</v>
      </c>
      <c r="P75">
        <v>35</v>
      </c>
      <c r="Q75">
        <v>49</v>
      </c>
      <c r="R75">
        <v>7</v>
      </c>
      <c r="S75">
        <v>1</v>
      </c>
    </row>
    <row r="76" spans="1:19" x14ac:dyDescent="0.25">
      <c r="A76" t="str">
        <f t="shared" si="1"/>
        <v>Alphen aan den RijnInkomensafh.huurbeleid 34229 t/m 43786 euroHuurCorporatieOnder liberalisatiegrens</v>
      </c>
      <c r="B76">
        <v>2015</v>
      </c>
      <c r="C76" t="s">
        <v>11</v>
      </c>
      <c r="D76" t="s">
        <v>12</v>
      </c>
      <c r="E76" t="s">
        <v>9</v>
      </c>
      <c r="F76" t="s">
        <v>3</v>
      </c>
      <c r="G76" t="s">
        <v>4</v>
      </c>
      <c r="H76" t="s">
        <v>5</v>
      </c>
      <c r="I76">
        <v>1400</v>
      </c>
      <c r="J76">
        <v>7</v>
      </c>
      <c r="K76">
        <v>41</v>
      </c>
      <c r="L76">
        <v>49</v>
      </c>
      <c r="M76">
        <v>3</v>
      </c>
      <c r="N76">
        <v>0</v>
      </c>
      <c r="O76">
        <v>7</v>
      </c>
      <c r="P76">
        <v>34</v>
      </c>
      <c r="Q76">
        <v>51</v>
      </c>
      <c r="R76">
        <v>7</v>
      </c>
      <c r="S76">
        <v>1</v>
      </c>
    </row>
    <row r="77" spans="1:19" x14ac:dyDescent="0.25">
      <c r="A77" t="str">
        <f t="shared" si="1"/>
        <v>Alphen aan den RijnInkomensafh.huurbeleid 34229 t/m 43786 euroHuurCorporatieOverig</v>
      </c>
      <c r="B77">
        <v>2015</v>
      </c>
      <c r="C77" t="s">
        <v>11</v>
      </c>
      <c r="D77" t="s">
        <v>12</v>
      </c>
      <c r="E77" t="s">
        <v>9</v>
      </c>
      <c r="F77" t="s">
        <v>3</v>
      </c>
      <c r="G77" t="s">
        <v>4</v>
      </c>
      <c r="H77" t="s">
        <v>6</v>
      </c>
      <c r="I77">
        <v>100</v>
      </c>
      <c r="J77">
        <v>11</v>
      </c>
      <c r="K77">
        <v>45</v>
      </c>
      <c r="L77">
        <v>41</v>
      </c>
      <c r="M77">
        <v>2</v>
      </c>
      <c r="N77">
        <v>1</v>
      </c>
      <c r="O77">
        <v>10</v>
      </c>
      <c r="P77">
        <v>44</v>
      </c>
      <c r="Q77">
        <v>37</v>
      </c>
      <c r="R77">
        <v>9</v>
      </c>
      <c r="S77">
        <v>0</v>
      </c>
    </row>
    <row r="78" spans="1:19" x14ac:dyDescent="0.25">
      <c r="A78" t="str">
        <f t="shared" si="1"/>
        <v>Alphen aan den RijnInkomensafh.huurbeleid 34229 t/m 43786 euroHuurOverige verhuurderN.v.t.</v>
      </c>
      <c r="B78">
        <v>2015</v>
      </c>
      <c r="C78" t="s">
        <v>11</v>
      </c>
      <c r="D78" t="s">
        <v>12</v>
      </c>
      <c r="E78" t="s">
        <v>9</v>
      </c>
      <c r="F78" t="s">
        <v>3</v>
      </c>
      <c r="G78" t="s">
        <v>7</v>
      </c>
      <c r="H78" t="s">
        <v>1</v>
      </c>
      <c r="I78">
        <v>600</v>
      </c>
      <c r="J78">
        <v>3</v>
      </c>
      <c r="K78">
        <v>26</v>
      </c>
      <c r="L78">
        <v>59</v>
      </c>
      <c r="M78">
        <v>10</v>
      </c>
      <c r="N78">
        <v>2</v>
      </c>
      <c r="O78">
        <v>4</v>
      </c>
      <c r="P78">
        <v>22</v>
      </c>
      <c r="Q78">
        <v>55</v>
      </c>
      <c r="R78">
        <v>16</v>
      </c>
      <c r="S78">
        <v>3</v>
      </c>
    </row>
    <row r="79" spans="1:19" x14ac:dyDescent="0.25">
      <c r="A79" t="str">
        <f t="shared" si="1"/>
        <v>Alphen aan den RijnInkomensafh.huurbeleid meer dan 43786 euroTotaalN.v.t.N.v.t.</v>
      </c>
      <c r="B79">
        <v>2015</v>
      </c>
      <c r="C79" t="s">
        <v>11</v>
      </c>
      <c r="D79" t="s">
        <v>12</v>
      </c>
      <c r="E79" t="s">
        <v>10</v>
      </c>
      <c r="F79" t="s">
        <v>0</v>
      </c>
      <c r="G79" t="s">
        <v>1</v>
      </c>
      <c r="H79" t="s">
        <v>1</v>
      </c>
      <c r="I79">
        <v>22000</v>
      </c>
      <c r="J79">
        <v>0</v>
      </c>
      <c r="K79">
        <v>4</v>
      </c>
      <c r="L79">
        <v>20</v>
      </c>
      <c r="M79">
        <v>33</v>
      </c>
      <c r="N79">
        <v>43</v>
      </c>
      <c r="O79">
        <v>0</v>
      </c>
      <c r="P79">
        <v>3</v>
      </c>
      <c r="Q79">
        <v>16</v>
      </c>
      <c r="R79">
        <v>35</v>
      </c>
      <c r="S79">
        <v>46</v>
      </c>
    </row>
    <row r="80" spans="1:19" x14ac:dyDescent="0.25">
      <c r="A80" t="str">
        <f t="shared" si="1"/>
        <v>Alphen aan den RijnInkomensafh.huurbeleid meer dan 43786 euroEigenaarN.v.t.N.v.t.</v>
      </c>
      <c r="B80">
        <v>2015</v>
      </c>
      <c r="C80" t="s">
        <v>11</v>
      </c>
      <c r="D80" t="s">
        <v>12</v>
      </c>
      <c r="E80" t="s">
        <v>10</v>
      </c>
      <c r="F80" t="s">
        <v>2</v>
      </c>
      <c r="G80" t="s">
        <v>1</v>
      </c>
      <c r="H80" t="s">
        <v>1</v>
      </c>
      <c r="I80">
        <v>18500</v>
      </c>
      <c r="J80">
        <v>0</v>
      </c>
      <c r="K80">
        <v>3</v>
      </c>
      <c r="L80">
        <v>16</v>
      </c>
      <c r="M80">
        <v>33</v>
      </c>
      <c r="N80">
        <v>48</v>
      </c>
      <c r="O80">
        <v>0</v>
      </c>
      <c r="P80">
        <v>2</v>
      </c>
      <c r="Q80">
        <v>13</v>
      </c>
      <c r="R80">
        <v>34</v>
      </c>
      <c r="S80">
        <v>51</v>
      </c>
    </row>
    <row r="81" spans="1:19" x14ac:dyDescent="0.25">
      <c r="A81" t="str">
        <f t="shared" si="1"/>
        <v>Alphen aan den RijnInkomensafh.huurbeleid meer dan 43786 euroHuurTotaalN.v.t.</v>
      </c>
      <c r="B81">
        <v>2015</v>
      </c>
      <c r="C81" t="s">
        <v>11</v>
      </c>
      <c r="D81" t="s">
        <v>12</v>
      </c>
      <c r="E81" t="s">
        <v>10</v>
      </c>
      <c r="F81" t="s">
        <v>3</v>
      </c>
      <c r="G81" t="s">
        <v>0</v>
      </c>
      <c r="H81" t="s">
        <v>1</v>
      </c>
      <c r="I81">
        <v>3500</v>
      </c>
      <c r="J81">
        <v>1</v>
      </c>
      <c r="K81">
        <v>12</v>
      </c>
      <c r="L81">
        <v>40</v>
      </c>
      <c r="M81">
        <v>35</v>
      </c>
      <c r="N81">
        <v>13</v>
      </c>
      <c r="O81">
        <v>1</v>
      </c>
      <c r="P81">
        <v>8</v>
      </c>
      <c r="Q81">
        <v>30</v>
      </c>
      <c r="R81">
        <v>40</v>
      </c>
      <c r="S81">
        <v>21</v>
      </c>
    </row>
    <row r="82" spans="1:19" x14ac:dyDescent="0.25">
      <c r="A82" t="str">
        <f t="shared" si="1"/>
        <v>Alphen aan den RijnInkomensafh.huurbeleid meer dan 43786 euroHuurCorporatieTotaal</v>
      </c>
      <c r="B82">
        <v>2015</v>
      </c>
      <c r="C82" t="s">
        <v>11</v>
      </c>
      <c r="D82" t="s">
        <v>12</v>
      </c>
      <c r="E82" t="s">
        <v>10</v>
      </c>
      <c r="F82" t="s">
        <v>3</v>
      </c>
      <c r="G82" t="s">
        <v>4</v>
      </c>
      <c r="H82" t="s">
        <v>0</v>
      </c>
      <c r="I82">
        <v>2300</v>
      </c>
      <c r="J82">
        <v>1</v>
      </c>
      <c r="K82">
        <v>15</v>
      </c>
      <c r="L82">
        <v>43</v>
      </c>
      <c r="M82">
        <v>33</v>
      </c>
      <c r="N82">
        <v>8</v>
      </c>
      <c r="O82">
        <v>1</v>
      </c>
      <c r="P82">
        <v>10</v>
      </c>
      <c r="Q82">
        <v>34</v>
      </c>
      <c r="R82">
        <v>40</v>
      </c>
      <c r="S82">
        <v>15</v>
      </c>
    </row>
    <row r="83" spans="1:19" x14ac:dyDescent="0.25">
      <c r="A83" t="str">
        <f t="shared" si="1"/>
        <v>Alphen aan den RijnInkomensafh.huurbeleid meer dan 43786 euroHuurCorporatieOnder liberalisatiegrens</v>
      </c>
      <c r="B83">
        <v>2015</v>
      </c>
      <c r="C83" t="s">
        <v>11</v>
      </c>
      <c r="D83" t="s">
        <v>12</v>
      </c>
      <c r="E83" t="s">
        <v>10</v>
      </c>
      <c r="F83" t="s">
        <v>3</v>
      </c>
      <c r="G83" t="s">
        <v>4</v>
      </c>
      <c r="H83" t="s">
        <v>5</v>
      </c>
      <c r="I83">
        <v>2100</v>
      </c>
      <c r="J83">
        <v>1</v>
      </c>
      <c r="K83">
        <v>15</v>
      </c>
      <c r="L83">
        <v>45</v>
      </c>
      <c r="M83">
        <v>32</v>
      </c>
      <c r="N83">
        <v>7</v>
      </c>
      <c r="O83">
        <v>1</v>
      </c>
      <c r="P83">
        <v>10</v>
      </c>
      <c r="Q83">
        <v>34</v>
      </c>
      <c r="R83">
        <v>40</v>
      </c>
      <c r="S83">
        <v>15</v>
      </c>
    </row>
    <row r="84" spans="1:19" x14ac:dyDescent="0.25">
      <c r="A84" t="str">
        <f t="shared" si="1"/>
        <v>Alphen aan den RijnInkomensafh.huurbeleid meer dan 43786 euroHuurCorporatieOverig</v>
      </c>
      <c r="B84">
        <v>2015</v>
      </c>
      <c r="C84" t="s">
        <v>11</v>
      </c>
      <c r="D84" t="s">
        <v>12</v>
      </c>
      <c r="E84" t="s">
        <v>10</v>
      </c>
      <c r="F84" t="s">
        <v>3</v>
      </c>
      <c r="G84" t="s">
        <v>4</v>
      </c>
      <c r="H84" t="s">
        <v>6</v>
      </c>
      <c r="I84">
        <v>200</v>
      </c>
      <c r="J84">
        <v>0</v>
      </c>
      <c r="K84">
        <v>15</v>
      </c>
      <c r="L84">
        <v>32</v>
      </c>
      <c r="M84">
        <v>43</v>
      </c>
      <c r="N84">
        <v>10</v>
      </c>
      <c r="O84">
        <v>0</v>
      </c>
      <c r="P84">
        <v>11</v>
      </c>
      <c r="Q84">
        <v>29</v>
      </c>
      <c r="R84">
        <v>40</v>
      </c>
      <c r="S84">
        <v>19</v>
      </c>
    </row>
    <row r="85" spans="1:19" x14ac:dyDescent="0.25">
      <c r="A85" t="str">
        <f t="shared" si="1"/>
        <v>Alphen aan den RijnInkomensafh.huurbeleid meer dan 43786 euroHuurOverige verhuurderN.v.t.</v>
      </c>
      <c r="B85">
        <v>2015</v>
      </c>
      <c r="C85" t="s">
        <v>11</v>
      </c>
      <c r="D85" t="s">
        <v>12</v>
      </c>
      <c r="E85" t="s">
        <v>10</v>
      </c>
      <c r="F85" t="s">
        <v>3</v>
      </c>
      <c r="G85" t="s">
        <v>7</v>
      </c>
      <c r="H85" t="s">
        <v>1</v>
      </c>
      <c r="I85">
        <v>1200</v>
      </c>
      <c r="J85">
        <v>0</v>
      </c>
      <c r="K85">
        <v>5</v>
      </c>
      <c r="L85">
        <v>33</v>
      </c>
      <c r="M85">
        <v>40</v>
      </c>
      <c r="N85">
        <v>22</v>
      </c>
      <c r="O85">
        <v>1</v>
      </c>
      <c r="P85">
        <v>4</v>
      </c>
      <c r="Q85">
        <v>22</v>
      </c>
      <c r="R85">
        <v>41</v>
      </c>
      <c r="S85">
        <v>32</v>
      </c>
    </row>
    <row r="86" spans="1:19" x14ac:dyDescent="0.25">
      <c r="A86" t="str">
        <f t="shared" si="1"/>
        <v>NieuwkoopTotaalTotaalN.v.t.N.v.t.</v>
      </c>
      <c r="B86">
        <v>2015</v>
      </c>
      <c r="C86" t="s">
        <v>11</v>
      </c>
      <c r="D86" t="s">
        <v>13</v>
      </c>
      <c r="E86" t="s">
        <v>0</v>
      </c>
      <c r="F86" t="s">
        <v>0</v>
      </c>
      <c r="G86" t="s">
        <v>1</v>
      </c>
      <c r="H86" t="s">
        <v>1</v>
      </c>
      <c r="I86">
        <v>10800</v>
      </c>
      <c r="J86">
        <v>8</v>
      </c>
      <c r="K86">
        <v>15</v>
      </c>
      <c r="L86">
        <v>20</v>
      </c>
      <c r="M86">
        <v>24</v>
      </c>
      <c r="N86">
        <v>32</v>
      </c>
      <c r="O86">
        <v>12</v>
      </c>
      <c r="P86">
        <v>17</v>
      </c>
      <c r="Q86">
        <v>21</v>
      </c>
      <c r="R86">
        <v>24</v>
      </c>
      <c r="S86">
        <v>26</v>
      </c>
    </row>
    <row r="87" spans="1:19" x14ac:dyDescent="0.25">
      <c r="A87" t="str">
        <f t="shared" si="1"/>
        <v>NieuwkoopTotaalEigenaarN.v.t.N.v.t.</v>
      </c>
      <c r="B87">
        <v>2015</v>
      </c>
      <c r="C87" t="s">
        <v>11</v>
      </c>
      <c r="D87" t="s">
        <v>13</v>
      </c>
      <c r="E87" t="s">
        <v>0</v>
      </c>
      <c r="F87" t="s">
        <v>2</v>
      </c>
      <c r="G87" t="s">
        <v>1</v>
      </c>
      <c r="H87" t="s">
        <v>1</v>
      </c>
      <c r="I87">
        <v>7800</v>
      </c>
      <c r="J87">
        <v>1</v>
      </c>
      <c r="K87">
        <v>6</v>
      </c>
      <c r="L87">
        <v>20</v>
      </c>
      <c r="M87">
        <v>30</v>
      </c>
      <c r="N87">
        <v>43</v>
      </c>
      <c r="O87">
        <v>4</v>
      </c>
      <c r="P87">
        <v>10</v>
      </c>
      <c r="Q87">
        <v>23</v>
      </c>
      <c r="R87">
        <v>29</v>
      </c>
      <c r="S87">
        <v>34</v>
      </c>
    </row>
    <row r="88" spans="1:19" x14ac:dyDescent="0.25">
      <c r="A88" t="str">
        <f t="shared" si="1"/>
        <v>NieuwkoopTotaalHuurTotaalN.v.t.</v>
      </c>
      <c r="B88">
        <v>2015</v>
      </c>
      <c r="C88" t="s">
        <v>11</v>
      </c>
      <c r="D88" t="s">
        <v>13</v>
      </c>
      <c r="E88" t="s">
        <v>0</v>
      </c>
      <c r="F88" t="s">
        <v>3</v>
      </c>
      <c r="G88" t="s">
        <v>0</v>
      </c>
      <c r="H88" t="s">
        <v>1</v>
      </c>
      <c r="I88">
        <v>3000</v>
      </c>
      <c r="J88">
        <v>26</v>
      </c>
      <c r="K88">
        <v>41</v>
      </c>
      <c r="L88">
        <v>18</v>
      </c>
      <c r="M88">
        <v>11</v>
      </c>
      <c r="N88">
        <v>4</v>
      </c>
      <c r="O88">
        <v>32</v>
      </c>
      <c r="P88">
        <v>34</v>
      </c>
      <c r="Q88">
        <v>18</v>
      </c>
      <c r="R88">
        <v>11</v>
      </c>
      <c r="S88">
        <v>6</v>
      </c>
    </row>
    <row r="89" spans="1:19" x14ac:dyDescent="0.25">
      <c r="A89" t="str">
        <f t="shared" si="1"/>
        <v>NieuwkoopTotaalHuurCorporatieTotaal</v>
      </c>
      <c r="B89">
        <v>2015</v>
      </c>
      <c r="C89" t="s">
        <v>11</v>
      </c>
      <c r="D89" t="s">
        <v>13</v>
      </c>
      <c r="E89" t="s">
        <v>0</v>
      </c>
      <c r="F89" t="s">
        <v>3</v>
      </c>
      <c r="G89" t="s">
        <v>4</v>
      </c>
      <c r="H89" t="s">
        <v>0</v>
      </c>
      <c r="I89">
        <v>2200</v>
      </c>
      <c r="J89">
        <v>25</v>
      </c>
      <c r="K89">
        <v>45</v>
      </c>
      <c r="L89">
        <v>18</v>
      </c>
      <c r="M89">
        <v>10</v>
      </c>
      <c r="N89">
        <v>2</v>
      </c>
      <c r="O89">
        <v>30</v>
      </c>
      <c r="P89">
        <v>37</v>
      </c>
      <c r="Q89">
        <v>19</v>
      </c>
      <c r="R89">
        <v>10</v>
      </c>
      <c r="S89">
        <v>4</v>
      </c>
    </row>
    <row r="90" spans="1:19" x14ac:dyDescent="0.25">
      <c r="A90" t="str">
        <f t="shared" si="1"/>
        <v>NieuwkoopTotaalHuurCorporatieOnder liberalisatiegrens</v>
      </c>
      <c r="B90">
        <v>2015</v>
      </c>
      <c r="C90" t="s">
        <v>11</v>
      </c>
      <c r="D90" t="s">
        <v>13</v>
      </c>
      <c r="E90" t="s">
        <v>0</v>
      </c>
      <c r="F90" t="s">
        <v>3</v>
      </c>
      <c r="G90" t="s">
        <v>4</v>
      </c>
      <c r="H90" t="s">
        <v>5</v>
      </c>
      <c r="I90">
        <v>2100</v>
      </c>
      <c r="J90">
        <v>26</v>
      </c>
      <c r="K90">
        <v>45</v>
      </c>
      <c r="L90">
        <v>18</v>
      </c>
      <c r="M90">
        <v>9</v>
      </c>
      <c r="N90">
        <v>1</v>
      </c>
      <c r="O90">
        <v>31</v>
      </c>
      <c r="P90">
        <v>38</v>
      </c>
      <c r="Q90">
        <v>18</v>
      </c>
      <c r="R90">
        <v>10</v>
      </c>
      <c r="S90">
        <v>4</v>
      </c>
    </row>
    <row r="91" spans="1:19" x14ac:dyDescent="0.25">
      <c r="A91" t="str">
        <f t="shared" si="1"/>
        <v>NieuwkoopTotaalHuurCorporatieOverig</v>
      </c>
      <c r="B91">
        <v>2015</v>
      </c>
      <c r="C91" t="s">
        <v>11</v>
      </c>
      <c r="D91" t="s">
        <v>13</v>
      </c>
      <c r="E91" t="s">
        <v>0</v>
      </c>
      <c r="F91" t="s">
        <v>3</v>
      </c>
      <c r="G91" t="s">
        <v>4</v>
      </c>
      <c r="H91" t="s">
        <v>6</v>
      </c>
      <c r="I91">
        <v>100</v>
      </c>
      <c r="J91">
        <v>12</v>
      </c>
      <c r="K91">
        <v>40</v>
      </c>
      <c r="L91">
        <v>27</v>
      </c>
      <c r="M91">
        <v>17</v>
      </c>
      <c r="N91">
        <v>4</v>
      </c>
      <c r="O91">
        <v>22</v>
      </c>
      <c r="P91">
        <v>30</v>
      </c>
      <c r="Q91">
        <v>29</v>
      </c>
      <c r="R91">
        <v>9</v>
      </c>
      <c r="S91">
        <v>10</v>
      </c>
    </row>
    <row r="92" spans="1:19" x14ac:dyDescent="0.25">
      <c r="A92" t="str">
        <f t="shared" si="1"/>
        <v>NieuwkoopTotaalHuurOverige verhuurderN.v.t.</v>
      </c>
      <c r="B92">
        <v>2015</v>
      </c>
      <c r="C92" t="s">
        <v>11</v>
      </c>
      <c r="D92" t="s">
        <v>13</v>
      </c>
      <c r="E92" t="s">
        <v>0</v>
      </c>
      <c r="F92" t="s">
        <v>3</v>
      </c>
      <c r="G92" t="s">
        <v>7</v>
      </c>
      <c r="H92" t="s">
        <v>1</v>
      </c>
      <c r="I92">
        <v>800</v>
      </c>
      <c r="J92">
        <v>29</v>
      </c>
      <c r="K92">
        <v>29</v>
      </c>
      <c r="L92">
        <v>18</v>
      </c>
      <c r="M92">
        <v>15</v>
      </c>
      <c r="N92">
        <v>9</v>
      </c>
      <c r="O92">
        <v>35</v>
      </c>
      <c r="P92">
        <v>24</v>
      </c>
      <c r="Q92">
        <v>15</v>
      </c>
      <c r="R92">
        <v>15</v>
      </c>
      <c r="S92">
        <v>11</v>
      </c>
    </row>
    <row r="93" spans="1:19" x14ac:dyDescent="0.25">
      <c r="A93" t="str">
        <f t="shared" si="1"/>
        <v>NieuwkoopInkomensafh.huurbeleid tot 34229 euroTotaalN.v.t.N.v.t.</v>
      </c>
      <c r="B93">
        <v>2015</v>
      </c>
      <c r="C93" t="s">
        <v>11</v>
      </c>
      <c r="D93" t="s">
        <v>13</v>
      </c>
      <c r="E93" t="s">
        <v>8</v>
      </c>
      <c r="F93" t="s">
        <v>0</v>
      </c>
      <c r="G93" t="s">
        <v>1</v>
      </c>
      <c r="H93" t="s">
        <v>1</v>
      </c>
      <c r="I93">
        <v>3800</v>
      </c>
      <c r="J93">
        <v>22</v>
      </c>
      <c r="K93">
        <v>33</v>
      </c>
      <c r="L93">
        <v>22</v>
      </c>
      <c r="M93">
        <v>17</v>
      </c>
      <c r="N93">
        <v>6</v>
      </c>
      <c r="O93">
        <v>31</v>
      </c>
      <c r="P93">
        <v>37</v>
      </c>
      <c r="Q93">
        <v>24</v>
      </c>
      <c r="R93">
        <v>7</v>
      </c>
      <c r="S93">
        <v>2</v>
      </c>
    </row>
    <row r="94" spans="1:19" x14ac:dyDescent="0.25">
      <c r="A94" t="str">
        <f t="shared" si="1"/>
        <v>NieuwkoopInkomensafh.huurbeleid tot 34229 euroEigenaarN.v.t.N.v.t.</v>
      </c>
      <c r="B94">
        <v>2015</v>
      </c>
      <c r="C94" t="s">
        <v>11</v>
      </c>
      <c r="D94" t="s">
        <v>13</v>
      </c>
      <c r="E94" t="s">
        <v>8</v>
      </c>
      <c r="F94" t="s">
        <v>2</v>
      </c>
      <c r="G94" t="s">
        <v>1</v>
      </c>
      <c r="H94" t="s">
        <v>1</v>
      </c>
      <c r="I94">
        <v>1800</v>
      </c>
      <c r="J94">
        <v>5</v>
      </c>
      <c r="K94">
        <v>13</v>
      </c>
      <c r="L94">
        <v>37</v>
      </c>
      <c r="M94">
        <v>32</v>
      </c>
      <c r="N94">
        <v>12</v>
      </c>
      <c r="O94">
        <v>14</v>
      </c>
      <c r="P94">
        <v>31</v>
      </c>
      <c r="Q94">
        <v>39</v>
      </c>
      <c r="R94">
        <v>13</v>
      </c>
      <c r="S94">
        <v>3</v>
      </c>
    </row>
    <row r="95" spans="1:19" x14ac:dyDescent="0.25">
      <c r="A95" t="str">
        <f t="shared" si="1"/>
        <v>NieuwkoopInkomensafh.huurbeleid tot 34229 euroHuurTotaalN.v.t.</v>
      </c>
      <c r="B95">
        <v>2015</v>
      </c>
      <c r="C95" t="s">
        <v>11</v>
      </c>
      <c r="D95" t="s">
        <v>13</v>
      </c>
      <c r="E95" t="s">
        <v>8</v>
      </c>
      <c r="F95" t="s">
        <v>3</v>
      </c>
      <c r="G95" t="s">
        <v>0</v>
      </c>
      <c r="H95" t="s">
        <v>1</v>
      </c>
      <c r="I95">
        <v>1900</v>
      </c>
      <c r="J95">
        <v>39</v>
      </c>
      <c r="K95">
        <v>52</v>
      </c>
      <c r="L95">
        <v>6</v>
      </c>
      <c r="M95">
        <v>2</v>
      </c>
      <c r="N95">
        <v>0</v>
      </c>
      <c r="O95">
        <v>47</v>
      </c>
      <c r="P95">
        <v>43</v>
      </c>
      <c r="Q95">
        <v>8</v>
      </c>
      <c r="R95">
        <v>1</v>
      </c>
      <c r="S95">
        <v>0</v>
      </c>
    </row>
    <row r="96" spans="1:19" x14ac:dyDescent="0.25">
      <c r="A96" t="str">
        <f t="shared" si="1"/>
        <v>NieuwkoopInkomensafh.huurbeleid tot 34229 euroHuurCorporatieTotaal</v>
      </c>
      <c r="B96">
        <v>2015</v>
      </c>
      <c r="C96" t="s">
        <v>11</v>
      </c>
      <c r="D96" t="s">
        <v>13</v>
      </c>
      <c r="E96" t="s">
        <v>8</v>
      </c>
      <c r="F96" t="s">
        <v>3</v>
      </c>
      <c r="G96" t="s">
        <v>4</v>
      </c>
      <c r="H96" t="s">
        <v>0</v>
      </c>
      <c r="I96">
        <v>1400</v>
      </c>
      <c r="J96">
        <v>37</v>
      </c>
      <c r="K96">
        <v>57</v>
      </c>
      <c r="L96">
        <v>5</v>
      </c>
      <c r="M96">
        <v>1</v>
      </c>
      <c r="N96">
        <v>0</v>
      </c>
      <c r="O96">
        <v>44</v>
      </c>
      <c r="P96">
        <v>47</v>
      </c>
      <c r="Q96">
        <v>8</v>
      </c>
      <c r="R96">
        <v>0</v>
      </c>
      <c r="S96">
        <v>0</v>
      </c>
    </row>
    <row r="97" spans="1:19" x14ac:dyDescent="0.25">
      <c r="A97" t="str">
        <f t="shared" si="1"/>
        <v>NieuwkoopInkomensafh.huurbeleid tot 34229 euroHuurCorporatieOnder liberalisatiegrens</v>
      </c>
      <c r="B97">
        <v>2015</v>
      </c>
      <c r="C97" t="s">
        <v>11</v>
      </c>
      <c r="D97" t="s">
        <v>13</v>
      </c>
      <c r="E97" t="s">
        <v>8</v>
      </c>
      <c r="F97" t="s">
        <v>3</v>
      </c>
      <c r="G97" t="s">
        <v>4</v>
      </c>
      <c r="H97" t="s">
        <v>5</v>
      </c>
      <c r="I97">
        <v>1400</v>
      </c>
      <c r="J97">
        <v>37</v>
      </c>
      <c r="K97">
        <v>57</v>
      </c>
      <c r="L97">
        <v>5</v>
      </c>
      <c r="M97">
        <v>1</v>
      </c>
      <c r="N97">
        <v>0</v>
      </c>
      <c r="O97">
        <v>44</v>
      </c>
      <c r="P97">
        <v>47</v>
      </c>
      <c r="Q97">
        <v>8</v>
      </c>
      <c r="R97">
        <v>0</v>
      </c>
      <c r="S97">
        <v>0</v>
      </c>
    </row>
    <row r="98" spans="1:19" x14ac:dyDescent="0.25">
      <c r="A98" t="str">
        <f t="shared" si="1"/>
        <v>NieuwkoopInkomensafh.huurbeleid tot 34229 euroHuurCorporatieOverig</v>
      </c>
      <c r="B98">
        <v>2015</v>
      </c>
      <c r="C98" t="s">
        <v>11</v>
      </c>
      <c r="D98" t="s">
        <v>13</v>
      </c>
      <c r="E98" t="s">
        <v>8</v>
      </c>
      <c r="F98" t="s">
        <v>3</v>
      </c>
      <c r="G98" t="s">
        <v>4</v>
      </c>
      <c r="H98" t="s">
        <v>6</v>
      </c>
      <c r="I98">
        <v>0</v>
      </c>
      <c r="J98">
        <v>20</v>
      </c>
      <c r="K98">
        <v>68</v>
      </c>
      <c r="L98">
        <v>9</v>
      </c>
      <c r="M98">
        <v>2</v>
      </c>
      <c r="N98">
        <v>0</v>
      </c>
      <c r="O98">
        <v>36</v>
      </c>
      <c r="P98">
        <v>45</v>
      </c>
      <c r="Q98">
        <v>18</v>
      </c>
      <c r="R98">
        <v>0</v>
      </c>
      <c r="S98">
        <v>0</v>
      </c>
    </row>
    <row r="99" spans="1:19" x14ac:dyDescent="0.25">
      <c r="A99" t="str">
        <f t="shared" si="1"/>
        <v>NieuwkoopInkomensafh.huurbeleid tot 34229 euroHuurOverige verhuurderN.v.t.</v>
      </c>
      <c r="B99">
        <v>2015</v>
      </c>
      <c r="C99" t="s">
        <v>11</v>
      </c>
      <c r="D99" t="s">
        <v>13</v>
      </c>
      <c r="E99" t="s">
        <v>8</v>
      </c>
      <c r="F99" t="s">
        <v>3</v>
      </c>
      <c r="G99" t="s">
        <v>7</v>
      </c>
      <c r="H99" t="s">
        <v>1</v>
      </c>
      <c r="I99">
        <v>500</v>
      </c>
      <c r="J99">
        <v>46</v>
      </c>
      <c r="K99">
        <v>39</v>
      </c>
      <c r="L99">
        <v>9</v>
      </c>
      <c r="M99">
        <v>5</v>
      </c>
      <c r="N99">
        <v>1</v>
      </c>
      <c r="O99">
        <v>54</v>
      </c>
      <c r="P99">
        <v>31</v>
      </c>
      <c r="Q99">
        <v>10</v>
      </c>
      <c r="R99">
        <v>3</v>
      </c>
      <c r="S99">
        <v>1</v>
      </c>
    </row>
    <row r="100" spans="1:19" x14ac:dyDescent="0.25">
      <c r="A100" t="str">
        <f t="shared" si="1"/>
        <v>NieuwkoopInkomensafh.huurbeleid 34229 t/m 43786 euroTotaalN.v.t.N.v.t.</v>
      </c>
      <c r="B100">
        <v>2015</v>
      </c>
      <c r="C100" t="s">
        <v>11</v>
      </c>
      <c r="D100" t="s">
        <v>13</v>
      </c>
      <c r="E100" t="s">
        <v>9</v>
      </c>
      <c r="F100" t="s">
        <v>0</v>
      </c>
      <c r="G100" t="s">
        <v>1</v>
      </c>
      <c r="H100" t="s">
        <v>1</v>
      </c>
      <c r="I100">
        <v>1400</v>
      </c>
      <c r="J100">
        <v>2</v>
      </c>
      <c r="K100">
        <v>17</v>
      </c>
      <c r="L100">
        <v>32</v>
      </c>
      <c r="M100">
        <v>28</v>
      </c>
      <c r="N100">
        <v>20</v>
      </c>
      <c r="O100">
        <v>4</v>
      </c>
      <c r="P100">
        <v>18</v>
      </c>
      <c r="Q100">
        <v>41</v>
      </c>
      <c r="R100">
        <v>32</v>
      </c>
      <c r="S100">
        <v>5</v>
      </c>
    </row>
    <row r="101" spans="1:19" x14ac:dyDescent="0.25">
      <c r="A101" t="str">
        <f t="shared" si="1"/>
        <v>NieuwkoopInkomensafh.huurbeleid 34229 t/m 43786 euroEigenaarN.v.t.N.v.t.</v>
      </c>
      <c r="B101">
        <v>2015</v>
      </c>
      <c r="C101" t="s">
        <v>11</v>
      </c>
      <c r="D101" t="s">
        <v>13</v>
      </c>
      <c r="E101" t="s">
        <v>9</v>
      </c>
      <c r="F101" t="s">
        <v>2</v>
      </c>
      <c r="G101" t="s">
        <v>1</v>
      </c>
      <c r="H101" t="s">
        <v>1</v>
      </c>
      <c r="I101">
        <v>1100</v>
      </c>
      <c r="J101">
        <v>0</v>
      </c>
      <c r="K101">
        <v>12</v>
      </c>
      <c r="L101">
        <v>26</v>
      </c>
      <c r="M101">
        <v>36</v>
      </c>
      <c r="N101">
        <v>26</v>
      </c>
      <c r="O101">
        <v>2</v>
      </c>
      <c r="P101">
        <v>14</v>
      </c>
      <c r="Q101">
        <v>37</v>
      </c>
      <c r="R101">
        <v>41</v>
      </c>
      <c r="S101">
        <v>6</v>
      </c>
    </row>
    <row r="102" spans="1:19" x14ac:dyDescent="0.25">
      <c r="A102" t="str">
        <f t="shared" si="1"/>
        <v>NieuwkoopInkomensafh.huurbeleid 34229 t/m 43786 euroHuurTotaalN.v.t.</v>
      </c>
      <c r="B102">
        <v>2015</v>
      </c>
      <c r="C102" t="s">
        <v>11</v>
      </c>
      <c r="D102" t="s">
        <v>13</v>
      </c>
      <c r="E102" t="s">
        <v>9</v>
      </c>
      <c r="F102" t="s">
        <v>3</v>
      </c>
      <c r="G102" t="s">
        <v>0</v>
      </c>
      <c r="H102" t="s">
        <v>1</v>
      </c>
      <c r="I102">
        <v>400</v>
      </c>
      <c r="J102">
        <v>8</v>
      </c>
      <c r="K102">
        <v>33</v>
      </c>
      <c r="L102">
        <v>51</v>
      </c>
      <c r="M102">
        <v>7</v>
      </c>
      <c r="N102">
        <v>1</v>
      </c>
      <c r="O102">
        <v>10</v>
      </c>
      <c r="P102">
        <v>29</v>
      </c>
      <c r="Q102">
        <v>51</v>
      </c>
      <c r="R102">
        <v>8</v>
      </c>
      <c r="S102">
        <v>2</v>
      </c>
    </row>
    <row r="103" spans="1:19" x14ac:dyDescent="0.25">
      <c r="A103" t="str">
        <f t="shared" si="1"/>
        <v>NieuwkoopInkomensafh.huurbeleid 34229 t/m 43786 euroHuurCorporatieTotaal</v>
      </c>
      <c r="B103">
        <v>2015</v>
      </c>
      <c r="C103" t="s">
        <v>11</v>
      </c>
      <c r="D103" t="s">
        <v>13</v>
      </c>
      <c r="E103" t="s">
        <v>9</v>
      </c>
      <c r="F103" t="s">
        <v>3</v>
      </c>
      <c r="G103" t="s">
        <v>4</v>
      </c>
      <c r="H103" t="s">
        <v>0</v>
      </c>
      <c r="I103">
        <v>300</v>
      </c>
      <c r="J103">
        <v>9</v>
      </c>
      <c r="K103">
        <v>35</v>
      </c>
      <c r="L103">
        <v>50</v>
      </c>
      <c r="M103">
        <v>6</v>
      </c>
      <c r="N103">
        <v>0</v>
      </c>
      <c r="O103">
        <v>11</v>
      </c>
      <c r="P103">
        <v>30</v>
      </c>
      <c r="Q103">
        <v>53</v>
      </c>
      <c r="R103">
        <v>6</v>
      </c>
      <c r="S103">
        <v>1</v>
      </c>
    </row>
    <row r="104" spans="1:19" x14ac:dyDescent="0.25">
      <c r="A104" t="str">
        <f t="shared" si="1"/>
        <v>NieuwkoopInkomensafh.huurbeleid 34229 t/m 43786 euroHuurCorporatieOnder liberalisatiegrens</v>
      </c>
      <c r="B104">
        <v>2015</v>
      </c>
      <c r="C104" t="s">
        <v>11</v>
      </c>
      <c r="D104" t="s">
        <v>13</v>
      </c>
      <c r="E104" t="s">
        <v>9</v>
      </c>
      <c r="F104" t="s">
        <v>3</v>
      </c>
      <c r="G104" t="s">
        <v>4</v>
      </c>
      <c r="H104" t="s">
        <v>5</v>
      </c>
      <c r="I104">
        <v>300</v>
      </c>
      <c r="J104">
        <v>9</v>
      </c>
      <c r="K104">
        <v>35</v>
      </c>
      <c r="L104">
        <v>51</v>
      </c>
      <c r="M104">
        <v>6</v>
      </c>
      <c r="N104">
        <v>0</v>
      </c>
      <c r="O104">
        <v>10</v>
      </c>
      <c r="P104">
        <v>30</v>
      </c>
      <c r="Q104">
        <v>54</v>
      </c>
      <c r="R104">
        <v>6</v>
      </c>
      <c r="S104">
        <v>1</v>
      </c>
    </row>
    <row r="105" spans="1:19" x14ac:dyDescent="0.25">
      <c r="A105" t="str">
        <f t="shared" si="1"/>
        <v>NieuwkoopInkomensafh.huurbeleid 34229 t/m 43786 euroHuurCorporatieOverig</v>
      </c>
      <c r="B105">
        <v>2015</v>
      </c>
      <c r="C105" t="s">
        <v>11</v>
      </c>
      <c r="D105" t="s">
        <v>13</v>
      </c>
      <c r="E105" t="s">
        <v>9</v>
      </c>
      <c r="F105" t="s">
        <v>3</v>
      </c>
      <c r="G105" t="s">
        <v>4</v>
      </c>
      <c r="H105" t="s">
        <v>6</v>
      </c>
      <c r="I105">
        <v>0</v>
      </c>
      <c r="J105">
        <v>15</v>
      </c>
      <c r="K105">
        <v>25</v>
      </c>
      <c r="L105">
        <v>45</v>
      </c>
      <c r="M105">
        <v>15</v>
      </c>
      <c r="N105">
        <v>0</v>
      </c>
      <c r="O105">
        <v>25</v>
      </c>
      <c r="P105">
        <v>30</v>
      </c>
      <c r="Q105">
        <v>45</v>
      </c>
      <c r="R105">
        <v>0</v>
      </c>
      <c r="S105">
        <v>0</v>
      </c>
    </row>
    <row r="106" spans="1:19" x14ac:dyDescent="0.25">
      <c r="A106" t="str">
        <f t="shared" si="1"/>
        <v>NieuwkoopInkomensafh.huurbeleid 34229 t/m 43786 euroHuurOverige verhuurderN.v.t.</v>
      </c>
      <c r="B106">
        <v>2015</v>
      </c>
      <c r="C106" t="s">
        <v>11</v>
      </c>
      <c r="D106" t="s">
        <v>13</v>
      </c>
      <c r="E106" t="s">
        <v>9</v>
      </c>
      <c r="F106" t="s">
        <v>3</v>
      </c>
      <c r="G106" t="s">
        <v>7</v>
      </c>
      <c r="H106" t="s">
        <v>1</v>
      </c>
      <c r="I106">
        <v>100</v>
      </c>
      <c r="J106">
        <v>3</v>
      </c>
      <c r="K106">
        <v>26</v>
      </c>
      <c r="L106">
        <v>55</v>
      </c>
      <c r="M106">
        <v>10</v>
      </c>
      <c r="N106">
        <v>6</v>
      </c>
      <c r="O106">
        <v>6</v>
      </c>
      <c r="P106">
        <v>27</v>
      </c>
      <c r="Q106">
        <v>45</v>
      </c>
      <c r="R106">
        <v>16</v>
      </c>
      <c r="S106">
        <v>6</v>
      </c>
    </row>
    <row r="107" spans="1:19" x14ac:dyDescent="0.25">
      <c r="A107" t="str">
        <f t="shared" si="1"/>
        <v>NieuwkoopInkomensafh.huurbeleid meer dan 43786 euroTotaalN.v.t.N.v.t.</v>
      </c>
      <c r="B107">
        <v>2015</v>
      </c>
      <c r="C107" t="s">
        <v>11</v>
      </c>
      <c r="D107" t="s">
        <v>13</v>
      </c>
      <c r="E107" t="s">
        <v>10</v>
      </c>
      <c r="F107" t="s">
        <v>0</v>
      </c>
      <c r="G107" t="s">
        <v>1</v>
      </c>
      <c r="H107" t="s">
        <v>1</v>
      </c>
      <c r="I107">
        <v>5600</v>
      </c>
      <c r="J107">
        <v>0</v>
      </c>
      <c r="K107">
        <v>3</v>
      </c>
      <c r="L107">
        <v>15</v>
      </c>
      <c r="M107">
        <v>29</v>
      </c>
      <c r="N107">
        <v>53</v>
      </c>
      <c r="O107">
        <v>1</v>
      </c>
      <c r="P107">
        <v>3</v>
      </c>
      <c r="Q107">
        <v>15</v>
      </c>
      <c r="R107">
        <v>33</v>
      </c>
      <c r="S107">
        <v>48</v>
      </c>
    </row>
    <row r="108" spans="1:19" x14ac:dyDescent="0.25">
      <c r="A108" t="str">
        <f t="shared" si="1"/>
        <v>NieuwkoopInkomensafh.huurbeleid meer dan 43786 euroEigenaarN.v.t.N.v.t.</v>
      </c>
      <c r="B108">
        <v>2015</v>
      </c>
      <c r="C108" t="s">
        <v>11</v>
      </c>
      <c r="D108" t="s">
        <v>13</v>
      </c>
      <c r="E108" t="s">
        <v>10</v>
      </c>
      <c r="F108" t="s">
        <v>2</v>
      </c>
      <c r="G108" t="s">
        <v>1</v>
      </c>
      <c r="H108" t="s">
        <v>1</v>
      </c>
      <c r="I108">
        <v>4900</v>
      </c>
      <c r="J108">
        <v>0</v>
      </c>
      <c r="K108">
        <v>2</v>
      </c>
      <c r="L108">
        <v>13</v>
      </c>
      <c r="M108">
        <v>27</v>
      </c>
      <c r="N108">
        <v>58</v>
      </c>
      <c r="O108">
        <v>1</v>
      </c>
      <c r="P108">
        <v>2</v>
      </c>
      <c r="Q108">
        <v>13</v>
      </c>
      <c r="R108">
        <v>32</v>
      </c>
      <c r="S108">
        <v>52</v>
      </c>
    </row>
    <row r="109" spans="1:19" x14ac:dyDescent="0.25">
      <c r="A109" t="str">
        <f t="shared" si="1"/>
        <v>NieuwkoopInkomensafh.huurbeleid meer dan 43786 euroHuurTotaalN.v.t.</v>
      </c>
      <c r="B109">
        <v>2015</v>
      </c>
      <c r="C109" t="s">
        <v>11</v>
      </c>
      <c r="D109" t="s">
        <v>13</v>
      </c>
      <c r="E109" t="s">
        <v>10</v>
      </c>
      <c r="F109" t="s">
        <v>3</v>
      </c>
      <c r="G109" t="s">
        <v>0</v>
      </c>
      <c r="H109" t="s">
        <v>1</v>
      </c>
      <c r="I109">
        <v>700</v>
      </c>
      <c r="J109">
        <v>1</v>
      </c>
      <c r="K109">
        <v>12</v>
      </c>
      <c r="L109">
        <v>33</v>
      </c>
      <c r="M109">
        <v>40</v>
      </c>
      <c r="N109">
        <v>14</v>
      </c>
      <c r="O109">
        <v>1</v>
      </c>
      <c r="P109">
        <v>10</v>
      </c>
      <c r="Q109">
        <v>25</v>
      </c>
      <c r="R109">
        <v>41</v>
      </c>
      <c r="S109">
        <v>23</v>
      </c>
    </row>
    <row r="110" spans="1:19" x14ac:dyDescent="0.25">
      <c r="A110" t="str">
        <f t="shared" si="1"/>
        <v>NieuwkoopInkomensafh.huurbeleid meer dan 43786 euroHuurCorporatieTotaal</v>
      </c>
      <c r="B110">
        <v>2015</v>
      </c>
      <c r="C110" t="s">
        <v>11</v>
      </c>
      <c r="D110" t="s">
        <v>13</v>
      </c>
      <c r="E110" t="s">
        <v>10</v>
      </c>
      <c r="F110" t="s">
        <v>3</v>
      </c>
      <c r="G110" t="s">
        <v>4</v>
      </c>
      <c r="H110" t="s">
        <v>0</v>
      </c>
      <c r="I110">
        <v>500</v>
      </c>
      <c r="J110">
        <v>1</v>
      </c>
      <c r="K110">
        <v>14</v>
      </c>
      <c r="L110">
        <v>37</v>
      </c>
      <c r="M110">
        <v>40</v>
      </c>
      <c r="N110">
        <v>7</v>
      </c>
      <c r="O110">
        <v>1</v>
      </c>
      <c r="P110">
        <v>12</v>
      </c>
      <c r="Q110">
        <v>28</v>
      </c>
      <c r="R110">
        <v>40</v>
      </c>
      <c r="S110">
        <v>18</v>
      </c>
    </row>
    <row r="111" spans="1:19" x14ac:dyDescent="0.25">
      <c r="A111" t="str">
        <f t="shared" si="1"/>
        <v>NieuwkoopInkomensafh.huurbeleid meer dan 43786 euroHuurCorporatieOnder liberalisatiegrens</v>
      </c>
      <c r="B111">
        <v>2015</v>
      </c>
      <c r="C111" t="s">
        <v>11</v>
      </c>
      <c r="D111" t="s">
        <v>13</v>
      </c>
      <c r="E111" t="s">
        <v>10</v>
      </c>
      <c r="F111" t="s">
        <v>3</v>
      </c>
      <c r="G111" t="s">
        <v>4</v>
      </c>
      <c r="H111" t="s">
        <v>5</v>
      </c>
      <c r="I111">
        <v>400</v>
      </c>
      <c r="J111">
        <v>1</v>
      </c>
      <c r="K111">
        <v>14</v>
      </c>
      <c r="L111">
        <v>37</v>
      </c>
      <c r="M111">
        <v>40</v>
      </c>
      <c r="N111">
        <v>7</v>
      </c>
      <c r="O111">
        <v>1</v>
      </c>
      <c r="P111">
        <v>12</v>
      </c>
      <c r="Q111">
        <v>28</v>
      </c>
      <c r="R111">
        <v>42</v>
      </c>
      <c r="S111">
        <v>18</v>
      </c>
    </row>
    <row r="112" spans="1:19" x14ac:dyDescent="0.25">
      <c r="A112" t="str">
        <f t="shared" si="1"/>
        <v>NieuwkoopInkomensafh.huurbeleid meer dan 43786 euroHuurCorporatieOverig</v>
      </c>
      <c r="B112">
        <v>2015</v>
      </c>
      <c r="C112" t="s">
        <v>11</v>
      </c>
      <c r="D112" t="s">
        <v>13</v>
      </c>
      <c r="E112" t="s">
        <v>10</v>
      </c>
      <c r="F112" t="s">
        <v>3</v>
      </c>
      <c r="G112" t="s">
        <v>4</v>
      </c>
      <c r="H112" t="s">
        <v>6</v>
      </c>
      <c r="I112">
        <v>0</v>
      </c>
      <c r="J112">
        <v>0</v>
      </c>
      <c r="K112">
        <v>12</v>
      </c>
      <c r="L112">
        <v>38</v>
      </c>
      <c r="M112">
        <v>38</v>
      </c>
      <c r="N112">
        <v>12</v>
      </c>
      <c r="O112">
        <v>3</v>
      </c>
      <c r="P112">
        <v>9</v>
      </c>
      <c r="Q112">
        <v>32</v>
      </c>
      <c r="R112">
        <v>26</v>
      </c>
      <c r="S112">
        <v>29</v>
      </c>
    </row>
    <row r="113" spans="1:19" x14ac:dyDescent="0.25">
      <c r="A113" t="str">
        <f t="shared" si="1"/>
        <v>NieuwkoopInkomensafh.huurbeleid meer dan 43786 euroHuurOverige verhuurderN.v.t.</v>
      </c>
      <c r="B113">
        <v>2015</v>
      </c>
      <c r="C113" t="s">
        <v>11</v>
      </c>
      <c r="D113" t="s">
        <v>13</v>
      </c>
      <c r="E113" t="s">
        <v>10</v>
      </c>
      <c r="F113" t="s">
        <v>3</v>
      </c>
      <c r="G113" t="s">
        <v>7</v>
      </c>
      <c r="H113" t="s">
        <v>1</v>
      </c>
      <c r="I113">
        <v>200</v>
      </c>
      <c r="J113">
        <v>0</v>
      </c>
      <c r="K113">
        <v>7</v>
      </c>
      <c r="L113">
        <v>23</v>
      </c>
      <c r="M113">
        <v>40</v>
      </c>
      <c r="N113">
        <v>29</v>
      </c>
      <c r="O113">
        <v>2</v>
      </c>
      <c r="P113">
        <v>5</v>
      </c>
      <c r="Q113">
        <v>17</v>
      </c>
      <c r="R113">
        <v>41</v>
      </c>
      <c r="S113">
        <v>34</v>
      </c>
    </row>
    <row r="114" spans="1:19" x14ac:dyDescent="0.25">
      <c r="A114" t="str">
        <f t="shared" si="1"/>
        <v>Kaag en BraassemTotaalTotaalN.v.t.N.v.t.</v>
      </c>
      <c r="B114">
        <v>2015</v>
      </c>
      <c r="C114" t="s">
        <v>11</v>
      </c>
      <c r="D114" t="s">
        <v>14</v>
      </c>
      <c r="E114" t="s">
        <v>0</v>
      </c>
      <c r="F114" t="s">
        <v>0</v>
      </c>
      <c r="G114" t="s">
        <v>1</v>
      </c>
      <c r="H114" t="s">
        <v>1</v>
      </c>
      <c r="I114">
        <v>10600</v>
      </c>
      <c r="J114">
        <v>9</v>
      </c>
      <c r="K114">
        <v>17</v>
      </c>
      <c r="L114">
        <v>19</v>
      </c>
      <c r="M114">
        <v>23</v>
      </c>
      <c r="N114">
        <v>32</v>
      </c>
      <c r="O114">
        <v>13</v>
      </c>
      <c r="P114">
        <v>17</v>
      </c>
      <c r="Q114">
        <v>20</v>
      </c>
      <c r="R114">
        <v>23</v>
      </c>
      <c r="S114">
        <v>26</v>
      </c>
    </row>
    <row r="115" spans="1:19" x14ac:dyDescent="0.25">
      <c r="A115" t="str">
        <f t="shared" si="1"/>
        <v>Kaag en BraassemTotaalEigenaarN.v.t.N.v.t.</v>
      </c>
      <c r="B115">
        <v>2015</v>
      </c>
      <c r="C115" t="s">
        <v>11</v>
      </c>
      <c r="D115" t="s">
        <v>14</v>
      </c>
      <c r="E115" t="s">
        <v>0</v>
      </c>
      <c r="F115" t="s">
        <v>2</v>
      </c>
      <c r="G115" t="s">
        <v>1</v>
      </c>
      <c r="H115" t="s">
        <v>1</v>
      </c>
      <c r="I115">
        <v>7000</v>
      </c>
      <c r="J115">
        <v>1</v>
      </c>
      <c r="K115">
        <v>5</v>
      </c>
      <c r="L115">
        <v>18</v>
      </c>
      <c r="M115">
        <v>30</v>
      </c>
      <c r="N115">
        <v>46</v>
      </c>
      <c r="O115">
        <v>3</v>
      </c>
      <c r="P115">
        <v>9</v>
      </c>
      <c r="Q115">
        <v>21</v>
      </c>
      <c r="R115">
        <v>29</v>
      </c>
      <c r="S115">
        <v>37</v>
      </c>
    </row>
    <row r="116" spans="1:19" x14ac:dyDescent="0.25">
      <c r="A116" t="str">
        <f t="shared" si="1"/>
        <v>Kaag en BraassemTotaalHuurTotaalN.v.t.</v>
      </c>
      <c r="B116">
        <v>2015</v>
      </c>
      <c r="C116" t="s">
        <v>11</v>
      </c>
      <c r="D116" t="s">
        <v>14</v>
      </c>
      <c r="E116" t="s">
        <v>0</v>
      </c>
      <c r="F116" t="s">
        <v>3</v>
      </c>
      <c r="G116" t="s">
        <v>0</v>
      </c>
      <c r="H116" t="s">
        <v>1</v>
      </c>
      <c r="I116">
        <v>3700</v>
      </c>
      <c r="J116">
        <v>25</v>
      </c>
      <c r="K116">
        <v>39</v>
      </c>
      <c r="L116">
        <v>21</v>
      </c>
      <c r="M116">
        <v>10</v>
      </c>
      <c r="N116">
        <v>4</v>
      </c>
      <c r="O116">
        <v>31</v>
      </c>
      <c r="P116">
        <v>33</v>
      </c>
      <c r="Q116">
        <v>19</v>
      </c>
      <c r="R116">
        <v>12</v>
      </c>
      <c r="S116">
        <v>6</v>
      </c>
    </row>
    <row r="117" spans="1:19" x14ac:dyDescent="0.25">
      <c r="A117" t="str">
        <f t="shared" si="1"/>
        <v>Kaag en BraassemTotaalHuurCorporatieTotaal</v>
      </c>
      <c r="B117">
        <v>2015</v>
      </c>
      <c r="C117" t="s">
        <v>11</v>
      </c>
      <c r="D117" t="s">
        <v>14</v>
      </c>
      <c r="E117" t="s">
        <v>0</v>
      </c>
      <c r="F117" t="s">
        <v>3</v>
      </c>
      <c r="G117" t="s">
        <v>4</v>
      </c>
      <c r="H117" t="s">
        <v>0</v>
      </c>
      <c r="I117">
        <v>2900</v>
      </c>
      <c r="J117">
        <v>25</v>
      </c>
      <c r="K117">
        <v>43</v>
      </c>
      <c r="L117">
        <v>21</v>
      </c>
      <c r="M117">
        <v>9</v>
      </c>
      <c r="N117">
        <v>2</v>
      </c>
      <c r="O117">
        <v>30</v>
      </c>
      <c r="P117">
        <v>36</v>
      </c>
      <c r="Q117">
        <v>18</v>
      </c>
      <c r="R117">
        <v>12</v>
      </c>
      <c r="S117">
        <v>4</v>
      </c>
    </row>
    <row r="118" spans="1:19" x14ac:dyDescent="0.25">
      <c r="A118" t="str">
        <f t="shared" si="1"/>
        <v>Kaag en BraassemTotaalHuurCorporatieOnder liberalisatiegrens</v>
      </c>
      <c r="B118">
        <v>2015</v>
      </c>
      <c r="C118" t="s">
        <v>11</v>
      </c>
      <c r="D118" t="s">
        <v>14</v>
      </c>
      <c r="E118" t="s">
        <v>0</v>
      </c>
      <c r="F118" t="s">
        <v>3</v>
      </c>
      <c r="G118" t="s">
        <v>4</v>
      </c>
      <c r="H118" t="s">
        <v>5</v>
      </c>
      <c r="I118">
        <v>2800</v>
      </c>
      <c r="J118">
        <v>25</v>
      </c>
      <c r="K118">
        <v>44</v>
      </c>
      <c r="L118">
        <v>21</v>
      </c>
      <c r="M118">
        <v>9</v>
      </c>
      <c r="N118">
        <v>2</v>
      </c>
      <c r="O118">
        <v>31</v>
      </c>
      <c r="P118">
        <v>37</v>
      </c>
      <c r="Q118">
        <v>18</v>
      </c>
      <c r="R118">
        <v>12</v>
      </c>
      <c r="S118">
        <v>3</v>
      </c>
    </row>
    <row r="119" spans="1:19" x14ac:dyDescent="0.25">
      <c r="A119" t="str">
        <f t="shared" si="1"/>
        <v>Kaag en BraassemTotaalHuurCorporatieOverig</v>
      </c>
      <c r="B119">
        <v>2015</v>
      </c>
      <c r="C119" t="s">
        <v>11</v>
      </c>
      <c r="D119" t="s">
        <v>14</v>
      </c>
      <c r="E119" t="s">
        <v>0</v>
      </c>
      <c r="F119" t="s">
        <v>3</v>
      </c>
      <c r="G119" t="s">
        <v>4</v>
      </c>
      <c r="H119" t="s">
        <v>6</v>
      </c>
      <c r="I119">
        <v>100</v>
      </c>
      <c r="J119">
        <v>16</v>
      </c>
      <c r="K119">
        <v>26</v>
      </c>
      <c r="L119">
        <v>29</v>
      </c>
      <c r="M119">
        <v>24</v>
      </c>
      <c r="N119">
        <v>5</v>
      </c>
      <c r="O119">
        <v>17</v>
      </c>
      <c r="P119">
        <v>17</v>
      </c>
      <c r="Q119">
        <v>27</v>
      </c>
      <c r="R119">
        <v>24</v>
      </c>
      <c r="S119">
        <v>14</v>
      </c>
    </row>
    <row r="120" spans="1:19" x14ac:dyDescent="0.25">
      <c r="A120" t="str">
        <f t="shared" si="1"/>
        <v>Kaag en BraassemTotaalHuurOverige verhuurderN.v.t.</v>
      </c>
      <c r="B120">
        <v>2015</v>
      </c>
      <c r="C120" t="s">
        <v>11</v>
      </c>
      <c r="D120" t="s">
        <v>14</v>
      </c>
      <c r="E120" t="s">
        <v>0</v>
      </c>
      <c r="F120" t="s">
        <v>3</v>
      </c>
      <c r="G120" t="s">
        <v>7</v>
      </c>
      <c r="H120" t="s">
        <v>1</v>
      </c>
      <c r="I120">
        <v>800</v>
      </c>
      <c r="J120">
        <v>25</v>
      </c>
      <c r="K120">
        <v>25</v>
      </c>
      <c r="L120">
        <v>23</v>
      </c>
      <c r="M120">
        <v>14</v>
      </c>
      <c r="N120">
        <v>14</v>
      </c>
      <c r="O120">
        <v>32</v>
      </c>
      <c r="P120">
        <v>20</v>
      </c>
      <c r="Q120">
        <v>21</v>
      </c>
      <c r="R120">
        <v>14</v>
      </c>
      <c r="S120">
        <v>13</v>
      </c>
    </row>
    <row r="121" spans="1:19" x14ac:dyDescent="0.25">
      <c r="A121" t="str">
        <f t="shared" si="1"/>
        <v>Kaag en BraassemInkomensafh.huurbeleid tot 34229 euroTotaalN.v.t.N.v.t.</v>
      </c>
      <c r="B121">
        <v>2015</v>
      </c>
      <c r="C121" t="s">
        <v>11</v>
      </c>
      <c r="D121" t="s">
        <v>14</v>
      </c>
      <c r="E121" t="s">
        <v>8</v>
      </c>
      <c r="F121" t="s">
        <v>0</v>
      </c>
      <c r="G121" t="s">
        <v>1</v>
      </c>
      <c r="H121" t="s">
        <v>1</v>
      </c>
      <c r="I121">
        <v>3800</v>
      </c>
      <c r="J121">
        <v>25</v>
      </c>
      <c r="K121">
        <v>36</v>
      </c>
      <c r="L121">
        <v>20</v>
      </c>
      <c r="M121">
        <v>13</v>
      </c>
      <c r="N121">
        <v>6</v>
      </c>
      <c r="O121">
        <v>34</v>
      </c>
      <c r="P121">
        <v>38</v>
      </c>
      <c r="Q121">
        <v>21</v>
      </c>
      <c r="R121">
        <v>6</v>
      </c>
      <c r="S121">
        <v>1</v>
      </c>
    </row>
    <row r="122" spans="1:19" x14ac:dyDescent="0.25">
      <c r="A122" t="str">
        <f t="shared" si="1"/>
        <v>Kaag en BraassemInkomensafh.huurbeleid tot 34229 euroEigenaarN.v.t.N.v.t.</v>
      </c>
      <c r="B122">
        <v>2015</v>
      </c>
      <c r="C122" t="s">
        <v>11</v>
      </c>
      <c r="D122" t="s">
        <v>14</v>
      </c>
      <c r="E122" t="s">
        <v>8</v>
      </c>
      <c r="F122" t="s">
        <v>2</v>
      </c>
      <c r="G122" t="s">
        <v>1</v>
      </c>
      <c r="H122" t="s">
        <v>1</v>
      </c>
      <c r="I122">
        <v>1500</v>
      </c>
      <c r="J122">
        <v>5</v>
      </c>
      <c r="K122">
        <v>13</v>
      </c>
      <c r="L122">
        <v>38</v>
      </c>
      <c r="M122">
        <v>30</v>
      </c>
      <c r="N122">
        <v>14</v>
      </c>
      <c r="O122">
        <v>14</v>
      </c>
      <c r="P122">
        <v>31</v>
      </c>
      <c r="Q122">
        <v>40</v>
      </c>
      <c r="R122">
        <v>13</v>
      </c>
      <c r="S122">
        <v>3</v>
      </c>
    </row>
    <row r="123" spans="1:19" x14ac:dyDescent="0.25">
      <c r="A123" t="str">
        <f t="shared" si="1"/>
        <v>Kaag en BraassemInkomensafh.huurbeleid tot 34229 euroHuurTotaalN.v.t.</v>
      </c>
      <c r="B123">
        <v>2015</v>
      </c>
      <c r="C123" t="s">
        <v>11</v>
      </c>
      <c r="D123" t="s">
        <v>14</v>
      </c>
      <c r="E123" t="s">
        <v>8</v>
      </c>
      <c r="F123" t="s">
        <v>3</v>
      </c>
      <c r="G123" t="s">
        <v>0</v>
      </c>
      <c r="H123" t="s">
        <v>1</v>
      </c>
      <c r="I123">
        <v>2300</v>
      </c>
      <c r="J123">
        <v>39</v>
      </c>
      <c r="K123">
        <v>51</v>
      </c>
      <c r="L123">
        <v>9</v>
      </c>
      <c r="M123">
        <v>1</v>
      </c>
      <c r="N123">
        <v>0</v>
      </c>
      <c r="O123">
        <v>47</v>
      </c>
      <c r="P123">
        <v>42</v>
      </c>
      <c r="Q123">
        <v>8</v>
      </c>
      <c r="R123">
        <v>2</v>
      </c>
      <c r="S123">
        <v>0</v>
      </c>
    </row>
    <row r="124" spans="1:19" x14ac:dyDescent="0.25">
      <c r="A124" t="str">
        <f t="shared" si="1"/>
        <v>Kaag en BraassemInkomensafh.huurbeleid tot 34229 euroHuurCorporatieTotaal</v>
      </c>
      <c r="B124">
        <v>2015</v>
      </c>
      <c r="C124" t="s">
        <v>11</v>
      </c>
      <c r="D124" t="s">
        <v>14</v>
      </c>
      <c r="E124" t="s">
        <v>8</v>
      </c>
      <c r="F124" t="s">
        <v>3</v>
      </c>
      <c r="G124" t="s">
        <v>4</v>
      </c>
      <c r="H124" t="s">
        <v>0</v>
      </c>
      <c r="I124">
        <v>1800</v>
      </c>
      <c r="J124">
        <v>38</v>
      </c>
      <c r="K124">
        <v>55</v>
      </c>
      <c r="L124">
        <v>7</v>
      </c>
      <c r="M124">
        <v>1</v>
      </c>
      <c r="N124">
        <v>0</v>
      </c>
      <c r="O124">
        <v>46</v>
      </c>
      <c r="P124">
        <v>46</v>
      </c>
      <c r="Q124">
        <v>7</v>
      </c>
      <c r="R124">
        <v>1</v>
      </c>
      <c r="S124">
        <v>0</v>
      </c>
    </row>
    <row r="125" spans="1:19" x14ac:dyDescent="0.25">
      <c r="A125" t="str">
        <f t="shared" si="1"/>
        <v>Kaag en BraassemInkomensafh.huurbeleid tot 34229 euroHuurCorporatieOnder liberalisatiegrens</v>
      </c>
      <c r="B125">
        <v>2015</v>
      </c>
      <c r="C125" t="s">
        <v>11</v>
      </c>
      <c r="D125" t="s">
        <v>14</v>
      </c>
      <c r="E125" t="s">
        <v>8</v>
      </c>
      <c r="F125" t="s">
        <v>3</v>
      </c>
      <c r="G125" t="s">
        <v>4</v>
      </c>
      <c r="H125" t="s">
        <v>5</v>
      </c>
      <c r="I125">
        <v>1800</v>
      </c>
      <c r="J125">
        <v>38</v>
      </c>
      <c r="K125">
        <v>55</v>
      </c>
      <c r="L125">
        <v>7</v>
      </c>
      <c r="M125">
        <v>1</v>
      </c>
      <c r="N125">
        <v>0</v>
      </c>
      <c r="O125">
        <v>46</v>
      </c>
      <c r="P125">
        <v>46</v>
      </c>
      <c r="Q125">
        <v>7</v>
      </c>
      <c r="R125">
        <v>1</v>
      </c>
      <c r="S125">
        <v>0</v>
      </c>
    </row>
    <row r="126" spans="1:19" x14ac:dyDescent="0.25">
      <c r="A126" t="str">
        <f t="shared" si="1"/>
        <v>Kaag en BraassemInkomensafh.huurbeleid tot 34229 euroHuurCorporatieOverig</v>
      </c>
      <c r="B126">
        <v>2015</v>
      </c>
      <c r="C126" t="s">
        <v>11</v>
      </c>
      <c r="D126" t="s">
        <v>14</v>
      </c>
      <c r="E126" t="s">
        <v>8</v>
      </c>
      <c r="F126" t="s">
        <v>3</v>
      </c>
      <c r="G126" t="s">
        <v>4</v>
      </c>
      <c r="H126" t="s">
        <v>6</v>
      </c>
      <c r="I126">
        <v>0</v>
      </c>
      <c r="J126">
        <v>46</v>
      </c>
      <c r="K126">
        <v>31</v>
      </c>
      <c r="L126">
        <v>19</v>
      </c>
      <c r="M126">
        <v>4</v>
      </c>
      <c r="N126">
        <v>0</v>
      </c>
      <c r="O126">
        <v>50</v>
      </c>
      <c r="P126">
        <v>19</v>
      </c>
      <c r="Q126">
        <v>23</v>
      </c>
      <c r="R126">
        <v>8</v>
      </c>
      <c r="S126">
        <v>0</v>
      </c>
    </row>
    <row r="127" spans="1:19" x14ac:dyDescent="0.25">
      <c r="A127" t="str">
        <f t="shared" si="1"/>
        <v>Kaag en BraassemInkomensafh.huurbeleid tot 34229 euroHuurOverige verhuurderN.v.t.</v>
      </c>
      <c r="B127">
        <v>2015</v>
      </c>
      <c r="C127" t="s">
        <v>11</v>
      </c>
      <c r="D127" t="s">
        <v>14</v>
      </c>
      <c r="E127" t="s">
        <v>8</v>
      </c>
      <c r="F127" t="s">
        <v>3</v>
      </c>
      <c r="G127" t="s">
        <v>7</v>
      </c>
      <c r="H127" t="s">
        <v>1</v>
      </c>
      <c r="I127">
        <v>400</v>
      </c>
      <c r="J127">
        <v>43</v>
      </c>
      <c r="K127">
        <v>37</v>
      </c>
      <c r="L127">
        <v>15</v>
      </c>
      <c r="M127">
        <v>3</v>
      </c>
      <c r="N127">
        <v>2</v>
      </c>
      <c r="O127">
        <v>55</v>
      </c>
      <c r="P127">
        <v>28</v>
      </c>
      <c r="Q127">
        <v>13</v>
      </c>
      <c r="R127">
        <v>3</v>
      </c>
      <c r="S127">
        <v>1</v>
      </c>
    </row>
    <row r="128" spans="1:19" x14ac:dyDescent="0.25">
      <c r="A128" t="str">
        <f t="shared" si="1"/>
        <v>Kaag en BraassemInkomensafh.huurbeleid 34229 t/m 43786 euroTotaalN.v.t.N.v.t.</v>
      </c>
      <c r="B128">
        <v>2015</v>
      </c>
      <c r="C128" t="s">
        <v>11</v>
      </c>
      <c r="D128" t="s">
        <v>14</v>
      </c>
      <c r="E128" t="s">
        <v>9</v>
      </c>
      <c r="F128" t="s">
        <v>0</v>
      </c>
      <c r="G128" t="s">
        <v>1</v>
      </c>
      <c r="H128" t="s">
        <v>1</v>
      </c>
      <c r="I128">
        <v>1300</v>
      </c>
      <c r="J128">
        <v>4</v>
      </c>
      <c r="K128">
        <v>20</v>
      </c>
      <c r="L128">
        <v>33</v>
      </c>
      <c r="M128">
        <v>25</v>
      </c>
      <c r="N128">
        <v>18</v>
      </c>
      <c r="O128">
        <v>5</v>
      </c>
      <c r="P128">
        <v>20</v>
      </c>
      <c r="Q128">
        <v>42</v>
      </c>
      <c r="R128">
        <v>29</v>
      </c>
      <c r="S128">
        <v>5</v>
      </c>
    </row>
    <row r="129" spans="1:19" x14ac:dyDescent="0.25">
      <c r="A129" t="str">
        <f t="shared" si="1"/>
        <v>Kaag en BraassemInkomensafh.huurbeleid 34229 t/m 43786 euroEigenaarN.v.t.N.v.t.</v>
      </c>
      <c r="B129">
        <v>2015</v>
      </c>
      <c r="C129" t="s">
        <v>11</v>
      </c>
      <c r="D129" t="s">
        <v>14</v>
      </c>
      <c r="E129" t="s">
        <v>9</v>
      </c>
      <c r="F129" t="s">
        <v>2</v>
      </c>
      <c r="G129" t="s">
        <v>1</v>
      </c>
      <c r="H129" t="s">
        <v>1</v>
      </c>
      <c r="I129">
        <v>800</v>
      </c>
      <c r="J129">
        <v>1</v>
      </c>
      <c r="K129">
        <v>10</v>
      </c>
      <c r="L129">
        <v>24</v>
      </c>
      <c r="M129">
        <v>37</v>
      </c>
      <c r="N129">
        <v>28</v>
      </c>
      <c r="O129">
        <v>2</v>
      </c>
      <c r="P129">
        <v>12</v>
      </c>
      <c r="Q129">
        <v>38</v>
      </c>
      <c r="R129">
        <v>41</v>
      </c>
      <c r="S129">
        <v>7</v>
      </c>
    </row>
    <row r="130" spans="1:19" x14ac:dyDescent="0.25">
      <c r="A130" t="str">
        <f t="shared" si="1"/>
        <v>Kaag en BraassemInkomensafh.huurbeleid 34229 t/m 43786 euroHuurTotaalN.v.t.</v>
      </c>
      <c r="B130">
        <v>2015</v>
      </c>
      <c r="C130" t="s">
        <v>11</v>
      </c>
      <c r="D130" t="s">
        <v>14</v>
      </c>
      <c r="E130" t="s">
        <v>9</v>
      </c>
      <c r="F130" t="s">
        <v>3</v>
      </c>
      <c r="G130" t="s">
        <v>0</v>
      </c>
      <c r="H130" t="s">
        <v>1</v>
      </c>
      <c r="I130">
        <v>500</v>
      </c>
      <c r="J130">
        <v>8</v>
      </c>
      <c r="K130">
        <v>36</v>
      </c>
      <c r="L130">
        <v>49</v>
      </c>
      <c r="M130">
        <v>6</v>
      </c>
      <c r="N130">
        <v>2</v>
      </c>
      <c r="O130">
        <v>9</v>
      </c>
      <c r="P130">
        <v>32</v>
      </c>
      <c r="Q130">
        <v>48</v>
      </c>
      <c r="R130">
        <v>10</v>
      </c>
      <c r="S130">
        <v>1</v>
      </c>
    </row>
    <row r="131" spans="1:19" x14ac:dyDescent="0.25">
      <c r="A131" t="str">
        <f t="shared" ref="A131:A194" si="2">CONCATENATE(D131,E131,F131,G131,H131)</f>
        <v>Kaag en BraassemInkomensafh.huurbeleid 34229 t/m 43786 euroHuurCorporatieTotaal</v>
      </c>
      <c r="B131">
        <v>2015</v>
      </c>
      <c r="C131" t="s">
        <v>11</v>
      </c>
      <c r="D131" t="s">
        <v>14</v>
      </c>
      <c r="E131" t="s">
        <v>9</v>
      </c>
      <c r="F131" t="s">
        <v>3</v>
      </c>
      <c r="G131" t="s">
        <v>4</v>
      </c>
      <c r="H131" t="s">
        <v>0</v>
      </c>
      <c r="I131">
        <v>400</v>
      </c>
      <c r="J131">
        <v>9</v>
      </c>
      <c r="K131">
        <v>38</v>
      </c>
      <c r="L131">
        <v>47</v>
      </c>
      <c r="M131">
        <v>5</v>
      </c>
      <c r="N131">
        <v>1</v>
      </c>
      <c r="O131">
        <v>10</v>
      </c>
      <c r="P131">
        <v>34</v>
      </c>
      <c r="Q131">
        <v>45</v>
      </c>
      <c r="R131">
        <v>9</v>
      </c>
      <c r="S131">
        <v>1</v>
      </c>
    </row>
    <row r="132" spans="1:19" x14ac:dyDescent="0.25">
      <c r="A132" t="str">
        <f t="shared" si="2"/>
        <v>Kaag en BraassemInkomensafh.huurbeleid 34229 t/m 43786 euroHuurCorporatieOnder liberalisatiegrens</v>
      </c>
      <c r="B132">
        <v>2015</v>
      </c>
      <c r="C132" t="s">
        <v>11</v>
      </c>
      <c r="D132" t="s">
        <v>14</v>
      </c>
      <c r="E132" t="s">
        <v>9</v>
      </c>
      <c r="F132" t="s">
        <v>3</v>
      </c>
      <c r="G132" t="s">
        <v>4</v>
      </c>
      <c r="H132" t="s">
        <v>5</v>
      </c>
      <c r="I132">
        <v>400</v>
      </c>
      <c r="J132">
        <v>9</v>
      </c>
      <c r="K132">
        <v>38</v>
      </c>
      <c r="L132">
        <v>48</v>
      </c>
      <c r="M132">
        <v>4</v>
      </c>
      <c r="N132">
        <v>1</v>
      </c>
      <c r="O132">
        <v>10</v>
      </c>
      <c r="P132">
        <v>35</v>
      </c>
      <c r="Q132">
        <v>44</v>
      </c>
      <c r="R132">
        <v>9</v>
      </c>
      <c r="S132">
        <v>1</v>
      </c>
    </row>
    <row r="133" spans="1:19" x14ac:dyDescent="0.25">
      <c r="A133" t="str">
        <f t="shared" si="2"/>
        <v>Kaag en BraassemInkomensafh.huurbeleid 34229 t/m 43786 euroHuurCorporatieOverig</v>
      </c>
      <c r="B133">
        <v>2015</v>
      </c>
      <c r="C133" t="s">
        <v>11</v>
      </c>
      <c r="D133" t="s">
        <v>14</v>
      </c>
      <c r="E133" t="s">
        <v>9</v>
      </c>
      <c r="F133" t="s">
        <v>3</v>
      </c>
      <c r="G133" t="s">
        <v>4</v>
      </c>
      <c r="H133" t="s">
        <v>6</v>
      </c>
      <c r="I133">
        <v>0</v>
      </c>
      <c r="J133">
        <v>15</v>
      </c>
      <c r="K133">
        <v>38</v>
      </c>
      <c r="L133">
        <v>31</v>
      </c>
      <c r="M133">
        <v>15</v>
      </c>
      <c r="N133">
        <v>0</v>
      </c>
      <c r="O133">
        <v>15</v>
      </c>
      <c r="P133">
        <v>23</v>
      </c>
      <c r="Q133">
        <v>54</v>
      </c>
      <c r="R133">
        <v>8</v>
      </c>
      <c r="S133">
        <v>0</v>
      </c>
    </row>
    <row r="134" spans="1:19" x14ac:dyDescent="0.25">
      <c r="A134" t="str">
        <f t="shared" si="2"/>
        <v>Kaag en BraassemInkomensafh.huurbeleid 34229 t/m 43786 euroHuurOverige verhuurderN.v.t.</v>
      </c>
      <c r="B134">
        <v>2015</v>
      </c>
      <c r="C134" t="s">
        <v>11</v>
      </c>
      <c r="D134" t="s">
        <v>14</v>
      </c>
      <c r="E134" t="s">
        <v>9</v>
      </c>
      <c r="F134" t="s">
        <v>3</v>
      </c>
      <c r="G134" t="s">
        <v>7</v>
      </c>
      <c r="H134" t="s">
        <v>1</v>
      </c>
      <c r="I134">
        <v>100</v>
      </c>
      <c r="J134">
        <v>3</v>
      </c>
      <c r="K134">
        <v>26</v>
      </c>
      <c r="L134">
        <v>57</v>
      </c>
      <c r="M134">
        <v>10</v>
      </c>
      <c r="N134">
        <v>4</v>
      </c>
      <c r="O134">
        <v>5</v>
      </c>
      <c r="P134">
        <v>21</v>
      </c>
      <c r="Q134">
        <v>61</v>
      </c>
      <c r="R134">
        <v>11</v>
      </c>
      <c r="S134">
        <v>2</v>
      </c>
    </row>
    <row r="135" spans="1:19" x14ac:dyDescent="0.25">
      <c r="A135" t="str">
        <f t="shared" si="2"/>
        <v>Kaag en BraassemInkomensafh.huurbeleid meer dan 43786 euroTotaalN.v.t.N.v.t.</v>
      </c>
      <c r="B135">
        <v>2015</v>
      </c>
      <c r="C135" t="s">
        <v>11</v>
      </c>
      <c r="D135" t="s">
        <v>14</v>
      </c>
      <c r="E135" t="s">
        <v>10</v>
      </c>
      <c r="F135" t="s">
        <v>0</v>
      </c>
      <c r="G135" t="s">
        <v>1</v>
      </c>
      <c r="H135" t="s">
        <v>1</v>
      </c>
      <c r="I135">
        <v>5500</v>
      </c>
      <c r="J135">
        <v>0</v>
      </c>
      <c r="K135">
        <v>3</v>
      </c>
      <c r="L135">
        <v>15</v>
      </c>
      <c r="M135">
        <v>29</v>
      </c>
      <c r="N135">
        <v>52</v>
      </c>
      <c r="O135">
        <v>0</v>
      </c>
      <c r="P135">
        <v>3</v>
      </c>
      <c r="Q135">
        <v>14</v>
      </c>
      <c r="R135">
        <v>34</v>
      </c>
      <c r="S135">
        <v>49</v>
      </c>
    </row>
    <row r="136" spans="1:19" x14ac:dyDescent="0.25">
      <c r="A136" t="str">
        <f t="shared" si="2"/>
        <v>Kaag en BraassemInkomensafh.huurbeleid meer dan 43786 euroEigenaarN.v.t.N.v.t.</v>
      </c>
      <c r="B136">
        <v>2015</v>
      </c>
      <c r="C136" t="s">
        <v>11</v>
      </c>
      <c r="D136" t="s">
        <v>14</v>
      </c>
      <c r="E136" t="s">
        <v>10</v>
      </c>
      <c r="F136" t="s">
        <v>2</v>
      </c>
      <c r="G136" t="s">
        <v>1</v>
      </c>
      <c r="H136" t="s">
        <v>1</v>
      </c>
      <c r="I136">
        <v>4600</v>
      </c>
      <c r="J136">
        <v>0</v>
      </c>
      <c r="K136">
        <v>2</v>
      </c>
      <c r="L136">
        <v>11</v>
      </c>
      <c r="M136">
        <v>28</v>
      </c>
      <c r="N136">
        <v>59</v>
      </c>
      <c r="O136">
        <v>0</v>
      </c>
      <c r="P136">
        <v>1</v>
      </c>
      <c r="Q136">
        <v>12</v>
      </c>
      <c r="R136">
        <v>32</v>
      </c>
      <c r="S136">
        <v>54</v>
      </c>
    </row>
    <row r="137" spans="1:19" x14ac:dyDescent="0.25">
      <c r="A137" t="str">
        <f t="shared" si="2"/>
        <v>Kaag en BraassemInkomensafh.huurbeleid meer dan 43786 euroHuurTotaalN.v.t.</v>
      </c>
      <c r="B137">
        <v>2015</v>
      </c>
      <c r="C137" t="s">
        <v>11</v>
      </c>
      <c r="D137" t="s">
        <v>14</v>
      </c>
      <c r="E137" t="s">
        <v>10</v>
      </c>
      <c r="F137" t="s">
        <v>3</v>
      </c>
      <c r="G137" t="s">
        <v>0</v>
      </c>
      <c r="H137" t="s">
        <v>1</v>
      </c>
      <c r="I137">
        <v>900</v>
      </c>
      <c r="J137">
        <v>1</v>
      </c>
      <c r="K137">
        <v>11</v>
      </c>
      <c r="L137">
        <v>37</v>
      </c>
      <c r="M137">
        <v>35</v>
      </c>
      <c r="N137">
        <v>16</v>
      </c>
      <c r="O137">
        <v>1</v>
      </c>
      <c r="P137">
        <v>9</v>
      </c>
      <c r="Q137">
        <v>27</v>
      </c>
      <c r="R137">
        <v>42</v>
      </c>
      <c r="S137">
        <v>21</v>
      </c>
    </row>
    <row r="138" spans="1:19" x14ac:dyDescent="0.25">
      <c r="A138" t="str">
        <f t="shared" si="2"/>
        <v>Kaag en BraassemInkomensafh.huurbeleid meer dan 43786 euroHuurCorporatieTotaal</v>
      </c>
      <c r="B138">
        <v>2015</v>
      </c>
      <c r="C138" t="s">
        <v>11</v>
      </c>
      <c r="D138" t="s">
        <v>14</v>
      </c>
      <c r="E138" t="s">
        <v>10</v>
      </c>
      <c r="F138" t="s">
        <v>3</v>
      </c>
      <c r="G138" t="s">
        <v>4</v>
      </c>
      <c r="H138" t="s">
        <v>0</v>
      </c>
      <c r="I138">
        <v>700</v>
      </c>
      <c r="J138">
        <v>1</v>
      </c>
      <c r="K138">
        <v>14</v>
      </c>
      <c r="L138">
        <v>42</v>
      </c>
      <c r="M138">
        <v>35</v>
      </c>
      <c r="N138">
        <v>8</v>
      </c>
      <c r="O138">
        <v>0</v>
      </c>
      <c r="P138">
        <v>11</v>
      </c>
      <c r="Q138">
        <v>30</v>
      </c>
      <c r="R138">
        <v>44</v>
      </c>
      <c r="S138">
        <v>15</v>
      </c>
    </row>
    <row r="139" spans="1:19" x14ac:dyDescent="0.25">
      <c r="A139" t="str">
        <f t="shared" si="2"/>
        <v>Kaag en BraassemInkomensafh.huurbeleid meer dan 43786 euroHuurCorporatieOnder liberalisatiegrens</v>
      </c>
      <c r="B139">
        <v>2015</v>
      </c>
      <c r="C139" t="s">
        <v>11</v>
      </c>
      <c r="D139" t="s">
        <v>14</v>
      </c>
      <c r="E139" t="s">
        <v>10</v>
      </c>
      <c r="F139" t="s">
        <v>3</v>
      </c>
      <c r="G139" t="s">
        <v>4</v>
      </c>
      <c r="H139" t="s">
        <v>5</v>
      </c>
      <c r="I139">
        <v>600</v>
      </c>
      <c r="J139">
        <v>1</v>
      </c>
      <c r="K139">
        <v>13</v>
      </c>
      <c r="L139">
        <v>43</v>
      </c>
      <c r="M139">
        <v>35</v>
      </c>
      <c r="N139">
        <v>8</v>
      </c>
      <c r="O139">
        <v>0</v>
      </c>
      <c r="P139">
        <v>11</v>
      </c>
      <c r="Q139">
        <v>31</v>
      </c>
      <c r="R139">
        <v>44</v>
      </c>
      <c r="S139">
        <v>14</v>
      </c>
    </row>
    <row r="140" spans="1:19" x14ac:dyDescent="0.25">
      <c r="A140" t="str">
        <f t="shared" si="2"/>
        <v>Kaag en BraassemInkomensafh.huurbeleid meer dan 43786 euroHuurCorporatieOverig</v>
      </c>
      <c r="B140">
        <v>2015</v>
      </c>
      <c r="C140" t="s">
        <v>11</v>
      </c>
      <c r="D140" t="s">
        <v>14</v>
      </c>
      <c r="E140" t="s">
        <v>10</v>
      </c>
      <c r="F140" t="s">
        <v>3</v>
      </c>
      <c r="G140" t="s">
        <v>4</v>
      </c>
      <c r="H140" t="s">
        <v>6</v>
      </c>
      <c r="I140">
        <v>0</v>
      </c>
      <c r="J140">
        <v>0</v>
      </c>
      <c r="K140">
        <v>19</v>
      </c>
      <c r="L140">
        <v>34</v>
      </c>
      <c r="M140">
        <v>38</v>
      </c>
      <c r="N140">
        <v>9</v>
      </c>
      <c r="O140">
        <v>0</v>
      </c>
      <c r="P140">
        <v>15</v>
      </c>
      <c r="Q140">
        <v>21</v>
      </c>
      <c r="R140">
        <v>38</v>
      </c>
      <c r="S140">
        <v>26</v>
      </c>
    </row>
    <row r="141" spans="1:19" x14ac:dyDescent="0.25">
      <c r="A141" t="str">
        <f t="shared" si="2"/>
        <v>Kaag en BraassemInkomensafh.huurbeleid meer dan 43786 euroHuurOverige verhuurderN.v.t.</v>
      </c>
      <c r="B141">
        <v>2015</v>
      </c>
      <c r="C141" t="s">
        <v>11</v>
      </c>
      <c r="D141" t="s">
        <v>14</v>
      </c>
      <c r="E141" t="s">
        <v>10</v>
      </c>
      <c r="F141" t="s">
        <v>3</v>
      </c>
      <c r="G141" t="s">
        <v>7</v>
      </c>
      <c r="H141" t="s">
        <v>1</v>
      </c>
      <c r="I141">
        <v>200</v>
      </c>
      <c r="J141">
        <v>1</v>
      </c>
      <c r="K141">
        <v>3</v>
      </c>
      <c r="L141">
        <v>22</v>
      </c>
      <c r="M141">
        <v>35</v>
      </c>
      <c r="N141">
        <v>39</v>
      </c>
      <c r="O141">
        <v>2</v>
      </c>
      <c r="P141">
        <v>3</v>
      </c>
      <c r="Q141">
        <v>19</v>
      </c>
      <c r="R141">
        <v>36</v>
      </c>
      <c r="S141">
        <v>40</v>
      </c>
    </row>
    <row r="142" spans="1:19" x14ac:dyDescent="0.25">
      <c r="A142" t="str">
        <f t="shared" si="2"/>
        <v>TotaalTotaalTotaalN.v.t.N.v.t.</v>
      </c>
      <c r="B142">
        <v>2015</v>
      </c>
      <c r="C142" t="s">
        <v>15</v>
      </c>
      <c r="D142" t="s">
        <v>0</v>
      </c>
      <c r="E142" t="s">
        <v>0</v>
      </c>
      <c r="F142" t="s">
        <v>0</v>
      </c>
      <c r="G142" t="s">
        <v>1</v>
      </c>
      <c r="H142" t="s">
        <v>1</v>
      </c>
      <c r="I142">
        <v>51600</v>
      </c>
      <c r="J142">
        <v>11</v>
      </c>
      <c r="K142">
        <v>19</v>
      </c>
      <c r="L142">
        <v>20</v>
      </c>
      <c r="M142">
        <v>23</v>
      </c>
      <c r="N142">
        <v>28</v>
      </c>
      <c r="O142">
        <v>14</v>
      </c>
      <c r="P142">
        <v>19</v>
      </c>
      <c r="Q142">
        <v>21</v>
      </c>
      <c r="R142">
        <v>22</v>
      </c>
      <c r="S142">
        <v>25</v>
      </c>
    </row>
    <row r="143" spans="1:19" x14ac:dyDescent="0.25">
      <c r="A143" t="str">
        <f t="shared" si="2"/>
        <v>TotaalTotaalEigenaarN.v.t.N.v.t.</v>
      </c>
      <c r="B143">
        <v>2015</v>
      </c>
      <c r="C143" t="s">
        <v>15</v>
      </c>
      <c r="D143" t="s">
        <v>0</v>
      </c>
      <c r="E143" t="s">
        <v>0</v>
      </c>
      <c r="F143" t="s">
        <v>2</v>
      </c>
      <c r="G143" t="s">
        <v>1</v>
      </c>
      <c r="H143" t="s">
        <v>1</v>
      </c>
      <c r="I143">
        <v>33600</v>
      </c>
      <c r="J143">
        <v>2</v>
      </c>
      <c r="K143">
        <v>7</v>
      </c>
      <c r="L143">
        <v>21</v>
      </c>
      <c r="M143">
        <v>30</v>
      </c>
      <c r="N143">
        <v>41</v>
      </c>
      <c r="O143">
        <v>4</v>
      </c>
      <c r="P143">
        <v>10</v>
      </c>
      <c r="Q143">
        <v>22</v>
      </c>
      <c r="R143">
        <v>28</v>
      </c>
      <c r="S143">
        <v>36</v>
      </c>
    </row>
    <row r="144" spans="1:19" x14ac:dyDescent="0.25">
      <c r="A144" t="str">
        <f t="shared" si="2"/>
        <v>TotaalTotaalHuurTotaalN.v.t.</v>
      </c>
      <c r="B144">
        <v>2015</v>
      </c>
      <c r="C144" t="s">
        <v>15</v>
      </c>
      <c r="D144" t="s">
        <v>0</v>
      </c>
      <c r="E144" t="s">
        <v>0</v>
      </c>
      <c r="F144" t="s">
        <v>3</v>
      </c>
      <c r="G144" t="s">
        <v>0</v>
      </c>
      <c r="H144" t="s">
        <v>1</v>
      </c>
      <c r="I144">
        <v>18000</v>
      </c>
      <c r="J144">
        <v>28</v>
      </c>
      <c r="K144">
        <v>41</v>
      </c>
      <c r="L144">
        <v>19</v>
      </c>
      <c r="M144">
        <v>9</v>
      </c>
      <c r="N144">
        <v>3</v>
      </c>
      <c r="O144">
        <v>31</v>
      </c>
      <c r="P144">
        <v>35</v>
      </c>
      <c r="Q144">
        <v>18</v>
      </c>
      <c r="R144">
        <v>10</v>
      </c>
      <c r="S144">
        <v>5</v>
      </c>
    </row>
    <row r="145" spans="1:19" x14ac:dyDescent="0.25">
      <c r="A145" t="str">
        <f t="shared" si="2"/>
        <v>TotaalTotaalHuurCorporatieTotaal</v>
      </c>
      <c r="B145">
        <v>2015</v>
      </c>
      <c r="C145" t="s">
        <v>15</v>
      </c>
      <c r="D145" t="s">
        <v>0</v>
      </c>
      <c r="E145" t="s">
        <v>0</v>
      </c>
      <c r="F145" t="s">
        <v>3</v>
      </c>
      <c r="G145" t="s">
        <v>4</v>
      </c>
      <c r="H145" t="s">
        <v>0</v>
      </c>
      <c r="I145">
        <v>12300</v>
      </c>
      <c r="J145">
        <v>28</v>
      </c>
      <c r="K145">
        <v>45</v>
      </c>
      <c r="L145">
        <v>19</v>
      </c>
      <c r="M145">
        <v>7</v>
      </c>
      <c r="N145">
        <v>1</v>
      </c>
      <c r="O145">
        <v>31</v>
      </c>
      <c r="P145">
        <v>39</v>
      </c>
      <c r="Q145">
        <v>18</v>
      </c>
      <c r="R145">
        <v>9</v>
      </c>
      <c r="S145">
        <v>3</v>
      </c>
    </row>
    <row r="146" spans="1:19" x14ac:dyDescent="0.25">
      <c r="A146" t="str">
        <f t="shared" si="2"/>
        <v>TotaalTotaalHuurCorporatieOnder liberalisatiegrens</v>
      </c>
      <c r="B146">
        <v>2015</v>
      </c>
      <c r="C146" t="s">
        <v>15</v>
      </c>
      <c r="D146" t="s">
        <v>0</v>
      </c>
      <c r="E146" t="s">
        <v>0</v>
      </c>
      <c r="F146" t="s">
        <v>3</v>
      </c>
      <c r="G146" t="s">
        <v>4</v>
      </c>
      <c r="H146" t="s">
        <v>5</v>
      </c>
      <c r="I146">
        <v>11600</v>
      </c>
      <c r="J146">
        <v>29</v>
      </c>
      <c r="K146">
        <v>45</v>
      </c>
      <c r="L146">
        <v>18</v>
      </c>
      <c r="M146">
        <v>7</v>
      </c>
      <c r="N146">
        <v>1</v>
      </c>
      <c r="O146">
        <v>32</v>
      </c>
      <c r="P146">
        <v>40</v>
      </c>
      <c r="Q146">
        <v>17</v>
      </c>
      <c r="R146">
        <v>9</v>
      </c>
      <c r="S146">
        <v>3</v>
      </c>
    </row>
    <row r="147" spans="1:19" x14ac:dyDescent="0.25">
      <c r="A147" t="str">
        <f t="shared" si="2"/>
        <v>TotaalTotaalHuurCorporatieOverig</v>
      </c>
      <c r="B147">
        <v>2015</v>
      </c>
      <c r="C147" t="s">
        <v>15</v>
      </c>
      <c r="D147" t="s">
        <v>0</v>
      </c>
      <c r="E147" t="s">
        <v>0</v>
      </c>
      <c r="F147" t="s">
        <v>3</v>
      </c>
      <c r="G147" t="s">
        <v>4</v>
      </c>
      <c r="H147" t="s">
        <v>6</v>
      </c>
      <c r="I147">
        <v>700</v>
      </c>
      <c r="J147">
        <v>18</v>
      </c>
      <c r="K147">
        <v>36</v>
      </c>
      <c r="L147">
        <v>28</v>
      </c>
      <c r="M147">
        <v>13</v>
      </c>
      <c r="N147">
        <v>6</v>
      </c>
      <c r="O147">
        <v>23</v>
      </c>
      <c r="P147">
        <v>29</v>
      </c>
      <c r="Q147">
        <v>25</v>
      </c>
      <c r="R147">
        <v>15</v>
      </c>
      <c r="S147">
        <v>8</v>
      </c>
    </row>
    <row r="148" spans="1:19" x14ac:dyDescent="0.25">
      <c r="A148" t="str">
        <f t="shared" si="2"/>
        <v>TotaalTotaalHuurOverige verhuurderN.v.t.</v>
      </c>
      <c r="B148">
        <v>2015</v>
      </c>
      <c r="C148" t="s">
        <v>15</v>
      </c>
      <c r="D148" t="s">
        <v>0</v>
      </c>
      <c r="E148" t="s">
        <v>0</v>
      </c>
      <c r="F148" t="s">
        <v>3</v>
      </c>
      <c r="G148" t="s">
        <v>7</v>
      </c>
      <c r="H148" t="s">
        <v>1</v>
      </c>
      <c r="I148">
        <v>5700</v>
      </c>
      <c r="J148">
        <v>28</v>
      </c>
      <c r="K148">
        <v>33</v>
      </c>
      <c r="L148">
        <v>20</v>
      </c>
      <c r="M148">
        <v>12</v>
      </c>
      <c r="N148">
        <v>6</v>
      </c>
      <c r="O148">
        <v>32</v>
      </c>
      <c r="P148">
        <v>27</v>
      </c>
      <c r="Q148">
        <v>19</v>
      </c>
      <c r="R148">
        <v>13</v>
      </c>
      <c r="S148">
        <v>9</v>
      </c>
    </row>
    <row r="149" spans="1:19" x14ac:dyDescent="0.25">
      <c r="A149" t="str">
        <f t="shared" si="2"/>
        <v>TotaalInkomensafh.huurbeleid tot 34229 euroTotaalN.v.t.N.v.t.</v>
      </c>
      <c r="B149">
        <v>2015</v>
      </c>
      <c r="C149" t="s">
        <v>15</v>
      </c>
      <c r="D149" t="s">
        <v>0</v>
      </c>
      <c r="E149" t="s">
        <v>8</v>
      </c>
      <c r="F149" t="s">
        <v>0</v>
      </c>
      <c r="G149" t="s">
        <v>1</v>
      </c>
      <c r="H149" t="s">
        <v>1</v>
      </c>
      <c r="I149">
        <v>20100</v>
      </c>
      <c r="J149">
        <v>27</v>
      </c>
      <c r="K149">
        <v>37</v>
      </c>
      <c r="L149">
        <v>20</v>
      </c>
      <c r="M149">
        <v>12</v>
      </c>
      <c r="N149">
        <v>4</v>
      </c>
      <c r="O149">
        <v>33</v>
      </c>
      <c r="P149">
        <v>38</v>
      </c>
      <c r="Q149">
        <v>22</v>
      </c>
      <c r="R149">
        <v>6</v>
      </c>
      <c r="S149">
        <v>1</v>
      </c>
    </row>
    <row r="150" spans="1:19" x14ac:dyDescent="0.25">
      <c r="A150" t="str">
        <f t="shared" si="2"/>
        <v>TotaalInkomensafh.huurbeleid tot 34229 euroEigenaarN.v.t.N.v.t.</v>
      </c>
      <c r="B150">
        <v>2015</v>
      </c>
      <c r="C150" t="s">
        <v>15</v>
      </c>
      <c r="D150" t="s">
        <v>0</v>
      </c>
      <c r="E150" t="s">
        <v>8</v>
      </c>
      <c r="F150" t="s">
        <v>2</v>
      </c>
      <c r="G150" t="s">
        <v>1</v>
      </c>
      <c r="H150" t="s">
        <v>1</v>
      </c>
      <c r="I150">
        <v>8100</v>
      </c>
      <c r="J150">
        <v>6</v>
      </c>
      <c r="K150">
        <v>16</v>
      </c>
      <c r="L150">
        <v>39</v>
      </c>
      <c r="M150">
        <v>28</v>
      </c>
      <c r="N150">
        <v>11</v>
      </c>
      <c r="O150">
        <v>14</v>
      </c>
      <c r="P150">
        <v>28</v>
      </c>
      <c r="Q150">
        <v>42</v>
      </c>
      <c r="R150">
        <v>13</v>
      </c>
      <c r="S150">
        <v>3</v>
      </c>
    </row>
    <row r="151" spans="1:19" x14ac:dyDescent="0.25">
      <c r="A151" t="str">
        <f t="shared" si="2"/>
        <v>TotaalInkomensafh.huurbeleid tot 34229 euroHuurTotaalN.v.t.</v>
      </c>
      <c r="B151">
        <v>2015</v>
      </c>
      <c r="C151" t="s">
        <v>15</v>
      </c>
      <c r="D151" t="s">
        <v>0</v>
      </c>
      <c r="E151" t="s">
        <v>8</v>
      </c>
      <c r="F151" t="s">
        <v>3</v>
      </c>
      <c r="G151" t="s">
        <v>0</v>
      </c>
      <c r="H151" t="s">
        <v>1</v>
      </c>
      <c r="I151">
        <v>12000</v>
      </c>
      <c r="J151">
        <v>41</v>
      </c>
      <c r="K151">
        <v>51</v>
      </c>
      <c r="L151">
        <v>6</v>
      </c>
      <c r="M151">
        <v>1</v>
      </c>
      <c r="N151">
        <v>0</v>
      </c>
      <c r="O151">
        <v>46</v>
      </c>
      <c r="P151">
        <v>45</v>
      </c>
      <c r="Q151">
        <v>8</v>
      </c>
      <c r="R151">
        <v>1</v>
      </c>
      <c r="S151">
        <v>0</v>
      </c>
    </row>
    <row r="152" spans="1:19" x14ac:dyDescent="0.25">
      <c r="A152" t="str">
        <f t="shared" si="2"/>
        <v>TotaalInkomensafh.huurbeleid tot 34229 euroHuurCorporatieTotaal</v>
      </c>
      <c r="B152">
        <v>2015</v>
      </c>
      <c r="C152" t="s">
        <v>15</v>
      </c>
      <c r="D152" t="s">
        <v>0</v>
      </c>
      <c r="E152" t="s">
        <v>8</v>
      </c>
      <c r="F152" t="s">
        <v>3</v>
      </c>
      <c r="G152" t="s">
        <v>4</v>
      </c>
      <c r="H152" t="s">
        <v>0</v>
      </c>
      <c r="I152">
        <v>8400</v>
      </c>
      <c r="J152">
        <v>40</v>
      </c>
      <c r="K152">
        <v>54</v>
      </c>
      <c r="L152">
        <v>6</v>
      </c>
      <c r="M152">
        <v>0</v>
      </c>
      <c r="N152">
        <v>0</v>
      </c>
      <c r="O152">
        <v>44</v>
      </c>
      <c r="P152">
        <v>48</v>
      </c>
      <c r="Q152">
        <v>7</v>
      </c>
      <c r="R152">
        <v>1</v>
      </c>
      <c r="S152">
        <v>0</v>
      </c>
    </row>
    <row r="153" spans="1:19" x14ac:dyDescent="0.25">
      <c r="A153" t="str">
        <f t="shared" si="2"/>
        <v>TotaalInkomensafh.huurbeleid tot 34229 euroHuurCorporatieOnder liberalisatiegrens</v>
      </c>
      <c r="B153">
        <v>2015</v>
      </c>
      <c r="C153" t="s">
        <v>15</v>
      </c>
      <c r="D153" t="s">
        <v>0</v>
      </c>
      <c r="E153" t="s">
        <v>8</v>
      </c>
      <c r="F153" t="s">
        <v>3</v>
      </c>
      <c r="G153" t="s">
        <v>4</v>
      </c>
      <c r="H153" t="s">
        <v>5</v>
      </c>
      <c r="I153">
        <v>8100</v>
      </c>
      <c r="J153">
        <v>40</v>
      </c>
      <c r="K153">
        <v>54</v>
      </c>
      <c r="L153">
        <v>6</v>
      </c>
      <c r="M153">
        <v>0</v>
      </c>
      <c r="N153">
        <v>0</v>
      </c>
      <c r="O153">
        <v>44</v>
      </c>
      <c r="P153">
        <v>48</v>
      </c>
      <c r="Q153">
        <v>7</v>
      </c>
      <c r="R153">
        <v>1</v>
      </c>
      <c r="S153">
        <v>0</v>
      </c>
    </row>
    <row r="154" spans="1:19" x14ac:dyDescent="0.25">
      <c r="A154" t="str">
        <f t="shared" si="2"/>
        <v>TotaalInkomensafh.huurbeleid tot 34229 euroHuurCorporatieOverig</v>
      </c>
      <c r="B154">
        <v>2015</v>
      </c>
      <c r="C154" t="s">
        <v>15</v>
      </c>
      <c r="D154" t="s">
        <v>0</v>
      </c>
      <c r="E154" t="s">
        <v>8</v>
      </c>
      <c r="F154" t="s">
        <v>3</v>
      </c>
      <c r="G154" t="s">
        <v>4</v>
      </c>
      <c r="H154" t="s">
        <v>6</v>
      </c>
      <c r="I154">
        <v>300</v>
      </c>
      <c r="J154">
        <v>38</v>
      </c>
      <c r="K154">
        <v>52</v>
      </c>
      <c r="L154">
        <v>9</v>
      </c>
      <c r="M154">
        <v>0</v>
      </c>
      <c r="N154">
        <v>0</v>
      </c>
      <c r="O154">
        <v>47</v>
      </c>
      <c r="P154">
        <v>43</v>
      </c>
      <c r="Q154">
        <v>9</v>
      </c>
      <c r="R154">
        <v>0</v>
      </c>
      <c r="S154">
        <v>0</v>
      </c>
    </row>
    <row r="155" spans="1:19" x14ac:dyDescent="0.25">
      <c r="A155" t="str">
        <f t="shared" si="2"/>
        <v>TotaalInkomensafh.huurbeleid tot 34229 euroHuurOverige verhuurderN.v.t.</v>
      </c>
      <c r="B155">
        <v>2015</v>
      </c>
      <c r="C155" t="s">
        <v>15</v>
      </c>
      <c r="D155" t="s">
        <v>0</v>
      </c>
      <c r="E155" t="s">
        <v>8</v>
      </c>
      <c r="F155" t="s">
        <v>3</v>
      </c>
      <c r="G155" t="s">
        <v>7</v>
      </c>
      <c r="H155" t="s">
        <v>1</v>
      </c>
      <c r="I155">
        <v>3600</v>
      </c>
      <c r="J155">
        <v>45</v>
      </c>
      <c r="K155">
        <v>45</v>
      </c>
      <c r="L155">
        <v>8</v>
      </c>
      <c r="M155">
        <v>2</v>
      </c>
      <c r="N155">
        <v>0</v>
      </c>
      <c r="O155">
        <v>49</v>
      </c>
      <c r="P155">
        <v>38</v>
      </c>
      <c r="Q155">
        <v>10</v>
      </c>
      <c r="R155">
        <v>2</v>
      </c>
      <c r="S155">
        <v>0</v>
      </c>
    </row>
    <row r="156" spans="1:19" x14ac:dyDescent="0.25">
      <c r="A156" t="str">
        <f t="shared" si="2"/>
        <v>TotaalInkomensafh.huurbeleid 34229 t/m 43786 euroTotaalN.v.t.N.v.t.</v>
      </c>
      <c r="B156">
        <v>2015</v>
      </c>
      <c r="C156" t="s">
        <v>15</v>
      </c>
      <c r="D156" t="s">
        <v>0</v>
      </c>
      <c r="E156" t="s">
        <v>9</v>
      </c>
      <c r="F156" t="s">
        <v>0</v>
      </c>
      <c r="G156" t="s">
        <v>1</v>
      </c>
      <c r="H156" t="s">
        <v>1</v>
      </c>
      <c r="I156">
        <v>6500</v>
      </c>
      <c r="J156">
        <v>2</v>
      </c>
      <c r="K156">
        <v>20</v>
      </c>
      <c r="L156">
        <v>37</v>
      </c>
      <c r="M156">
        <v>26</v>
      </c>
      <c r="N156">
        <v>15</v>
      </c>
      <c r="O156">
        <v>3</v>
      </c>
      <c r="P156">
        <v>19</v>
      </c>
      <c r="Q156">
        <v>43</v>
      </c>
      <c r="R156">
        <v>30</v>
      </c>
      <c r="S156">
        <v>4</v>
      </c>
    </row>
    <row r="157" spans="1:19" x14ac:dyDescent="0.25">
      <c r="A157" t="str">
        <f t="shared" si="2"/>
        <v>TotaalInkomensafh.huurbeleid 34229 t/m 43786 euroEigenaarN.v.t.N.v.t.</v>
      </c>
      <c r="B157">
        <v>2015</v>
      </c>
      <c r="C157" t="s">
        <v>15</v>
      </c>
      <c r="D157" t="s">
        <v>0</v>
      </c>
      <c r="E157" t="s">
        <v>9</v>
      </c>
      <c r="F157" t="s">
        <v>2</v>
      </c>
      <c r="G157" t="s">
        <v>1</v>
      </c>
      <c r="H157" t="s">
        <v>1</v>
      </c>
      <c r="I157">
        <v>4300</v>
      </c>
      <c r="J157">
        <v>1</v>
      </c>
      <c r="K157">
        <v>13</v>
      </c>
      <c r="L157">
        <v>28</v>
      </c>
      <c r="M157">
        <v>36</v>
      </c>
      <c r="N157">
        <v>22</v>
      </c>
      <c r="O157">
        <v>1</v>
      </c>
      <c r="P157">
        <v>13</v>
      </c>
      <c r="Q157">
        <v>39</v>
      </c>
      <c r="R157">
        <v>41</v>
      </c>
      <c r="S157">
        <v>6</v>
      </c>
    </row>
    <row r="158" spans="1:19" x14ac:dyDescent="0.25">
      <c r="A158" t="str">
        <f t="shared" si="2"/>
        <v>TotaalInkomensafh.huurbeleid 34229 t/m 43786 euroHuurTotaalN.v.t.</v>
      </c>
      <c r="B158">
        <v>2015</v>
      </c>
      <c r="C158" t="s">
        <v>15</v>
      </c>
      <c r="D158" t="s">
        <v>0</v>
      </c>
      <c r="E158" t="s">
        <v>9</v>
      </c>
      <c r="F158" t="s">
        <v>3</v>
      </c>
      <c r="G158" t="s">
        <v>0</v>
      </c>
      <c r="H158" t="s">
        <v>1</v>
      </c>
      <c r="I158">
        <v>2200</v>
      </c>
      <c r="J158">
        <v>6</v>
      </c>
      <c r="K158">
        <v>34</v>
      </c>
      <c r="L158">
        <v>54</v>
      </c>
      <c r="M158">
        <v>5</v>
      </c>
      <c r="N158">
        <v>1</v>
      </c>
      <c r="O158">
        <v>7</v>
      </c>
      <c r="P158">
        <v>29</v>
      </c>
      <c r="Q158">
        <v>52</v>
      </c>
      <c r="R158">
        <v>11</v>
      </c>
      <c r="S158">
        <v>1</v>
      </c>
    </row>
    <row r="159" spans="1:19" x14ac:dyDescent="0.25">
      <c r="A159" t="str">
        <f t="shared" si="2"/>
        <v>TotaalInkomensafh.huurbeleid 34229 t/m 43786 euroHuurCorporatieTotaal</v>
      </c>
      <c r="B159">
        <v>2015</v>
      </c>
      <c r="C159" t="s">
        <v>15</v>
      </c>
      <c r="D159" t="s">
        <v>0</v>
      </c>
      <c r="E159" t="s">
        <v>9</v>
      </c>
      <c r="F159" t="s">
        <v>3</v>
      </c>
      <c r="G159" t="s">
        <v>4</v>
      </c>
      <c r="H159" t="s">
        <v>0</v>
      </c>
      <c r="I159">
        <v>1500</v>
      </c>
      <c r="J159">
        <v>7</v>
      </c>
      <c r="K159">
        <v>39</v>
      </c>
      <c r="L159">
        <v>50</v>
      </c>
      <c r="M159">
        <v>4</v>
      </c>
      <c r="N159">
        <v>0</v>
      </c>
      <c r="O159">
        <v>8</v>
      </c>
      <c r="P159">
        <v>33</v>
      </c>
      <c r="Q159">
        <v>50</v>
      </c>
      <c r="R159">
        <v>9</v>
      </c>
      <c r="S159">
        <v>0</v>
      </c>
    </row>
    <row r="160" spans="1:19" x14ac:dyDescent="0.25">
      <c r="A160" t="str">
        <f t="shared" si="2"/>
        <v>TotaalInkomensafh.huurbeleid 34229 t/m 43786 euroHuurCorporatieOnder liberalisatiegrens</v>
      </c>
      <c r="B160">
        <v>2015</v>
      </c>
      <c r="C160" t="s">
        <v>15</v>
      </c>
      <c r="D160" t="s">
        <v>0</v>
      </c>
      <c r="E160" t="s">
        <v>9</v>
      </c>
      <c r="F160" t="s">
        <v>3</v>
      </c>
      <c r="G160" t="s">
        <v>4</v>
      </c>
      <c r="H160" t="s">
        <v>5</v>
      </c>
      <c r="I160">
        <v>1400</v>
      </c>
      <c r="J160">
        <v>7</v>
      </c>
      <c r="K160">
        <v>39</v>
      </c>
      <c r="L160">
        <v>50</v>
      </c>
      <c r="M160">
        <v>3</v>
      </c>
      <c r="N160">
        <v>0</v>
      </c>
      <c r="O160">
        <v>8</v>
      </c>
      <c r="P160">
        <v>33</v>
      </c>
      <c r="Q160">
        <v>50</v>
      </c>
      <c r="R160">
        <v>9</v>
      </c>
      <c r="S160">
        <v>0</v>
      </c>
    </row>
    <row r="161" spans="1:19" x14ac:dyDescent="0.25">
      <c r="A161" t="str">
        <f t="shared" si="2"/>
        <v>TotaalInkomensafh.huurbeleid 34229 t/m 43786 euroHuurCorporatieOverig</v>
      </c>
      <c r="B161">
        <v>2015</v>
      </c>
      <c r="C161" t="s">
        <v>15</v>
      </c>
      <c r="D161" t="s">
        <v>0</v>
      </c>
      <c r="E161" t="s">
        <v>9</v>
      </c>
      <c r="F161" t="s">
        <v>3</v>
      </c>
      <c r="G161" t="s">
        <v>4</v>
      </c>
      <c r="H161" t="s">
        <v>6</v>
      </c>
      <c r="I161">
        <v>100</v>
      </c>
      <c r="J161">
        <v>6</v>
      </c>
      <c r="K161">
        <v>36</v>
      </c>
      <c r="L161">
        <v>50</v>
      </c>
      <c r="M161">
        <v>6</v>
      </c>
      <c r="N161">
        <v>1</v>
      </c>
      <c r="O161">
        <v>8</v>
      </c>
      <c r="P161">
        <v>30</v>
      </c>
      <c r="Q161">
        <v>52</v>
      </c>
      <c r="R161">
        <v>8</v>
      </c>
      <c r="S161">
        <v>1</v>
      </c>
    </row>
    <row r="162" spans="1:19" x14ac:dyDescent="0.25">
      <c r="A162" t="str">
        <f t="shared" si="2"/>
        <v>TotaalInkomensafh.huurbeleid 34229 t/m 43786 euroHuurOverige verhuurderN.v.t.</v>
      </c>
      <c r="B162">
        <v>2015</v>
      </c>
      <c r="C162" t="s">
        <v>15</v>
      </c>
      <c r="D162" t="s">
        <v>0</v>
      </c>
      <c r="E162" t="s">
        <v>9</v>
      </c>
      <c r="F162" t="s">
        <v>3</v>
      </c>
      <c r="G162" t="s">
        <v>7</v>
      </c>
      <c r="H162" t="s">
        <v>1</v>
      </c>
      <c r="I162">
        <v>700</v>
      </c>
      <c r="J162">
        <v>3</v>
      </c>
      <c r="K162">
        <v>25</v>
      </c>
      <c r="L162">
        <v>61</v>
      </c>
      <c r="M162">
        <v>9</v>
      </c>
      <c r="N162">
        <v>2</v>
      </c>
      <c r="O162">
        <v>5</v>
      </c>
      <c r="P162">
        <v>21</v>
      </c>
      <c r="Q162">
        <v>57</v>
      </c>
      <c r="R162">
        <v>15</v>
      </c>
      <c r="S162">
        <v>2</v>
      </c>
    </row>
    <row r="163" spans="1:19" x14ac:dyDescent="0.25">
      <c r="A163" t="str">
        <f t="shared" si="2"/>
        <v>TotaalInkomensafh.huurbeleid meer dan 43786 euroTotaalN.v.t.N.v.t.</v>
      </c>
      <c r="B163">
        <v>2015</v>
      </c>
      <c r="C163" t="s">
        <v>15</v>
      </c>
      <c r="D163" t="s">
        <v>0</v>
      </c>
      <c r="E163" t="s">
        <v>10</v>
      </c>
      <c r="F163" t="s">
        <v>0</v>
      </c>
      <c r="G163" t="s">
        <v>1</v>
      </c>
      <c r="H163" t="s">
        <v>1</v>
      </c>
      <c r="I163">
        <v>25000</v>
      </c>
      <c r="J163">
        <v>0</v>
      </c>
      <c r="K163">
        <v>3</v>
      </c>
      <c r="L163">
        <v>16</v>
      </c>
      <c r="M163">
        <v>30</v>
      </c>
      <c r="N163">
        <v>50</v>
      </c>
      <c r="O163">
        <v>1</v>
      </c>
      <c r="P163">
        <v>3</v>
      </c>
      <c r="Q163">
        <v>14</v>
      </c>
      <c r="R163">
        <v>32</v>
      </c>
      <c r="S163">
        <v>50</v>
      </c>
    </row>
    <row r="164" spans="1:19" x14ac:dyDescent="0.25">
      <c r="A164" t="str">
        <f t="shared" si="2"/>
        <v>TotaalInkomensafh.huurbeleid meer dan 43786 euroEigenaarN.v.t.N.v.t.</v>
      </c>
      <c r="B164">
        <v>2015</v>
      </c>
      <c r="C164" t="s">
        <v>15</v>
      </c>
      <c r="D164" t="s">
        <v>0</v>
      </c>
      <c r="E164" t="s">
        <v>10</v>
      </c>
      <c r="F164" t="s">
        <v>2</v>
      </c>
      <c r="G164" t="s">
        <v>1</v>
      </c>
      <c r="H164" t="s">
        <v>1</v>
      </c>
      <c r="I164">
        <v>21200</v>
      </c>
      <c r="J164">
        <v>0</v>
      </c>
      <c r="K164">
        <v>2</v>
      </c>
      <c r="L164">
        <v>12</v>
      </c>
      <c r="M164">
        <v>29</v>
      </c>
      <c r="N164">
        <v>56</v>
      </c>
      <c r="O164">
        <v>1</v>
      </c>
      <c r="P164">
        <v>2</v>
      </c>
      <c r="Q164">
        <v>12</v>
      </c>
      <c r="R164">
        <v>31</v>
      </c>
      <c r="S164">
        <v>55</v>
      </c>
    </row>
    <row r="165" spans="1:19" x14ac:dyDescent="0.25">
      <c r="A165" t="str">
        <f t="shared" si="2"/>
        <v>TotaalInkomensafh.huurbeleid meer dan 43786 euroHuurTotaalN.v.t.</v>
      </c>
      <c r="B165">
        <v>2015</v>
      </c>
      <c r="C165" t="s">
        <v>15</v>
      </c>
      <c r="D165" t="s">
        <v>0</v>
      </c>
      <c r="E165" t="s">
        <v>10</v>
      </c>
      <c r="F165" t="s">
        <v>3</v>
      </c>
      <c r="G165" t="s">
        <v>0</v>
      </c>
      <c r="H165" t="s">
        <v>1</v>
      </c>
      <c r="I165">
        <v>3800</v>
      </c>
      <c r="J165">
        <v>0</v>
      </c>
      <c r="K165">
        <v>11</v>
      </c>
      <c r="L165">
        <v>39</v>
      </c>
      <c r="M165">
        <v>37</v>
      </c>
      <c r="N165">
        <v>13</v>
      </c>
      <c r="O165">
        <v>1</v>
      </c>
      <c r="P165">
        <v>8</v>
      </c>
      <c r="Q165">
        <v>28</v>
      </c>
      <c r="R165">
        <v>40</v>
      </c>
      <c r="S165">
        <v>23</v>
      </c>
    </row>
    <row r="166" spans="1:19" x14ac:dyDescent="0.25">
      <c r="A166" t="str">
        <f t="shared" si="2"/>
        <v>TotaalInkomensafh.huurbeleid meer dan 43786 euroHuurCorporatieTotaal</v>
      </c>
      <c r="B166">
        <v>2015</v>
      </c>
      <c r="C166" t="s">
        <v>15</v>
      </c>
      <c r="D166" t="s">
        <v>0</v>
      </c>
      <c r="E166" t="s">
        <v>10</v>
      </c>
      <c r="F166" t="s">
        <v>3</v>
      </c>
      <c r="G166" t="s">
        <v>4</v>
      </c>
      <c r="H166" t="s">
        <v>0</v>
      </c>
      <c r="I166">
        <v>2400</v>
      </c>
      <c r="J166">
        <v>0</v>
      </c>
      <c r="K166">
        <v>14</v>
      </c>
      <c r="L166">
        <v>45</v>
      </c>
      <c r="M166">
        <v>34</v>
      </c>
      <c r="N166">
        <v>6</v>
      </c>
      <c r="O166">
        <v>0</v>
      </c>
      <c r="P166">
        <v>11</v>
      </c>
      <c r="Q166">
        <v>33</v>
      </c>
      <c r="R166">
        <v>40</v>
      </c>
      <c r="S166">
        <v>16</v>
      </c>
    </row>
    <row r="167" spans="1:19" x14ac:dyDescent="0.25">
      <c r="A167" t="str">
        <f t="shared" si="2"/>
        <v>TotaalInkomensafh.huurbeleid meer dan 43786 euroHuurCorporatieOnder liberalisatiegrens</v>
      </c>
      <c r="B167">
        <v>2015</v>
      </c>
      <c r="C167" t="s">
        <v>15</v>
      </c>
      <c r="D167" t="s">
        <v>0</v>
      </c>
      <c r="E167" t="s">
        <v>10</v>
      </c>
      <c r="F167" t="s">
        <v>3</v>
      </c>
      <c r="G167" t="s">
        <v>4</v>
      </c>
      <c r="H167" t="s">
        <v>5</v>
      </c>
      <c r="I167">
        <v>2100</v>
      </c>
      <c r="J167">
        <v>0</v>
      </c>
      <c r="K167">
        <v>14</v>
      </c>
      <c r="L167">
        <v>45</v>
      </c>
      <c r="M167">
        <v>35</v>
      </c>
      <c r="N167">
        <v>5</v>
      </c>
      <c r="O167">
        <v>0</v>
      </c>
      <c r="P167">
        <v>10</v>
      </c>
      <c r="Q167">
        <v>33</v>
      </c>
      <c r="R167">
        <v>41</v>
      </c>
      <c r="S167">
        <v>15</v>
      </c>
    </row>
    <row r="168" spans="1:19" x14ac:dyDescent="0.25">
      <c r="A168" t="str">
        <f t="shared" si="2"/>
        <v>TotaalInkomensafh.huurbeleid meer dan 43786 euroHuurCorporatieOverig</v>
      </c>
      <c r="B168">
        <v>2015</v>
      </c>
      <c r="C168" t="s">
        <v>15</v>
      </c>
      <c r="D168" t="s">
        <v>0</v>
      </c>
      <c r="E168" t="s">
        <v>10</v>
      </c>
      <c r="F168" t="s">
        <v>3</v>
      </c>
      <c r="G168" t="s">
        <v>4</v>
      </c>
      <c r="H168" t="s">
        <v>6</v>
      </c>
      <c r="I168">
        <v>300</v>
      </c>
      <c r="J168">
        <v>0</v>
      </c>
      <c r="K168">
        <v>17</v>
      </c>
      <c r="L168">
        <v>40</v>
      </c>
      <c r="M168">
        <v>30</v>
      </c>
      <c r="N168">
        <v>13</v>
      </c>
      <c r="O168">
        <v>0</v>
      </c>
      <c r="P168">
        <v>14</v>
      </c>
      <c r="Q168">
        <v>32</v>
      </c>
      <c r="R168">
        <v>33</v>
      </c>
      <c r="S168">
        <v>21</v>
      </c>
    </row>
    <row r="169" spans="1:19" x14ac:dyDescent="0.25">
      <c r="A169" t="str">
        <f t="shared" si="2"/>
        <v>TotaalInkomensafh.huurbeleid meer dan 43786 euroHuurOverige verhuurderN.v.t.</v>
      </c>
      <c r="B169">
        <v>2015</v>
      </c>
      <c r="C169" t="s">
        <v>15</v>
      </c>
      <c r="D169" t="s">
        <v>0</v>
      </c>
      <c r="E169" t="s">
        <v>10</v>
      </c>
      <c r="F169" t="s">
        <v>3</v>
      </c>
      <c r="G169" t="s">
        <v>7</v>
      </c>
      <c r="H169" t="s">
        <v>1</v>
      </c>
      <c r="I169">
        <v>1400</v>
      </c>
      <c r="J169">
        <v>0</v>
      </c>
      <c r="K169">
        <v>6</v>
      </c>
      <c r="L169">
        <v>30</v>
      </c>
      <c r="M169">
        <v>41</v>
      </c>
      <c r="N169">
        <v>24</v>
      </c>
      <c r="O169">
        <v>1</v>
      </c>
      <c r="P169">
        <v>5</v>
      </c>
      <c r="Q169">
        <v>21</v>
      </c>
      <c r="R169">
        <v>39</v>
      </c>
      <c r="S169">
        <v>35</v>
      </c>
    </row>
    <row r="170" spans="1:19" x14ac:dyDescent="0.25">
      <c r="A170" t="str">
        <f t="shared" si="2"/>
        <v>HillegomTotaalTotaalN.v.t.N.v.t.</v>
      </c>
      <c r="B170">
        <v>2015</v>
      </c>
      <c r="C170" t="s">
        <v>15</v>
      </c>
      <c r="D170" t="s">
        <v>16</v>
      </c>
      <c r="E170" t="s">
        <v>0</v>
      </c>
      <c r="F170" t="s">
        <v>0</v>
      </c>
      <c r="G170" t="s">
        <v>1</v>
      </c>
      <c r="H170" t="s">
        <v>1</v>
      </c>
      <c r="I170">
        <v>9200</v>
      </c>
      <c r="J170">
        <v>12</v>
      </c>
      <c r="K170">
        <v>20</v>
      </c>
      <c r="L170">
        <v>23</v>
      </c>
      <c r="M170">
        <v>23</v>
      </c>
      <c r="N170">
        <v>23</v>
      </c>
      <c r="O170">
        <v>15</v>
      </c>
      <c r="P170">
        <v>20</v>
      </c>
      <c r="Q170">
        <v>22</v>
      </c>
      <c r="R170">
        <v>22</v>
      </c>
      <c r="S170">
        <v>22</v>
      </c>
    </row>
    <row r="171" spans="1:19" x14ac:dyDescent="0.25">
      <c r="A171" t="str">
        <f t="shared" si="2"/>
        <v>HillegomTotaalEigenaarN.v.t.N.v.t.</v>
      </c>
      <c r="B171">
        <v>2015</v>
      </c>
      <c r="C171" t="s">
        <v>15</v>
      </c>
      <c r="D171" t="s">
        <v>16</v>
      </c>
      <c r="E171" t="s">
        <v>0</v>
      </c>
      <c r="F171" t="s">
        <v>2</v>
      </c>
      <c r="G171" t="s">
        <v>1</v>
      </c>
      <c r="H171" t="s">
        <v>1</v>
      </c>
      <c r="I171">
        <v>6000</v>
      </c>
      <c r="J171">
        <v>2</v>
      </c>
      <c r="K171">
        <v>8</v>
      </c>
      <c r="L171">
        <v>25</v>
      </c>
      <c r="M171">
        <v>31</v>
      </c>
      <c r="N171">
        <v>33</v>
      </c>
      <c r="O171">
        <v>4</v>
      </c>
      <c r="P171">
        <v>11</v>
      </c>
      <c r="Q171">
        <v>25</v>
      </c>
      <c r="R171">
        <v>28</v>
      </c>
      <c r="S171">
        <v>32</v>
      </c>
    </row>
    <row r="172" spans="1:19" x14ac:dyDescent="0.25">
      <c r="A172" t="str">
        <f t="shared" si="2"/>
        <v>HillegomTotaalHuurTotaalN.v.t.</v>
      </c>
      <c r="B172">
        <v>2015</v>
      </c>
      <c r="C172" t="s">
        <v>15</v>
      </c>
      <c r="D172" t="s">
        <v>16</v>
      </c>
      <c r="E172" t="s">
        <v>0</v>
      </c>
      <c r="F172" t="s">
        <v>3</v>
      </c>
      <c r="G172" t="s">
        <v>0</v>
      </c>
      <c r="H172" t="s">
        <v>1</v>
      </c>
      <c r="I172">
        <v>3200</v>
      </c>
      <c r="J172">
        <v>32</v>
      </c>
      <c r="K172">
        <v>42</v>
      </c>
      <c r="L172">
        <v>18</v>
      </c>
      <c r="M172">
        <v>7</v>
      </c>
      <c r="N172">
        <v>2</v>
      </c>
      <c r="O172">
        <v>35</v>
      </c>
      <c r="P172">
        <v>37</v>
      </c>
      <c r="Q172">
        <v>16</v>
      </c>
      <c r="R172">
        <v>9</v>
      </c>
      <c r="S172">
        <v>3</v>
      </c>
    </row>
    <row r="173" spans="1:19" x14ac:dyDescent="0.25">
      <c r="A173" t="str">
        <f t="shared" si="2"/>
        <v>HillegomTotaalHuurCorporatieTotaal</v>
      </c>
      <c r="B173">
        <v>2015</v>
      </c>
      <c r="C173" t="s">
        <v>15</v>
      </c>
      <c r="D173" t="s">
        <v>16</v>
      </c>
      <c r="E173" t="s">
        <v>0</v>
      </c>
      <c r="F173" t="s">
        <v>3</v>
      </c>
      <c r="G173" t="s">
        <v>4</v>
      </c>
      <c r="H173" t="s">
        <v>0</v>
      </c>
      <c r="I173">
        <v>2100</v>
      </c>
      <c r="J173">
        <v>32</v>
      </c>
      <c r="K173">
        <v>45</v>
      </c>
      <c r="L173">
        <v>17</v>
      </c>
      <c r="M173">
        <v>6</v>
      </c>
      <c r="N173">
        <v>1</v>
      </c>
      <c r="O173">
        <v>35</v>
      </c>
      <c r="P173">
        <v>40</v>
      </c>
      <c r="Q173">
        <v>15</v>
      </c>
      <c r="R173">
        <v>8</v>
      </c>
      <c r="S173">
        <v>2</v>
      </c>
    </row>
    <row r="174" spans="1:19" x14ac:dyDescent="0.25">
      <c r="A174" t="str">
        <f t="shared" si="2"/>
        <v>HillegomTotaalHuurCorporatieOnder liberalisatiegrens</v>
      </c>
      <c r="B174">
        <v>2015</v>
      </c>
      <c r="C174" t="s">
        <v>15</v>
      </c>
      <c r="D174" t="s">
        <v>16</v>
      </c>
      <c r="E174" t="s">
        <v>0</v>
      </c>
      <c r="F174" t="s">
        <v>3</v>
      </c>
      <c r="G174" t="s">
        <v>4</v>
      </c>
      <c r="H174" t="s">
        <v>5</v>
      </c>
      <c r="I174">
        <v>2100</v>
      </c>
      <c r="J174">
        <v>32</v>
      </c>
      <c r="K174">
        <v>45</v>
      </c>
      <c r="L174">
        <v>16</v>
      </c>
      <c r="M174">
        <v>5</v>
      </c>
      <c r="N174">
        <v>1</v>
      </c>
      <c r="O174">
        <v>35</v>
      </c>
      <c r="P174">
        <v>41</v>
      </c>
      <c r="Q174">
        <v>15</v>
      </c>
      <c r="R174">
        <v>8</v>
      </c>
      <c r="S174">
        <v>2</v>
      </c>
    </row>
    <row r="175" spans="1:19" x14ac:dyDescent="0.25">
      <c r="A175" t="str">
        <f t="shared" si="2"/>
        <v>HillegomTotaalHuurCorporatieOverig</v>
      </c>
      <c r="B175">
        <v>2015</v>
      </c>
      <c r="C175" t="s">
        <v>15</v>
      </c>
      <c r="D175" t="s">
        <v>16</v>
      </c>
      <c r="E175" t="s">
        <v>0</v>
      </c>
      <c r="F175" t="s">
        <v>3</v>
      </c>
      <c r="G175" t="s">
        <v>4</v>
      </c>
      <c r="H175" t="s">
        <v>6</v>
      </c>
      <c r="I175">
        <v>100</v>
      </c>
      <c r="J175">
        <v>18</v>
      </c>
      <c r="K175">
        <v>31</v>
      </c>
      <c r="L175">
        <v>31</v>
      </c>
      <c r="M175">
        <v>12</v>
      </c>
      <c r="N175">
        <v>7</v>
      </c>
      <c r="O175">
        <v>21</v>
      </c>
      <c r="P175">
        <v>24</v>
      </c>
      <c r="Q175">
        <v>28</v>
      </c>
      <c r="R175">
        <v>18</v>
      </c>
      <c r="S175">
        <v>9</v>
      </c>
    </row>
    <row r="176" spans="1:19" x14ac:dyDescent="0.25">
      <c r="A176" t="str">
        <f t="shared" si="2"/>
        <v>HillegomTotaalHuurOverige verhuurderN.v.t.</v>
      </c>
      <c r="B176">
        <v>2015</v>
      </c>
      <c r="C176" t="s">
        <v>15</v>
      </c>
      <c r="D176" t="s">
        <v>16</v>
      </c>
      <c r="E176" t="s">
        <v>0</v>
      </c>
      <c r="F176" t="s">
        <v>3</v>
      </c>
      <c r="G176" t="s">
        <v>7</v>
      </c>
      <c r="H176" t="s">
        <v>1</v>
      </c>
      <c r="I176">
        <v>1000</v>
      </c>
      <c r="J176">
        <v>33</v>
      </c>
      <c r="K176">
        <v>35</v>
      </c>
      <c r="L176">
        <v>20</v>
      </c>
      <c r="M176">
        <v>9</v>
      </c>
      <c r="N176">
        <v>4</v>
      </c>
      <c r="O176">
        <v>37</v>
      </c>
      <c r="P176">
        <v>30</v>
      </c>
      <c r="Q176">
        <v>18</v>
      </c>
      <c r="R176">
        <v>10</v>
      </c>
      <c r="S176">
        <v>5</v>
      </c>
    </row>
    <row r="177" spans="1:19" x14ac:dyDescent="0.25">
      <c r="A177" t="str">
        <f t="shared" si="2"/>
        <v>HillegomInkomensafh.huurbeleid tot 34229 euroTotaalN.v.t.N.v.t.</v>
      </c>
      <c r="B177">
        <v>2015</v>
      </c>
      <c r="C177" t="s">
        <v>15</v>
      </c>
      <c r="D177" t="s">
        <v>16</v>
      </c>
      <c r="E177" t="s">
        <v>8</v>
      </c>
      <c r="F177" t="s">
        <v>0</v>
      </c>
      <c r="G177" t="s">
        <v>1</v>
      </c>
      <c r="H177" t="s">
        <v>1</v>
      </c>
      <c r="I177">
        <v>3800</v>
      </c>
      <c r="J177">
        <v>28</v>
      </c>
      <c r="K177">
        <v>37</v>
      </c>
      <c r="L177">
        <v>22</v>
      </c>
      <c r="M177">
        <v>10</v>
      </c>
      <c r="N177">
        <v>3</v>
      </c>
      <c r="O177">
        <v>33</v>
      </c>
      <c r="P177">
        <v>39</v>
      </c>
      <c r="Q177">
        <v>22</v>
      </c>
      <c r="R177">
        <v>5</v>
      </c>
      <c r="S177">
        <v>1</v>
      </c>
    </row>
    <row r="178" spans="1:19" x14ac:dyDescent="0.25">
      <c r="A178" t="str">
        <f t="shared" si="2"/>
        <v>HillegomInkomensafh.huurbeleid tot 34229 euroEigenaarN.v.t.N.v.t.</v>
      </c>
      <c r="B178">
        <v>2015</v>
      </c>
      <c r="C178" t="s">
        <v>15</v>
      </c>
      <c r="D178" t="s">
        <v>16</v>
      </c>
      <c r="E178" t="s">
        <v>8</v>
      </c>
      <c r="F178" t="s">
        <v>2</v>
      </c>
      <c r="G178" t="s">
        <v>1</v>
      </c>
      <c r="H178" t="s">
        <v>1</v>
      </c>
      <c r="I178">
        <v>1600</v>
      </c>
      <c r="J178">
        <v>7</v>
      </c>
      <c r="K178">
        <v>19</v>
      </c>
      <c r="L178">
        <v>44</v>
      </c>
      <c r="M178">
        <v>23</v>
      </c>
      <c r="N178">
        <v>7</v>
      </c>
      <c r="O178">
        <v>12</v>
      </c>
      <c r="P178">
        <v>32</v>
      </c>
      <c r="Q178">
        <v>43</v>
      </c>
      <c r="R178">
        <v>11</v>
      </c>
      <c r="S178">
        <v>2</v>
      </c>
    </row>
    <row r="179" spans="1:19" x14ac:dyDescent="0.25">
      <c r="A179" t="str">
        <f t="shared" si="2"/>
        <v>HillegomInkomensafh.huurbeleid tot 34229 euroHuurTotaalN.v.t.</v>
      </c>
      <c r="B179">
        <v>2015</v>
      </c>
      <c r="C179" t="s">
        <v>15</v>
      </c>
      <c r="D179" t="s">
        <v>16</v>
      </c>
      <c r="E179" t="s">
        <v>8</v>
      </c>
      <c r="F179" t="s">
        <v>3</v>
      </c>
      <c r="G179" t="s">
        <v>0</v>
      </c>
      <c r="H179" t="s">
        <v>1</v>
      </c>
      <c r="I179">
        <v>2200</v>
      </c>
      <c r="J179">
        <v>44</v>
      </c>
      <c r="K179">
        <v>49</v>
      </c>
      <c r="L179">
        <v>6</v>
      </c>
      <c r="M179">
        <v>1</v>
      </c>
      <c r="N179">
        <v>0</v>
      </c>
      <c r="O179">
        <v>48</v>
      </c>
      <c r="P179">
        <v>44</v>
      </c>
      <c r="Q179">
        <v>7</v>
      </c>
      <c r="R179">
        <v>1</v>
      </c>
      <c r="S179">
        <v>0</v>
      </c>
    </row>
    <row r="180" spans="1:19" x14ac:dyDescent="0.25">
      <c r="A180" t="str">
        <f t="shared" si="2"/>
        <v>HillegomInkomensafh.huurbeleid tot 34229 euroHuurCorporatieTotaal</v>
      </c>
      <c r="B180">
        <v>2015</v>
      </c>
      <c r="C180" t="s">
        <v>15</v>
      </c>
      <c r="D180" t="s">
        <v>16</v>
      </c>
      <c r="E180" t="s">
        <v>8</v>
      </c>
      <c r="F180" t="s">
        <v>3</v>
      </c>
      <c r="G180" t="s">
        <v>4</v>
      </c>
      <c r="H180" t="s">
        <v>0</v>
      </c>
      <c r="I180">
        <v>1500</v>
      </c>
      <c r="J180">
        <v>42</v>
      </c>
      <c r="K180">
        <v>52</v>
      </c>
      <c r="L180">
        <v>5</v>
      </c>
      <c r="M180">
        <v>1</v>
      </c>
      <c r="N180">
        <v>0</v>
      </c>
      <c r="O180">
        <v>46</v>
      </c>
      <c r="P180">
        <v>47</v>
      </c>
      <c r="Q180">
        <v>6</v>
      </c>
      <c r="R180">
        <v>1</v>
      </c>
      <c r="S180">
        <v>0</v>
      </c>
    </row>
    <row r="181" spans="1:19" x14ac:dyDescent="0.25">
      <c r="A181" t="str">
        <f t="shared" si="2"/>
        <v>HillegomInkomensafh.huurbeleid tot 34229 euroHuurCorporatieOnder liberalisatiegrens</v>
      </c>
      <c r="B181">
        <v>2015</v>
      </c>
      <c r="C181" t="s">
        <v>15</v>
      </c>
      <c r="D181" t="s">
        <v>16</v>
      </c>
      <c r="E181" t="s">
        <v>8</v>
      </c>
      <c r="F181" t="s">
        <v>3</v>
      </c>
      <c r="G181" t="s">
        <v>4</v>
      </c>
      <c r="H181" t="s">
        <v>5</v>
      </c>
      <c r="I181">
        <v>1500</v>
      </c>
      <c r="J181">
        <v>42</v>
      </c>
      <c r="K181">
        <v>52</v>
      </c>
      <c r="L181">
        <v>5</v>
      </c>
      <c r="M181">
        <v>1</v>
      </c>
      <c r="N181">
        <v>0</v>
      </c>
      <c r="O181">
        <v>46</v>
      </c>
      <c r="P181">
        <v>47</v>
      </c>
      <c r="Q181">
        <v>6</v>
      </c>
      <c r="R181">
        <v>1</v>
      </c>
      <c r="S181">
        <v>0</v>
      </c>
    </row>
    <row r="182" spans="1:19" x14ac:dyDescent="0.25">
      <c r="A182" t="str">
        <f t="shared" si="2"/>
        <v>HillegomInkomensafh.huurbeleid tot 34229 euroHuurCorporatieOverig</v>
      </c>
      <c r="B182">
        <v>2015</v>
      </c>
      <c r="C182" t="s">
        <v>15</v>
      </c>
      <c r="D182" t="s">
        <v>16</v>
      </c>
      <c r="E182" t="s">
        <v>8</v>
      </c>
      <c r="F182" t="s">
        <v>3</v>
      </c>
      <c r="G182" t="s">
        <v>4</v>
      </c>
      <c r="H182" t="s">
        <v>6</v>
      </c>
      <c r="I182">
        <v>0</v>
      </c>
      <c r="J182">
        <v>44</v>
      </c>
      <c r="K182">
        <v>44</v>
      </c>
      <c r="L182">
        <v>12</v>
      </c>
      <c r="M182">
        <v>0</v>
      </c>
      <c r="N182">
        <v>0</v>
      </c>
      <c r="O182">
        <v>53</v>
      </c>
      <c r="P182">
        <v>35</v>
      </c>
      <c r="Q182">
        <v>12</v>
      </c>
      <c r="R182">
        <v>0</v>
      </c>
      <c r="S182">
        <v>0</v>
      </c>
    </row>
    <row r="183" spans="1:19" x14ac:dyDescent="0.25">
      <c r="A183" t="str">
        <f t="shared" si="2"/>
        <v>HillegomInkomensafh.huurbeleid tot 34229 euroHuurOverige verhuurderN.v.t.</v>
      </c>
      <c r="B183">
        <v>2015</v>
      </c>
      <c r="C183" t="s">
        <v>15</v>
      </c>
      <c r="D183" t="s">
        <v>16</v>
      </c>
      <c r="E183" t="s">
        <v>8</v>
      </c>
      <c r="F183" t="s">
        <v>3</v>
      </c>
      <c r="G183" t="s">
        <v>7</v>
      </c>
      <c r="H183" t="s">
        <v>1</v>
      </c>
      <c r="I183">
        <v>700</v>
      </c>
      <c r="J183">
        <v>47</v>
      </c>
      <c r="K183">
        <v>43</v>
      </c>
      <c r="L183">
        <v>8</v>
      </c>
      <c r="M183">
        <v>1</v>
      </c>
      <c r="N183">
        <v>0</v>
      </c>
      <c r="O183">
        <v>52</v>
      </c>
      <c r="P183">
        <v>37</v>
      </c>
      <c r="Q183">
        <v>9</v>
      </c>
      <c r="R183">
        <v>1</v>
      </c>
      <c r="S183">
        <v>0</v>
      </c>
    </row>
    <row r="184" spans="1:19" x14ac:dyDescent="0.25">
      <c r="A184" t="str">
        <f t="shared" si="2"/>
        <v>HillegomInkomensafh.huurbeleid 34229 t/m 43786 euroTotaalN.v.t.N.v.t.</v>
      </c>
      <c r="B184">
        <v>2015</v>
      </c>
      <c r="C184" t="s">
        <v>15</v>
      </c>
      <c r="D184" t="s">
        <v>16</v>
      </c>
      <c r="E184" t="s">
        <v>9</v>
      </c>
      <c r="F184" t="s">
        <v>0</v>
      </c>
      <c r="G184" t="s">
        <v>1</v>
      </c>
      <c r="H184" t="s">
        <v>1</v>
      </c>
      <c r="I184">
        <v>1200</v>
      </c>
      <c r="J184">
        <v>3</v>
      </c>
      <c r="K184">
        <v>20</v>
      </c>
      <c r="L184">
        <v>38</v>
      </c>
      <c r="M184">
        <v>27</v>
      </c>
      <c r="N184">
        <v>11</v>
      </c>
      <c r="O184">
        <v>4</v>
      </c>
      <c r="P184">
        <v>19</v>
      </c>
      <c r="Q184">
        <v>43</v>
      </c>
      <c r="R184">
        <v>31</v>
      </c>
      <c r="S184">
        <v>3</v>
      </c>
    </row>
    <row r="185" spans="1:19" x14ac:dyDescent="0.25">
      <c r="A185" t="str">
        <f t="shared" si="2"/>
        <v>HillegomInkomensafh.huurbeleid 34229 t/m 43786 euroEigenaarN.v.t.N.v.t.</v>
      </c>
      <c r="B185">
        <v>2015</v>
      </c>
      <c r="C185" t="s">
        <v>15</v>
      </c>
      <c r="D185" t="s">
        <v>16</v>
      </c>
      <c r="E185" t="s">
        <v>9</v>
      </c>
      <c r="F185" t="s">
        <v>2</v>
      </c>
      <c r="G185" t="s">
        <v>1</v>
      </c>
      <c r="H185" t="s">
        <v>1</v>
      </c>
      <c r="I185">
        <v>800</v>
      </c>
      <c r="J185">
        <v>1</v>
      </c>
      <c r="K185">
        <v>13</v>
      </c>
      <c r="L185">
        <v>32</v>
      </c>
      <c r="M185">
        <v>38</v>
      </c>
      <c r="N185">
        <v>16</v>
      </c>
      <c r="O185">
        <v>1</v>
      </c>
      <c r="P185">
        <v>14</v>
      </c>
      <c r="Q185">
        <v>39</v>
      </c>
      <c r="R185">
        <v>41</v>
      </c>
      <c r="S185">
        <v>4</v>
      </c>
    </row>
    <row r="186" spans="1:19" x14ac:dyDescent="0.25">
      <c r="A186" t="str">
        <f t="shared" si="2"/>
        <v>HillegomInkomensafh.huurbeleid 34229 t/m 43786 euroHuurTotaalN.v.t.</v>
      </c>
      <c r="B186">
        <v>2015</v>
      </c>
      <c r="C186" t="s">
        <v>15</v>
      </c>
      <c r="D186" t="s">
        <v>16</v>
      </c>
      <c r="E186" t="s">
        <v>9</v>
      </c>
      <c r="F186" t="s">
        <v>3</v>
      </c>
      <c r="G186" t="s">
        <v>0</v>
      </c>
      <c r="H186" t="s">
        <v>1</v>
      </c>
      <c r="I186">
        <v>400</v>
      </c>
      <c r="J186">
        <v>9</v>
      </c>
      <c r="K186">
        <v>35</v>
      </c>
      <c r="L186">
        <v>51</v>
      </c>
      <c r="M186">
        <v>4</v>
      </c>
      <c r="N186">
        <v>1</v>
      </c>
      <c r="O186">
        <v>10</v>
      </c>
      <c r="P186">
        <v>31</v>
      </c>
      <c r="Q186">
        <v>49</v>
      </c>
      <c r="R186">
        <v>9</v>
      </c>
      <c r="S186">
        <v>1</v>
      </c>
    </row>
    <row r="187" spans="1:19" x14ac:dyDescent="0.25">
      <c r="A187" t="str">
        <f t="shared" si="2"/>
        <v>HillegomInkomensafh.huurbeleid 34229 t/m 43786 euroHuurCorporatieTotaal</v>
      </c>
      <c r="B187">
        <v>2015</v>
      </c>
      <c r="C187" t="s">
        <v>15</v>
      </c>
      <c r="D187" t="s">
        <v>16</v>
      </c>
      <c r="E187" t="s">
        <v>9</v>
      </c>
      <c r="F187" t="s">
        <v>3</v>
      </c>
      <c r="G187" t="s">
        <v>4</v>
      </c>
      <c r="H187" t="s">
        <v>0</v>
      </c>
      <c r="I187">
        <v>300</v>
      </c>
      <c r="J187">
        <v>12</v>
      </c>
      <c r="K187">
        <v>39</v>
      </c>
      <c r="L187">
        <v>45</v>
      </c>
      <c r="M187">
        <v>3</v>
      </c>
      <c r="N187">
        <v>0</v>
      </c>
      <c r="O187">
        <v>13</v>
      </c>
      <c r="P187">
        <v>33</v>
      </c>
      <c r="Q187">
        <v>45</v>
      </c>
      <c r="R187">
        <v>8</v>
      </c>
      <c r="S187">
        <v>0</v>
      </c>
    </row>
    <row r="188" spans="1:19" x14ac:dyDescent="0.25">
      <c r="A188" t="str">
        <f t="shared" si="2"/>
        <v>HillegomInkomensafh.huurbeleid 34229 t/m 43786 euroHuurCorporatieOnder liberalisatiegrens</v>
      </c>
      <c r="B188">
        <v>2015</v>
      </c>
      <c r="C188" t="s">
        <v>15</v>
      </c>
      <c r="D188" t="s">
        <v>16</v>
      </c>
      <c r="E188" t="s">
        <v>9</v>
      </c>
      <c r="F188" t="s">
        <v>3</v>
      </c>
      <c r="G188" t="s">
        <v>4</v>
      </c>
      <c r="H188" t="s">
        <v>5</v>
      </c>
      <c r="I188">
        <v>200</v>
      </c>
      <c r="J188">
        <v>12</v>
      </c>
      <c r="K188">
        <v>41</v>
      </c>
      <c r="L188">
        <v>44</v>
      </c>
      <c r="M188">
        <v>3</v>
      </c>
      <c r="N188">
        <v>0</v>
      </c>
      <c r="O188">
        <v>13</v>
      </c>
      <c r="P188">
        <v>35</v>
      </c>
      <c r="Q188">
        <v>44</v>
      </c>
      <c r="R188">
        <v>9</v>
      </c>
      <c r="S188">
        <v>0</v>
      </c>
    </row>
    <row r="189" spans="1:19" x14ac:dyDescent="0.25">
      <c r="A189" t="str">
        <f t="shared" si="2"/>
        <v>HillegomInkomensafh.huurbeleid 34229 t/m 43786 euroHuurCorporatieOverig</v>
      </c>
      <c r="B189">
        <v>2015</v>
      </c>
      <c r="C189" t="s">
        <v>15</v>
      </c>
      <c r="D189" t="s">
        <v>16</v>
      </c>
      <c r="E189" t="s">
        <v>9</v>
      </c>
      <c r="F189" t="s">
        <v>3</v>
      </c>
      <c r="G189" t="s">
        <v>4</v>
      </c>
      <c r="H189" t="s">
        <v>6</v>
      </c>
      <c r="I189">
        <v>0</v>
      </c>
      <c r="J189">
        <v>8</v>
      </c>
      <c r="K189">
        <v>8</v>
      </c>
      <c r="L189">
        <v>75</v>
      </c>
      <c r="M189">
        <v>0</v>
      </c>
      <c r="N189">
        <v>8</v>
      </c>
      <c r="O189">
        <v>8</v>
      </c>
      <c r="P189">
        <v>8</v>
      </c>
      <c r="Q189">
        <v>75</v>
      </c>
      <c r="R189">
        <v>0</v>
      </c>
      <c r="S189">
        <v>8</v>
      </c>
    </row>
    <row r="190" spans="1:19" x14ac:dyDescent="0.25">
      <c r="A190" t="str">
        <f t="shared" si="2"/>
        <v>HillegomInkomensafh.huurbeleid 34229 t/m 43786 euroHuurOverige verhuurderN.v.t.</v>
      </c>
      <c r="B190">
        <v>2015</v>
      </c>
      <c r="C190" t="s">
        <v>15</v>
      </c>
      <c r="D190" t="s">
        <v>16</v>
      </c>
      <c r="E190" t="s">
        <v>9</v>
      </c>
      <c r="F190" t="s">
        <v>3</v>
      </c>
      <c r="G190" t="s">
        <v>7</v>
      </c>
      <c r="H190" t="s">
        <v>1</v>
      </c>
      <c r="I190">
        <v>100</v>
      </c>
      <c r="J190">
        <v>3</v>
      </c>
      <c r="K190">
        <v>27</v>
      </c>
      <c r="L190">
        <v>62</v>
      </c>
      <c r="M190">
        <v>5</v>
      </c>
      <c r="N190">
        <v>3</v>
      </c>
      <c r="O190">
        <v>4</v>
      </c>
      <c r="P190">
        <v>25</v>
      </c>
      <c r="Q190">
        <v>59</v>
      </c>
      <c r="R190">
        <v>9</v>
      </c>
      <c r="S190">
        <v>3</v>
      </c>
    </row>
    <row r="191" spans="1:19" x14ac:dyDescent="0.25">
      <c r="A191" t="str">
        <f t="shared" si="2"/>
        <v>HillegomInkomensafh.huurbeleid meer dan 43786 euroTotaalN.v.t.N.v.t.</v>
      </c>
      <c r="B191">
        <v>2015</v>
      </c>
      <c r="C191" t="s">
        <v>15</v>
      </c>
      <c r="D191" t="s">
        <v>16</v>
      </c>
      <c r="E191" t="s">
        <v>10</v>
      </c>
      <c r="F191" t="s">
        <v>0</v>
      </c>
      <c r="G191" t="s">
        <v>1</v>
      </c>
      <c r="H191" t="s">
        <v>1</v>
      </c>
      <c r="I191">
        <v>4200</v>
      </c>
      <c r="J191">
        <v>0</v>
      </c>
      <c r="K191">
        <v>4</v>
      </c>
      <c r="L191">
        <v>19</v>
      </c>
      <c r="M191">
        <v>33</v>
      </c>
      <c r="N191">
        <v>44</v>
      </c>
      <c r="O191">
        <v>0</v>
      </c>
      <c r="P191">
        <v>3</v>
      </c>
      <c r="Q191">
        <v>16</v>
      </c>
      <c r="R191">
        <v>34</v>
      </c>
      <c r="S191">
        <v>47</v>
      </c>
    </row>
    <row r="192" spans="1:19" x14ac:dyDescent="0.25">
      <c r="A192" t="str">
        <f t="shared" si="2"/>
        <v>HillegomInkomensafh.huurbeleid meer dan 43786 euroEigenaarN.v.t.N.v.t.</v>
      </c>
      <c r="B192">
        <v>2015</v>
      </c>
      <c r="C192" t="s">
        <v>15</v>
      </c>
      <c r="D192" t="s">
        <v>16</v>
      </c>
      <c r="E192" t="s">
        <v>10</v>
      </c>
      <c r="F192" t="s">
        <v>2</v>
      </c>
      <c r="G192" t="s">
        <v>1</v>
      </c>
      <c r="H192" t="s">
        <v>1</v>
      </c>
      <c r="I192">
        <v>3600</v>
      </c>
      <c r="J192">
        <v>0</v>
      </c>
      <c r="K192">
        <v>3</v>
      </c>
      <c r="L192">
        <v>15</v>
      </c>
      <c r="M192">
        <v>33</v>
      </c>
      <c r="N192">
        <v>49</v>
      </c>
      <c r="O192">
        <v>0</v>
      </c>
      <c r="P192">
        <v>1</v>
      </c>
      <c r="Q192">
        <v>14</v>
      </c>
      <c r="R192">
        <v>33</v>
      </c>
      <c r="S192">
        <v>51</v>
      </c>
    </row>
    <row r="193" spans="1:19" x14ac:dyDescent="0.25">
      <c r="A193" t="str">
        <f t="shared" si="2"/>
        <v>HillegomInkomensafh.huurbeleid meer dan 43786 euroHuurTotaalN.v.t.</v>
      </c>
      <c r="B193">
        <v>2015</v>
      </c>
      <c r="C193" t="s">
        <v>15</v>
      </c>
      <c r="D193" t="s">
        <v>16</v>
      </c>
      <c r="E193" t="s">
        <v>10</v>
      </c>
      <c r="F193" t="s">
        <v>3</v>
      </c>
      <c r="G193" t="s">
        <v>0</v>
      </c>
      <c r="H193" t="s">
        <v>1</v>
      </c>
      <c r="I193">
        <v>500</v>
      </c>
      <c r="J193">
        <v>0</v>
      </c>
      <c r="K193">
        <v>15</v>
      </c>
      <c r="L193">
        <v>43</v>
      </c>
      <c r="M193">
        <v>33</v>
      </c>
      <c r="N193">
        <v>9</v>
      </c>
      <c r="O193">
        <v>0</v>
      </c>
      <c r="P193">
        <v>12</v>
      </c>
      <c r="Q193">
        <v>30</v>
      </c>
      <c r="R193">
        <v>41</v>
      </c>
      <c r="S193">
        <v>17</v>
      </c>
    </row>
    <row r="194" spans="1:19" x14ac:dyDescent="0.25">
      <c r="A194" t="str">
        <f t="shared" si="2"/>
        <v>HillegomInkomensafh.huurbeleid meer dan 43786 euroHuurCorporatieTotaal</v>
      </c>
      <c r="B194">
        <v>2015</v>
      </c>
      <c r="C194" t="s">
        <v>15</v>
      </c>
      <c r="D194" t="s">
        <v>16</v>
      </c>
      <c r="E194" t="s">
        <v>10</v>
      </c>
      <c r="F194" t="s">
        <v>3</v>
      </c>
      <c r="G194" t="s">
        <v>4</v>
      </c>
      <c r="H194" t="s">
        <v>0</v>
      </c>
      <c r="I194">
        <v>300</v>
      </c>
      <c r="J194">
        <v>0</v>
      </c>
      <c r="K194">
        <v>17</v>
      </c>
      <c r="L194">
        <v>47</v>
      </c>
      <c r="M194">
        <v>30</v>
      </c>
      <c r="N194">
        <v>5</v>
      </c>
      <c r="O194">
        <v>0</v>
      </c>
      <c r="P194">
        <v>13</v>
      </c>
      <c r="Q194">
        <v>34</v>
      </c>
      <c r="R194">
        <v>41</v>
      </c>
      <c r="S194">
        <v>12</v>
      </c>
    </row>
    <row r="195" spans="1:19" x14ac:dyDescent="0.25">
      <c r="A195" t="str">
        <f t="shared" ref="A195:A258" si="3">CONCATENATE(D195,E195,F195,G195,H195)</f>
        <v>HillegomInkomensafh.huurbeleid meer dan 43786 euroHuurCorporatieOnder liberalisatiegrens</v>
      </c>
      <c r="B195">
        <v>2015</v>
      </c>
      <c r="C195" t="s">
        <v>15</v>
      </c>
      <c r="D195" t="s">
        <v>16</v>
      </c>
      <c r="E195" t="s">
        <v>10</v>
      </c>
      <c r="F195" t="s">
        <v>3</v>
      </c>
      <c r="G195" t="s">
        <v>4</v>
      </c>
      <c r="H195" t="s">
        <v>5</v>
      </c>
      <c r="I195">
        <v>300</v>
      </c>
      <c r="J195">
        <v>0</v>
      </c>
      <c r="K195">
        <v>16</v>
      </c>
      <c r="L195">
        <v>49</v>
      </c>
      <c r="M195">
        <v>31</v>
      </c>
      <c r="N195">
        <v>4</v>
      </c>
      <c r="O195">
        <v>0</v>
      </c>
      <c r="P195">
        <v>13</v>
      </c>
      <c r="Q195">
        <v>34</v>
      </c>
      <c r="R195">
        <v>41</v>
      </c>
      <c r="S195">
        <v>12</v>
      </c>
    </row>
    <row r="196" spans="1:19" x14ac:dyDescent="0.25">
      <c r="A196" t="str">
        <f t="shared" si="3"/>
        <v>HillegomInkomensafh.huurbeleid meer dan 43786 euroHuurCorporatieOverig</v>
      </c>
      <c r="B196">
        <v>2015</v>
      </c>
      <c r="C196" t="s">
        <v>15</v>
      </c>
      <c r="D196" t="s">
        <v>16</v>
      </c>
      <c r="E196" t="s">
        <v>10</v>
      </c>
      <c r="F196" t="s">
        <v>3</v>
      </c>
      <c r="G196" t="s">
        <v>4</v>
      </c>
      <c r="H196" t="s">
        <v>6</v>
      </c>
      <c r="I196">
        <v>0</v>
      </c>
      <c r="J196">
        <v>0</v>
      </c>
      <c r="K196">
        <v>28</v>
      </c>
      <c r="L196">
        <v>35</v>
      </c>
      <c r="M196">
        <v>26</v>
      </c>
      <c r="N196">
        <v>12</v>
      </c>
      <c r="O196">
        <v>0</v>
      </c>
      <c r="P196">
        <v>19</v>
      </c>
      <c r="Q196">
        <v>28</v>
      </c>
      <c r="R196">
        <v>37</v>
      </c>
      <c r="S196">
        <v>16</v>
      </c>
    </row>
    <row r="197" spans="1:19" x14ac:dyDescent="0.25">
      <c r="A197" t="str">
        <f t="shared" si="3"/>
        <v>HillegomInkomensafh.huurbeleid meer dan 43786 euroHuurOverige verhuurderN.v.t.</v>
      </c>
      <c r="B197">
        <v>2015</v>
      </c>
      <c r="C197" t="s">
        <v>15</v>
      </c>
      <c r="D197" t="s">
        <v>16</v>
      </c>
      <c r="E197" t="s">
        <v>10</v>
      </c>
      <c r="F197" t="s">
        <v>3</v>
      </c>
      <c r="G197" t="s">
        <v>7</v>
      </c>
      <c r="H197" t="s">
        <v>1</v>
      </c>
      <c r="I197">
        <v>200</v>
      </c>
      <c r="J197">
        <v>0</v>
      </c>
      <c r="K197">
        <v>11</v>
      </c>
      <c r="L197">
        <v>36</v>
      </c>
      <c r="M197">
        <v>37</v>
      </c>
      <c r="N197">
        <v>16</v>
      </c>
      <c r="O197">
        <v>1</v>
      </c>
      <c r="P197">
        <v>10</v>
      </c>
      <c r="Q197">
        <v>23</v>
      </c>
      <c r="R197">
        <v>42</v>
      </c>
      <c r="S197">
        <v>25</v>
      </c>
    </row>
    <row r="198" spans="1:19" x14ac:dyDescent="0.25">
      <c r="A198" t="str">
        <f t="shared" si="3"/>
        <v>LisseTotaalTotaalN.v.t.N.v.t.</v>
      </c>
      <c r="B198">
        <v>2015</v>
      </c>
      <c r="C198" t="s">
        <v>15</v>
      </c>
      <c r="D198" t="s">
        <v>17</v>
      </c>
      <c r="E198" t="s">
        <v>0</v>
      </c>
      <c r="F198" t="s">
        <v>0</v>
      </c>
      <c r="G198" t="s">
        <v>1</v>
      </c>
      <c r="H198" t="s">
        <v>1</v>
      </c>
      <c r="I198">
        <v>9800</v>
      </c>
      <c r="J198">
        <v>11</v>
      </c>
      <c r="K198">
        <v>21</v>
      </c>
      <c r="L198">
        <v>22</v>
      </c>
      <c r="M198">
        <v>23</v>
      </c>
      <c r="N198">
        <v>24</v>
      </c>
      <c r="O198">
        <v>14</v>
      </c>
      <c r="P198">
        <v>20</v>
      </c>
      <c r="Q198">
        <v>22</v>
      </c>
      <c r="R198">
        <v>22</v>
      </c>
      <c r="S198">
        <v>22</v>
      </c>
    </row>
    <row r="199" spans="1:19" x14ac:dyDescent="0.25">
      <c r="A199" t="str">
        <f t="shared" si="3"/>
        <v>LisseTotaalEigenaarN.v.t.N.v.t.</v>
      </c>
      <c r="B199">
        <v>2015</v>
      </c>
      <c r="C199" t="s">
        <v>15</v>
      </c>
      <c r="D199" t="s">
        <v>17</v>
      </c>
      <c r="E199" t="s">
        <v>0</v>
      </c>
      <c r="F199" t="s">
        <v>2</v>
      </c>
      <c r="G199" t="s">
        <v>1</v>
      </c>
      <c r="H199" t="s">
        <v>1</v>
      </c>
      <c r="I199">
        <v>6300</v>
      </c>
      <c r="J199">
        <v>2</v>
      </c>
      <c r="K199">
        <v>8</v>
      </c>
      <c r="L199">
        <v>23</v>
      </c>
      <c r="M199">
        <v>32</v>
      </c>
      <c r="N199">
        <v>36</v>
      </c>
      <c r="O199">
        <v>4</v>
      </c>
      <c r="P199">
        <v>10</v>
      </c>
      <c r="Q199">
        <v>24</v>
      </c>
      <c r="R199">
        <v>29</v>
      </c>
      <c r="S199">
        <v>33</v>
      </c>
    </row>
    <row r="200" spans="1:19" x14ac:dyDescent="0.25">
      <c r="A200" t="str">
        <f t="shared" si="3"/>
        <v>LisseTotaalHuurTotaalN.v.t.</v>
      </c>
      <c r="B200">
        <v>2015</v>
      </c>
      <c r="C200" t="s">
        <v>15</v>
      </c>
      <c r="D200" t="s">
        <v>17</v>
      </c>
      <c r="E200" t="s">
        <v>0</v>
      </c>
      <c r="F200" t="s">
        <v>3</v>
      </c>
      <c r="G200" t="s">
        <v>0</v>
      </c>
      <c r="H200" t="s">
        <v>1</v>
      </c>
      <c r="I200">
        <v>3600</v>
      </c>
      <c r="J200">
        <v>28</v>
      </c>
      <c r="K200">
        <v>43</v>
      </c>
      <c r="L200">
        <v>20</v>
      </c>
      <c r="M200">
        <v>7</v>
      </c>
      <c r="N200">
        <v>2</v>
      </c>
      <c r="O200">
        <v>31</v>
      </c>
      <c r="P200">
        <v>38</v>
      </c>
      <c r="Q200">
        <v>18</v>
      </c>
      <c r="R200">
        <v>9</v>
      </c>
      <c r="S200">
        <v>3</v>
      </c>
    </row>
    <row r="201" spans="1:19" x14ac:dyDescent="0.25">
      <c r="A201" t="str">
        <f t="shared" si="3"/>
        <v>LisseTotaalHuurCorporatieTotaal</v>
      </c>
      <c r="B201">
        <v>2015</v>
      </c>
      <c r="C201" t="s">
        <v>15</v>
      </c>
      <c r="D201" t="s">
        <v>17</v>
      </c>
      <c r="E201" t="s">
        <v>0</v>
      </c>
      <c r="F201" t="s">
        <v>3</v>
      </c>
      <c r="G201" t="s">
        <v>4</v>
      </c>
      <c r="H201" t="s">
        <v>0</v>
      </c>
      <c r="I201">
        <v>2700</v>
      </c>
      <c r="J201">
        <v>27</v>
      </c>
      <c r="K201">
        <v>45</v>
      </c>
      <c r="L201">
        <v>20</v>
      </c>
      <c r="M201">
        <v>7</v>
      </c>
      <c r="N201">
        <v>1</v>
      </c>
      <c r="O201">
        <v>30</v>
      </c>
      <c r="P201">
        <v>40</v>
      </c>
      <c r="Q201">
        <v>18</v>
      </c>
      <c r="R201">
        <v>9</v>
      </c>
      <c r="S201">
        <v>3</v>
      </c>
    </row>
    <row r="202" spans="1:19" x14ac:dyDescent="0.25">
      <c r="A202" t="str">
        <f t="shared" si="3"/>
        <v>LisseTotaalHuurCorporatieOnder liberalisatiegrens</v>
      </c>
      <c r="B202">
        <v>2015</v>
      </c>
      <c r="C202" t="s">
        <v>15</v>
      </c>
      <c r="D202" t="s">
        <v>17</v>
      </c>
      <c r="E202" t="s">
        <v>0</v>
      </c>
      <c r="F202" t="s">
        <v>3</v>
      </c>
      <c r="G202" t="s">
        <v>4</v>
      </c>
      <c r="H202" t="s">
        <v>5</v>
      </c>
      <c r="I202">
        <v>2700</v>
      </c>
      <c r="J202">
        <v>27</v>
      </c>
      <c r="K202">
        <v>45</v>
      </c>
      <c r="L202">
        <v>20</v>
      </c>
      <c r="M202">
        <v>7</v>
      </c>
      <c r="N202">
        <v>1</v>
      </c>
      <c r="O202">
        <v>30</v>
      </c>
      <c r="P202">
        <v>40</v>
      </c>
      <c r="Q202">
        <v>18</v>
      </c>
      <c r="R202">
        <v>9</v>
      </c>
      <c r="S202">
        <v>2</v>
      </c>
    </row>
    <row r="203" spans="1:19" x14ac:dyDescent="0.25">
      <c r="A203" t="str">
        <f t="shared" si="3"/>
        <v>LisseTotaalHuurCorporatieOverig</v>
      </c>
      <c r="B203">
        <v>2015</v>
      </c>
      <c r="C203" t="s">
        <v>15</v>
      </c>
      <c r="D203" t="s">
        <v>17</v>
      </c>
      <c r="E203" t="s">
        <v>0</v>
      </c>
      <c r="F203" t="s">
        <v>3</v>
      </c>
      <c r="G203" t="s">
        <v>4</v>
      </c>
      <c r="H203" t="s">
        <v>6</v>
      </c>
      <c r="I203">
        <v>100</v>
      </c>
      <c r="J203">
        <v>21</v>
      </c>
      <c r="K203">
        <v>34</v>
      </c>
      <c r="L203">
        <v>25</v>
      </c>
      <c r="M203">
        <v>10</v>
      </c>
      <c r="N203">
        <v>11</v>
      </c>
      <c r="O203">
        <v>24</v>
      </c>
      <c r="P203">
        <v>33</v>
      </c>
      <c r="Q203">
        <v>22</v>
      </c>
      <c r="R203">
        <v>15</v>
      </c>
      <c r="S203">
        <v>7</v>
      </c>
    </row>
    <row r="204" spans="1:19" x14ac:dyDescent="0.25">
      <c r="A204" t="str">
        <f t="shared" si="3"/>
        <v>LisseTotaalHuurOverige verhuurderN.v.t.</v>
      </c>
      <c r="B204">
        <v>2015</v>
      </c>
      <c r="C204" t="s">
        <v>15</v>
      </c>
      <c r="D204" t="s">
        <v>17</v>
      </c>
      <c r="E204" t="s">
        <v>0</v>
      </c>
      <c r="F204" t="s">
        <v>3</v>
      </c>
      <c r="G204" t="s">
        <v>7</v>
      </c>
      <c r="H204" t="s">
        <v>1</v>
      </c>
      <c r="I204">
        <v>800</v>
      </c>
      <c r="J204">
        <v>31</v>
      </c>
      <c r="K204">
        <v>37</v>
      </c>
      <c r="L204">
        <v>19</v>
      </c>
      <c r="M204">
        <v>8</v>
      </c>
      <c r="N204">
        <v>4</v>
      </c>
      <c r="O204">
        <v>36</v>
      </c>
      <c r="P204">
        <v>31</v>
      </c>
      <c r="Q204">
        <v>18</v>
      </c>
      <c r="R204">
        <v>10</v>
      </c>
      <c r="S204">
        <v>5</v>
      </c>
    </row>
    <row r="205" spans="1:19" x14ac:dyDescent="0.25">
      <c r="A205" t="str">
        <f t="shared" si="3"/>
        <v>LisseInkomensafh.huurbeleid tot 34229 euroTotaalN.v.t.N.v.t.</v>
      </c>
      <c r="B205">
        <v>2015</v>
      </c>
      <c r="C205" t="s">
        <v>15</v>
      </c>
      <c r="D205" t="s">
        <v>17</v>
      </c>
      <c r="E205" t="s">
        <v>8</v>
      </c>
      <c r="F205" t="s">
        <v>0</v>
      </c>
      <c r="G205" t="s">
        <v>1</v>
      </c>
      <c r="H205" t="s">
        <v>1</v>
      </c>
      <c r="I205">
        <v>3900</v>
      </c>
      <c r="J205">
        <v>27</v>
      </c>
      <c r="K205">
        <v>40</v>
      </c>
      <c r="L205">
        <v>19</v>
      </c>
      <c r="M205">
        <v>11</v>
      </c>
      <c r="N205">
        <v>3</v>
      </c>
      <c r="O205">
        <v>33</v>
      </c>
      <c r="P205">
        <v>40</v>
      </c>
      <c r="Q205">
        <v>21</v>
      </c>
      <c r="R205">
        <v>5</v>
      </c>
      <c r="S205">
        <v>1</v>
      </c>
    </row>
    <row r="206" spans="1:19" x14ac:dyDescent="0.25">
      <c r="A206" t="str">
        <f t="shared" si="3"/>
        <v>LisseInkomensafh.huurbeleid tot 34229 euroEigenaarN.v.t.N.v.t.</v>
      </c>
      <c r="B206">
        <v>2015</v>
      </c>
      <c r="C206" t="s">
        <v>15</v>
      </c>
      <c r="D206" t="s">
        <v>17</v>
      </c>
      <c r="E206" t="s">
        <v>8</v>
      </c>
      <c r="F206" t="s">
        <v>2</v>
      </c>
      <c r="G206" t="s">
        <v>1</v>
      </c>
      <c r="H206" t="s">
        <v>1</v>
      </c>
      <c r="I206">
        <v>1500</v>
      </c>
      <c r="J206">
        <v>6</v>
      </c>
      <c r="K206">
        <v>18</v>
      </c>
      <c r="L206">
        <v>40</v>
      </c>
      <c r="M206">
        <v>27</v>
      </c>
      <c r="N206">
        <v>8</v>
      </c>
      <c r="O206">
        <v>14</v>
      </c>
      <c r="P206">
        <v>29</v>
      </c>
      <c r="Q206">
        <v>42</v>
      </c>
      <c r="R206">
        <v>12</v>
      </c>
      <c r="S206">
        <v>2</v>
      </c>
    </row>
    <row r="207" spans="1:19" x14ac:dyDescent="0.25">
      <c r="A207" t="str">
        <f t="shared" si="3"/>
        <v>LisseInkomensafh.huurbeleid tot 34229 euroHuurTotaalN.v.t.</v>
      </c>
      <c r="B207">
        <v>2015</v>
      </c>
      <c r="C207" t="s">
        <v>15</v>
      </c>
      <c r="D207" t="s">
        <v>17</v>
      </c>
      <c r="E207" t="s">
        <v>8</v>
      </c>
      <c r="F207" t="s">
        <v>3</v>
      </c>
      <c r="G207" t="s">
        <v>0</v>
      </c>
      <c r="H207" t="s">
        <v>1</v>
      </c>
      <c r="I207">
        <v>2500</v>
      </c>
      <c r="J207">
        <v>40</v>
      </c>
      <c r="K207">
        <v>53</v>
      </c>
      <c r="L207">
        <v>6</v>
      </c>
      <c r="M207">
        <v>1</v>
      </c>
      <c r="N207">
        <v>0</v>
      </c>
      <c r="O207">
        <v>44</v>
      </c>
      <c r="P207">
        <v>47</v>
      </c>
      <c r="Q207">
        <v>8</v>
      </c>
      <c r="R207">
        <v>1</v>
      </c>
      <c r="S207">
        <v>0</v>
      </c>
    </row>
    <row r="208" spans="1:19" x14ac:dyDescent="0.25">
      <c r="A208" t="str">
        <f t="shared" si="3"/>
        <v>LisseInkomensafh.huurbeleid tot 34229 euroHuurCorporatieTotaal</v>
      </c>
      <c r="B208">
        <v>2015</v>
      </c>
      <c r="C208" t="s">
        <v>15</v>
      </c>
      <c r="D208" t="s">
        <v>17</v>
      </c>
      <c r="E208" t="s">
        <v>8</v>
      </c>
      <c r="F208" t="s">
        <v>3</v>
      </c>
      <c r="G208" t="s">
        <v>4</v>
      </c>
      <c r="H208" t="s">
        <v>0</v>
      </c>
      <c r="I208">
        <v>1900</v>
      </c>
      <c r="J208">
        <v>39</v>
      </c>
      <c r="K208">
        <v>55</v>
      </c>
      <c r="L208">
        <v>6</v>
      </c>
      <c r="M208">
        <v>0</v>
      </c>
      <c r="N208">
        <v>0</v>
      </c>
      <c r="O208">
        <v>42</v>
      </c>
      <c r="P208">
        <v>50</v>
      </c>
      <c r="Q208">
        <v>7</v>
      </c>
      <c r="R208">
        <v>0</v>
      </c>
      <c r="S208">
        <v>0</v>
      </c>
    </row>
    <row r="209" spans="1:19" x14ac:dyDescent="0.25">
      <c r="A209" t="str">
        <f t="shared" si="3"/>
        <v>LisseInkomensafh.huurbeleid tot 34229 euroHuurCorporatieOnder liberalisatiegrens</v>
      </c>
      <c r="B209">
        <v>2015</v>
      </c>
      <c r="C209" t="s">
        <v>15</v>
      </c>
      <c r="D209" t="s">
        <v>17</v>
      </c>
      <c r="E209" t="s">
        <v>8</v>
      </c>
      <c r="F209" t="s">
        <v>3</v>
      </c>
      <c r="G209" t="s">
        <v>4</v>
      </c>
      <c r="H209" t="s">
        <v>5</v>
      </c>
      <c r="I209">
        <v>1800</v>
      </c>
      <c r="J209">
        <v>39</v>
      </c>
      <c r="K209">
        <v>55</v>
      </c>
      <c r="L209">
        <v>5</v>
      </c>
      <c r="M209">
        <v>0</v>
      </c>
      <c r="N209">
        <v>0</v>
      </c>
      <c r="O209">
        <v>43</v>
      </c>
      <c r="P209">
        <v>50</v>
      </c>
      <c r="Q209">
        <v>7</v>
      </c>
      <c r="R209">
        <v>0</v>
      </c>
      <c r="S209">
        <v>0</v>
      </c>
    </row>
    <row r="210" spans="1:19" x14ac:dyDescent="0.25">
      <c r="A210" t="str">
        <f t="shared" si="3"/>
        <v>LisseInkomensafh.huurbeleid tot 34229 euroHuurCorporatieOverig</v>
      </c>
      <c r="B210">
        <v>2015</v>
      </c>
      <c r="C210" t="s">
        <v>15</v>
      </c>
      <c r="D210" t="s">
        <v>17</v>
      </c>
      <c r="E210" t="s">
        <v>8</v>
      </c>
      <c r="F210" t="s">
        <v>3</v>
      </c>
      <c r="G210" t="s">
        <v>4</v>
      </c>
      <c r="H210" t="s">
        <v>6</v>
      </c>
      <c r="I210">
        <v>100</v>
      </c>
      <c r="J210">
        <v>35</v>
      </c>
      <c r="K210">
        <v>49</v>
      </c>
      <c r="L210">
        <v>16</v>
      </c>
      <c r="M210">
        <v>0</v>
      </c>
      <c r="N210">
        <v>0</v>
      </c>
      <c r="O210">
        <v>40</v>
      </c>
      <c r="P210">
        <v>47</v>
      </c>
      <c r="Q210">
        <v>11</v>
      </c>
      <c r="R210">
        <v>2</v>
      </c>
      <c r="S210">
        <v>0</v>
      </c>
    </row>
    <row r="211" spans="1:19" x14ac:dyDescent="0.25">
      <c r="A211" t="str">
        <f t="shared" si="3"/>
        <v>LisseInkomensafh.huurbeleid tot 34229 euroHuurOverige verhuurderN.v.t.</v>
      </c>
      <c r="B211">
        <v>2015</v>
      </c>
      <c r="C211" t="s">
        <v>15</v>
      </c>
      <c r="D211" t="s">
        <v>17</v>
      </c>
      <c r="E211" t="s">
        <v>8</v>
      </c>
      <c r="F211" t="s">
        <v>3</v>
      </c>
      <c r="G211" t="s">
        <v>7</v>
      </c>
      <c r="H211" t="s">
        <v>1</v>
      </c>
      <c r="I211">
        <v>600</v>
      </c>
      <c r="J211">
        <v>43</v>
      </c>
      <c r="K211">
        <v>48</v>
      </c>
      <c r="L211">
        <v>7</v>
      </c>
      <c r="M211">
        <v>1</v>
      </c>
      <c r="N211">
        <v>1</v>
      </c>
      <c r="O211">
        <v>49</v>
      </c>
      <c r="P211">
        <v>40</v>
      </c>
      <c r="Q211">
        <v>9</v>
      </c>
      <c r="R211">
        <v>2</v>
      </c>
      <c r="S211">
        <v>0</v>
      </c>
    </row>
    <row r="212" spans="1:19" x14ac:dyDescent="0.25">
      <c r="A212" t="str">
        <f t="shared" si="3"/>
        <v>LisseInkomensafh.huurbeleid 34229 t/m 43786 euroTotaalN.v.t.N.v.t.</v>
      </c>
      <c r="B212">
        <v>2015</v>
      </c>
      <c r="C212" t="s">
        <v>15</v>
      </c>
      <c r="D212" t="s">
        <v>17</v>
      </c>
      <c r="E212" t="s">
        <v>9</v>
      </c>
      <c r="F212" t="s">
        <v>0</v>
      </c>
      <c r="G212" t="s">
        <v>1</v>
      </c>
      <c r="H212" t="s">
        <v>1</v>
      </c>
      <c r="I212">
        <v>1300</v>
      </c>
      <c r="J212">
        <v>2</v>
      </c>
      <c r="K212">
        <v>22</v>
      </c>
      <c r="L212">
        <v>40</v>
      </c>
      <c r="M212">
        <v>23</v>
      </c>
      <c r="N212">
        <v>12</v>
      </c>
      <c r="O212">
        <v>3</v>
      </c>
      <c r="P212">
        <v>21</v>
      </c>
      <c r="Q212">
        <v>44</v>
      </c>
      <c r="R212">
        <v>28</v>
      </c>
      <c r="S212">
        <v>4</v>
      </c>
    </row>
    <row r="213" spans="1:19" x14ac:dyDescent="0.25">
      <c r="A213" t="str">
        <f t="shared" si="3"/>
        <v>LisseInkomensafh.huurbeleid 34229 t/m 43786 euroEigenaarN.v.t.N.v.t.</v>
      </c>
      <c r="B213">
        <v>2015</v>
      </c>
      <c r="C213" t="s">
        <v>15</v>
      </c>
      <c r="D213" t="s">
        <v>17</v>
      </c>
      <c r="E213" t="s">
        <v>9</v>
      </c>
      <c r="F213" t="s">
        <v>2</v>
      </c>
      <c r="G213" t="s">
        <v>1</v>
      </c>
      <c r="H213" t="s">
        <v>1</v>
      </c>
      <c r="I213">
        <v>800</v>
      </c>
      <c r="J213">
        <v>1</v>
      </c>
      <c r="K213">
        <v>15</v>
      </c>
      <c r="L213">
        <v>31</v>
      </c>
      <c r="M213">
        <v>35</v>
      </c>
      <c r="N213">
        <v>19</v>
      </c>
      <c r="O213">
        <v>1</v>
      </c>
      <c r="P213">
        <v>16</v>
      </c>
      <c r="Q213">
        <v>40</v>
      </c>
      <c r="R213">
        <v>38</v>
      </c>
      <c r="S213">
        <v>6</v>
      </c>
    </row>
    <row r="214" spans="1:19" x14ac:dyDescent="0.25">
      <c r="A214" t="str">
        <f t="shared" si="3"/>
        <v>LisseInkomensafh.huurbeleid 34229 t/m 43786 euroHuurTotaalN.v.t.</v>
      </c>
      <c r="B214">
        <v>2015</v>
      </c>
      <c r="C214" t="s">
        <v>15</v>
      </c>
      <c r="D214" t="s">
        <v>17</v>
      </c>
      <c r="E214" t="s">
        <v>9</v>
      </c>
      <c r="F214" t="s">
        <v>3</v>
      </c>
      <c r="G214" t="s">
        <v>0</v>
      </c>
      <c r="H214" t="s">
        <v>1</v>
      </c>
      <c r="I214">
        <v>500</v>
      </c>
      <c r="J214">
        <v>5</v>
      </c>
      <c r="K214">
        <v>34</v>
      </c>
      <c r="L214">
        <v>58</v>
      </c>
      <c r="M214">
        <v>3</v>
      </c>
      <c r="N214">
        <v>0</v>
      </c>
      <c r="O214">
        <v>6</v>
      </c>
      <c r="P214">
        <v>31</v>
      </c>
      <c r="Q214">
        <v>52</v>
      </c>
      <c r="R214">
        <v>11</v>
      </c>
      <c r="S214">
        <v>0</v>
      </c>
    </row>
    <row r="215" spans="1:19" x14ac:dyDescent="0.25">
      <c r="A215" t="str">
        <f t="shared" si="3"/>
        <v>LisseInkomensafh.huurbeleid 34229 t/m 43786 euroHuurCorporatieTotaal</v>
      </c>
      <c r="B215">
        <v>2015</v>
      </c>
      <c r="C215" t="s">
        <v>15</v>
      </c>
      <c r="D215" t="s">
        <v>17</v>
      </c>
      <c r="E215" t="s">
        <v>9</v>
      </c>
      <c r="F215" t="s">
        <v>3</v>
      </c>
      <c r="G215" t="s">
        <v>4</v>
      </c>
      <c r="H215" t="s">
        <v>0</v>
      </c>
      <c r="I215">
        <v>400</v>
      </c>
      <c r="J215">
        <v>6</v>
      </c>
      <c r="K215">
        <v>39</v>
      </c>
      <c r="L215">
        <v>53</v>
      </c>
      <c r="M215">
        <v>2</v>
      </c>
      <c r="N215">
        <v>0</v>
      </c>
      <c r="O215">
        <v>7</v>
      </c>
      <c r="P215">
        <v>35</v>
      </c>
      <c r="Q215">
        <v>50</v>
      </c>
      <c r="R215">
        <v>9</v>
      </c>
      <c r="S215">
        <v>0</v>
      </c>
    </row>
    <row r="216" spans="1:19" x14ac:dyDescent="0.25">
      <c r="A216" t="str">
        <f t="shared" si="3"/>
        <v>LisseInkomensafh.huurbeleid 34229 t/m 43786 euroHuurCorporatieOnder liberalisatiegrens</v>
      </c>
      <c r="B216">
        <v>2015</v>
      </c>
      <c r="C216" t="s">
        <v>15</v>
      </c>
      <c r="D216" t="s">
        <v>17</v>
      </c>
      <c r="E216" t="s">
        <v>9</v>
      </c>
      <c r="F216" t="s">
        <v>3</v>
      </c>
      <c r="G216" t="s">
        <v>4</v>
      </c>
      <c r="H216" t="s">
        <v>5</v>
      </c>
      <c r="I216">
        <v>400</v>
      </c>
      <c r="J216">
        <v>6</v>
      </c>
      <c r="K216">
        <v>40</v>
      </c>
      <c r="L216">
        <v>52</v>
      </c>
      <c r="M216">
        <v>2</v>
      </c>
      <c r="N216">
        <v>0</v>
      </c>
      <c r="O216">
        <v>7</v>
      </c>
      <c r="P216">
        <v>35</v>
      </c>
      <c r="Q216">
        <v>49</v>
      </c>
      <c r="R216">
        <v>9</v>
      </c>
      <c r="S216">
        <v>0</v>
      </c>
    </row>
    <row r="217" spans="1:19" x14ac:dyDescent="0.25">
      <c r="A217" t="str">
        <f t="shared" si="3"/>
        <v>LisseInkomensafh.huurbeleid 34229 t/m 43786 euroHuurCorporatieOverig</v>
      </c>
      <c r="B217">
        <v>2015</v>
      </c>
      <c r="C217" t="s">
        <v>15</v>
      </c>
      <c r="D217" t="s">
        <v>17</v>
      </c>
      <c r="E217" t="s">
        <v>9</v>
      </c>
      <c r="F217" t="s">
        <v>3</v>
      </c>
      <c r="G217" t="s">
        <v>4</v>
      </c>
      <c r="H217" t="s">
        <v>6</v>
      </c>
      <c r="I217">
        <v>0</v>
      </c>
      <c r="J217">
        <v>0</v>
      </c>
      <c r="K217">
        <v>18</v>
      </c>
      <c r="L217">
        <v>82</v>
      </c>
      <c r="M217">
        <v>0</v>
      </c>
      <c r="N217">
        <v>0</v>
      </c>
      <c r="O217">
        <v>0</v>
      </c>
      <c r="P217">
        <v>18</v>
      </c>
      <c r="Q217">
        <v>73</v>
      </c>
      <c r="R217">
        <v>9</v>
      </c>
      <c r="S217">
        <v>0</v>
      </c>
    </row>
    <row r="218" spans="1:19" x14ac:dyDescent="0.25">
      <c r="A218" t="str">
        <f t="shared" si="3"/>
        <v>LisseInkomensafh.huurbeleid 34229 t/m 43786 euroHuurOverige verhuurderN.v.t.</v>
      </c>
      <c r="B218">
        <v>2015</v>
      </c>
      <c r="C218" t="s">
        <v>15</v>
      </c>
      <c r="D218" t="s">
        <v>17</v>
      </c>
      <c r="E218" t="s">
        <v>9</v>
      </c>
      <c r="F218" t="s">
        <v>3</v>
      </c>
      <c r="G218" t="s">
        <v>7</v>
      </c>
      <c r="H218" t="s">
        <v>1</v>
      </c>
      <c r="I218">
        <v>100</v>
      </c>
      <c r="J218">
        <v>1</v>
      </c>
      <c r="K218">
        <v>16</v>
      </c>
      <c r="L218">
        <v>74</v>
      </c>
      <c r="M218">
        <v>7</v>
      </c>
      <c r="N218">
        <v>2</v>
      </c>
      <c r="O218">
        <v>2</v>
      </c>
      <c r="P218">
        <v>16</v>
      </c>
      <c r="Q218">
        <v>60</v>
      </c>
      <c r="R218">
        <v>21</v>
      </c>
      <c r="S218">
        <v>1</v>
      </c>
    </row>
    <row r="219" spans="1:19" x14ac:dyDescent="0.25">
      <c r="A219" t="str">
        <f t="shared" si="3"/>
        <v>LisseInkomensafh.huurbeleid meer dan 43786 euroTotaalN.v.t.N.v.t.</v>
      </c>
      <c r="B219">
        <v>2015</v>
      </c>
      <c r="C219" t="s">
        <v>15</v>
      </c>
      <c r="D219" t="s">
        <v>17</v>
      </c>
      <c r="E219" t="s">
        <v>10</v>
      </c>
      <c r="F219" t="s">
        <v>0</v>
      </c>
      <c r="G219" t="s">
        <v>1</v>
      </c>
      <c r="H219" t="s">
        <v>1</v>
      </c>
      <c r="I219">
        <v>4500</v>
      </c>
      <c r="J219">
        <v>0</v>
      </c>
      <c r="K219">
        <v>3</v>
      </c>
      <c r="L219">
        <v>19</v>
      </c>
      <c r="M219">
        <v>33</v>
      </c>
      <c r="N219">
        <v>45</v>
      </c>
      <c r="O219">
        <v>0</v>
      </c>
      <c r="P219">
        <v>3</v>
      </c>
      <c r="Q219">
        <v>16</v>
      </c>
      <c r="R219">
        <v>34</v>
      </c>
      <c r="S219">
        <v>46</v>
      </c>
    </row>
    <row r="220" spans="1:19" x14ac:dyDescent="0.25">
      <c r="A220" t="str">
        <f t="shared" si="3"/>
        <v>LisseInkomensafh.huurbeleid meer dan 43786 euroEigenaarN.v.t.N.v.t.</v>
      </c>
      <c r="B220">
        <v>2015</v>
      </c>
      <c r="C220" t="s">
        <v>15</v>
      </c>
      <c r="D220" t="s">
        <v>17</v>
      </c>
      <c r="E220" t="s">
        <v>10</v>
      </c>
      <c r="F220" t="s">
        <v>2</v>
      </c>
      <c r="G220" t="s">
        <v>1</v>
      </c>
      <c r="H220" t="s">
        <v>1</v>
      </c>
      <c r="I220">
        <v>3900</v>
      </c>
      <c r="J220">
        <v>0</v>
      </c>
      <c r="K220">
        <v>2</v>
      </c>
      <c r="L220">
        <v>15</v>
      </c>
      <c r="M220">
        <v>33</v>
      </c>
      <c r="N220">
        <v>50</v>
      </c>
      <c r="O220">
        <v>0</v>
      </c>
      <c r="P220">
        <v>2</v>
      </c>
      <c r="Q220">
        <v>13</v>
      </c>
      <c r="R220">
        <v>33</v>
      </c>
      <c r="S220">
        <v>51</v>
      </c>
    </row>
    <row r="221" spans="1:19" x14ac:dyDescent="0.25">
      <c r="A221" t="str">
        <f t="shared" si="3"/>
        <v>LisseInkomensafh.huurbeleid meer dan 43786 euroHuurTotaalN.v.t.</v>
      </c>
      <c r="B221">
        <v>2015</v>
      </c>
      <c r="C221" t="s">
        <v>15</v>
      </c>
      <c r="D221" t="s">
        <v>17</v>
      </c>
      <c r="E221" t="s">
        <v>10</v>
      </c>
      <c r="F221" t="s">
        <v>3</v>
      </c>
      <c r="G221" t="s">
        <v>0</v>
      </c>
      <c r="H221" t="s">
        <v>1</v>
      </c>
      <c r="I221">
        <v>600</v>
      </c>
      <c r="J221">
        <v>0</v>
      </c>
      <c r="K221">
        <v>9</v>
      </c>
      <c r="L221">
        <v>45</v>
      </c>
      <c r="M221">
        <v>36</v>
      </c>
      <c r="N221">
        <v>9</v>
      </c>
      <c r="O221">
        <v>0</v>
      </c>
      <c r="P221">
        <v>7</v>
      </c>
      <c r="Q221">
        <v>34</v>
      </c>
      <c r="R221">
        <v>41</v>
      </c>
      <c r="S221">
        <v>18</v>
      </c>
    </row>
    <row r="222" spans="1:19" x14ac:dyDescent="0.25">
      <c r="A222" t="str">
        <f t="shared" si="3"/>
        <v>LisseInkomensafh.huurbeleid meer dan 43786 euroHuurCorporatieTotaal</v>
      </c>
      <c r="B222">
        <v>2015</v>
      </c>
      <c r="C222" t="s">
        <v>15</v>
      </c>
      <c r="D222" t="s">
        <v>17</v>
      </c>
      <c r="E222" t="s">
        <v>10</v>
      </c>
      <c r="F222" t="s">
        <v>3</v>
      </c>
      <c r="G222" t="s">
        <v>4</v>
      </c>
      <c r="H222" t="s">
        <v>0</v>
      </c>
      <c r="I222">
        <v>500</v>
      </c>
      <c r="J222">
        <v>0</v>
      </c>
      <c r="K222">
        <v>11</v>
      </c>
      <c r="L222">
        <v>48</v>
      </c>
      <c r="M222">
        <v>35</v>
      </c>
      <c r="N222">
        <v>6</v>
      </c>
      <c r="O222">
        <v>0</v>
      </c>
      <c r="P222">
        <v>8</v>
      </c>
      <c r="Q222">
        <v>36</v>
      </c>
      <c r="R222">
        <v>41</v>
      </c>
      <c r="S222">
        <v>14</v>
      </c>
    </row>
    <row r="223" spans="1:19" x14ac:dyDescent="0.25">
      <c r="A223" t="str">
        <f t="shared" si="3"/>
        <v>LisseInkomensafh.huurbeleid meer dan 43786 euroHuurCorporatieOnder liberalisatiegrens</v>
      </c>
      <c r="B223">
        <v>2015</v>
      </c>
      <c r="C223" t="s">
        <v>15</v>
      </c>
      <c r="D223" t="s">
        <v>17</v>
      </c>
      <c r="E223" t="s">
        <v>10</v>
      </c>
      <c r="F223" t="s">
        <v>3</v>
      </c>
      <c r="G223" t="s">
        <v>4</v>
      </c>
      <c r="H223" t="s">
        <v>5</v>
      </c>
      <c r="I223">
        <v>500</v>
      </c>
      <c r="J223">
        <v>0</v>
      </c>
      <c r="K223">
        <v>11</v>
      </c>
      <c r="L223">
        <v>50</v>
      </c>
      <c r="M223">
        <v>35</v>
      </c>
      <c r="N223">
        <v>4</v>
      </c>
      <c r="O223">
        <v>0</v>
      </c>
      <c r="P223">
        <v>8</v>
      </c>
      <c r="Q223">
        <v>37</v>
      </c>
      <c r="R223">
        <v>41</v>
      </c>
      <c r="S223">
        <v>14</v>
      </c>
    </row>
    <row r="224" spans="1:19" x14ac:dyDescent="0.25">
      <c r="A224" t="str">
        <f t="shared" si="3"/>
        <v>LisseInkomensafh.huurbeleid meer dan 43786 euroHuurCorporatieOverig</v>
      </c>
      <c r="B224">
        <v>2015</v>
      </c>
      <c r="C224" t="s">
        <v>15</v>
      </c>
      <c r="D224" t="s">
        <v>17</v>
      </c>
      <c r="E224" t="s">
        <v>10</v>
      </c>
      <c r="F224" t="s">
        <v>3</v>
      </c>
      <c r="G224" t="s">
        <v>4</v>
      </c>
      <c r="H224" t="s">
        <v>6</v>
      </c>
      <c r="I224">
        <v>0</v>
      </c>
      <c r="J224">
        <v>0</v>
      </c>
      <c r="K224">
        <v>8</v>
      </c>
      <c r="L224">
        <v>19</v>
      </c>
      <c r="M224">
        <v>35</v>
      </c>
      <c r="N224">
        <v>38</v>
      </c>
      <c r="O224">
        <v>0</v>
      </c>
      <c r="P224">
        <v>8</v>
      </c>
      <c r="Q224">
        <v>23</v>
      </c>
      <c r="R224">
        <v>46</v>
      </c>
      <c r="S224">
        <v>23</v>
      </c>
    </row>
    <row r="225" spans="1:19" x14ac:dyDescent="0.25">
      <c r="A225" t="str">
        <f t="shared" si="3"/>
        <v>LisseInkomensafh.huurbeleid meer dan 43786 euroHuurOverige verhuurderN.v.t.</v>
      </c>
      <c r="B225">
        <v>2015</v>
      </c>
      <c r="C225" t="s">
        <v>15</v>
      </c>
      <c r="D225" t="s">
        <v>17</v>
      </c>
      <c r="E225" t="s">
        <v>10</v>
      </c>
      <c r="F225" t="s">
        <v>3</v>
      </c>
      <c r="G225" t="s">
        <v>7</v>
      </c>
      <c r="H225" t="s">
        <v>1</v>
      </c>
      <c r="I225">
        <v>100</v>
      </c>
      <c r="J225">
        <v>0</v>
      </c>
      <c r="K225">
        <v>3</v>
      </c>
      <c r="L225">
        <v>31</v>
      </c>
      <c r="M225">
        <v>43</v>
      </c>
      <c r="N225">
        <v>22</v>
      </c>
      <c r="O225">
        <v>0</v>
      </c>
      <c r="P225">
        <v>2</v>
      </c>
      <c r="Q225">
        <v>26</v>
      </c>
      <c r="R225">
        <v>40</v>
      </c>
      <c r="S225">
        <v>32</v>
      </c>
    </row>
    <row r="226" spans="1:19" x14ac:dyDescent="0.25">
      <c r="A226" t="str">
        <f t="shared" si="3"/>
        <v>NoordwijkTotaalTotaalN.v.t.N.v.t.</v>
      </c>
      <c r="B226">
        <v>2015</v>
      </c>
      <c r="C226" t="s">
        <v>15</v>
      </c>
      <c r="D226" t="s">
        <v>18</v>
      </c>
      <c r="E226" t="s">
        <v>0</v>
      </c>
      <c r="F226" t="s">
        <v>0</v>
      </c>
      <c r="G226" t="s">
        <v>1</v>
      </c>
      <c r="H226" t="s">
        <v>1</v>
      </c>
      <c r="I226">
        <v>11300</v>
      </c>
      <c r="J226">
        <v>11</v>
      </c>
      <c r="K226">
        <v>18</v>
      </c>
      <c r="L226">
        <v>19</v>
      </c>
      <c r="M226">
        <v>22</v>
      </c>
      <c r="N226">
        <v>30</v>
      </c>
      <c r="O226">
        <v>15</v>
      </c>
      <c r="P226">
        <v>18</v>
      </c>
      <c r="Q226">
        <v>20</v>
      </c>
      <c r="R226">
        <v>21</v>
      </c>
      <c r="S226">
        <v>27</v>
      </c>
    </row>
    <row r="227" spans="1:19" x14ac:dyDescent="0.25">
      <c r="A227" t="str">
        <f t="shared" si="3"/>
        <v>NoordwijkTotaalEigenaarN.v.t.N.v.t.</v>
      </c>
      <c r="B227">
        <v>2015</v>
      </c>
      <c r="C227" t="s">
        <v>15</v>
      </c>
      <c r="D227" t="s">
        <v>18</v>
      </c>
      <c r="E227" t="s">
        <v>0</v>
      </c>
      <c r="F227" t="s">
        <v>2</v>
      </c>
      <c r="G227" t="s">
        <v>1</v>
      </c>
      <c r="H227" t="s">
        <v>1</v>
      </c>
      <c r="I227">
        <v>7300</v>
      </c>
      <c r="J227">
        <v>2</v>
      </c>
      <c r="K227">
        <v>6</v>
      </c>
      <c r="L227">
        <v>19</v>
      </c>
      <c r="M227">
        <v>28</v>
      </c>
      <c r="N227">
        <v>45</v>
      </c>
      <c r="O227">
        <v>5</v>
      </c>
      <c r="P227">
        <v>9</v>
      </c>
      <c r="Q227">
        <v>21</v>
      </c>
      <c r="R227">
        <v>26</v>
      </c>
      <c r="S227">
        <v>38</v>
      </c>
    </row>
    <row r="228" spans="1:19" x14ac:dyDescent="0.25">
      <c r="A228" t="str">
        <f t="shared" si="3"/>
        <v>NoordwijkTotaalHuurTotaalN.v.t.</v>
      </c>
      <c r="B228">
        <v>2015</v>
      </c>
      <c r="C228" t="s">
        <v>15</v>
      </c>
      <c r="D228" t="s">
        <v>18</v>
      </c>
      <c r="E228" t="s">
        <v>0</v>
      </c>
      <c r="F228" t="s">
        <v>3</v>
      </c>
      <c r="G228" t="s">
        <v>0</v>
      </c>
      <c r="H228" t="s">
        <v>1</v>
      </c>
      <c r="I228">
        <v>4000</v>
      </c>
      <c r="J228">
        <v>29</v>
      </c>
      <c r="K228">
        <v>39</v>
      </c>
      <c r="L228">
        <v>19</v>
      </c>
      <c r="M228">
        <v>9</v>
      </c>
      <c r="N228">
        <v>3</v>
      </c>
      <c r="O228">
        <v>33</v>
      </c>
      <c r="P228">
        <v>34</v>
      </c>
      <c r="Q228">
        <v>17</v>
      </c>
      <c r="R228">
        <v>11</v>
      </c>
      <c r="S228">
        <v>6</v>
      </c>
    </row>
    <row r="229" spans="1:19" x14ac:dyDescent="0.25">
      <c r="A229" t="str">
        <f t="shared" si="3"/>
        <v>NoordwijkTotaalHuurCorporatieTotaal</v>
      </c>
      <c r="B229">
        <v>2015</v>
      </c>
      <c r="C229" t="s">
        <v>15</v>
      </c>
      <c r="D229" t="s">
        <v>18</v>
      </c>
      <c r="E229" t="s">
        <v>0</v>
      </c>
      <c r="F229" t="s">
        <v>3</v>
      </c>
      <c r="G229" t="s">
        <v>4</v>
      </c>
      <c r="H229" t="s">
        <v>0</v>
      </c>
      <c r="I229">
        <v>2200</v>
      </c>
      <c r="J229">
        <v>31</v>
      </c>
      <c r="K229">
        <v>45</v>
      </c>
      <c r="L229">
        <v>18</v>
      </c>
      <c r="M229">
        <v>6</v>
      </c>
      <c r="N229">
        <v>1</v>
      </c>
      <c r="O229">
        <v>34</v>
      </c>
      <c r="P229">
        <v>39</v>
      </c>
      <c r="Q229">
        <v>16</v>
      </c>
      <c r="R229">
        <v>9</v>
      </c>
      <c r="S229">
        <v>2</v>
      </c>
    </row>
    <row r="230" spans="1:19" x14ac:dyDescent="0.25">
      <c r="A230" t="str">
        <f t="shared" si="3"/>
        <v>NoordwijkTotaalHuurCorporatieOnder liberalisatiegrens</v>
      </c>
      <c r="B230">
        <v>2015</v>
      </c>
      <c r="C230" t="s">
        <v>15</v>
      </c>
      <c r="D230" t="s">
        <v>18</v>
      </c>
      <c r="E230" t="s">
        <v>0</v>
      </c>
      <c r="F230" t="s">
        <v>3</v>
      </c>
      <c r="G230" t="s">
        <v>4</v>
      </c>
      <c r="H230" t="s">
        <v>5</v>
      </c>
      <c r="I230">
        <v>2100</v>
      </c>
      <c r="J230">
        <v>32</v>
      </c>
      <c r="K230">
        <v>45</v>
      </c>
      <c r="L230">
        <v>16</v>
      </c>
      <c r="M230">
        <v>6</v>
      </c>
      <c r="N230">
        <v>1</v>
      </c>
      <c r="O230">
        <v>35</v>
      </c>
      <c r="P230">
        <v>40</v>
      </c>
      <c r="Q230">
        <v>15</v>
      </c>
      <c r="R230">
        <v>8</v>
      </c>
      <c r="S230">
        <v>2</v>
      </c>
    </row>
    <row r="231" spans="1:19" x14ac:dyDescent="0.25">
      <c r="A231" t="str">
        <f t="shared" si="3"/>
        <v>NoordwijkTotaalHuurCorporatieOverig</v>
      </c>
      <c r="B231">
        <v>2015</v>
      </c>
      <c r="C231" t="s">
        <v>15</v>
      </c>
      <c r="D231" t="s">
        <v>18</v>
      </c>
      <c r="E231" t="s">
        <v>0</v>
      </c>
      <c r="F231" t="s">
        <v>3</v>
      </c>
      <c r="G231" t="s">
        <v>4</v>
      </c>
      <c r="H231" t="s">
        <v>6</v>
      </c>
      <c r="I231">
        <v>100</v>
      </c>
      <c r="J231">
        <v>15</v>
      </c>
      <c r="K231">
        <v>39</v>
      </c>
      <c r="L231">
        <v>34</v>
      </c>
      <c r="M231">
        <v>9</v>
      </c>
      <c r="N231">
        <v>3</v>
      </c>
      <c r="O231">
        <v>19</v>
      </c>
      <c r="P231">
        <v>31</v>
      </c>
      <c r="Q231">
        <v>30</v>
      </c>
      <c r="R231">
        <v>17</v>
      </c>
      <c r="S231">
        <v>3</v>
      </c>
    </row>
    <row r="232" spans="1:19" x14ac:dyDescent="0.25">
      <c r="A232" t="str">
        <f t="shared" si="3"/>
        <v>NoordwijkTotaalHuurOverige verhuurderN.v.t.</v>
      </c>
      <c r="B232">
        <v>2015</v>
      </c>
      <c r="C232" t="s">
        <v>15</v>
      </c>
      <c r="D232" t="s">
        <v>18</v>
      </c>
      <c r="E232" t="s">
        <v>0</v>
      </c>
      <c r="F232" t="s">
        <v>3</v>
      </c>
      <c r="G232" t="s">
        <v>7</v>
      </c>
      <c r="H232" t="s">
        <v>1</v>
      </c>
      <c r="I232">
        <v>1800</v>
      </c>
      <c r="J232">
        <v>28</v>
      </c>
      <c r="K232">
        <v>32</v>
      </c>
      <c r="L232">
        <v>20</v>
      </c>
      <c r="M232">
        <v>13</v>
      </c>
      <c r="N232">
        <v>6</v>
      </c>
      <c r="O232">
        <v>31</v>
      </c>
      <c r="P232">
        <v>27</v>
      </c>
      <c r="Q232">
        <v>19</v>
      </c>
      <c r="R232">
        <v>13</v>
      </c>
      <c r="S232">
        <v>10</v>
      </c>
    </row>
    <row r="233" spans="1:19" x14ac:dyDescent="0.25">
      <c r="A233" t="str">
        <f t="shared" si="3"/>
        <v>NoordwijkInkomensafh.huurbeleid tot 34229 euroTotaalN.v.t.N.v.t.</v>
      </c>
      <c r="B233">
        <v>2015</v>
      </c>
      <c r="C233" t="s">
        <v>15</v>
      </c>
      <c r="D233" t="s">
        <v>18</v>
      </c>
      <c r="E233" t="s">
        <v>8</v>
      </c>
      <c r="F233" t="s">
        <v>0</v>
      </c>
      <c r="G233" t="s">
        <v>1</v>
      </c>
      <c r="H233" t="s">
        <v>1</v>
      </c>
      <c r="I233">
        <v>4600</v>
      </c>
      <c r="J233">
        <v>28</v>
      </c>
      <c r="K233">
        <v>35</v>
      </c>
      <c r="L233">
        <v>19</v>
      </c>
      <c r="M233">
        <v>13</v>
      </c>
      <c r="N233">
        <v>6</v>
      </c>
      <c r="O233">
        <v>35</v>
      </c>
      <c r="P233">
        <v>36</v>
      </c>
      <c r="Q233">
        <v>22</v>
      </c>
      <c r="R233">
        <v>6</v>
      </c>
      <c r="S233">
        <v>2</v>
      </c>
    </row>
    <row r="234" spans="1:19" x14ac:dyDescent="0.25">
      <c r="A234" t="str">
        <f t="shared" si="3"/>
        <v>NoordwijkInkomensafh.huurbeleid tot 34229 euroEigenaarN.v.t.N.v.t.</v>
      </c>
      <c r="B234">
        <v>2015</v>
      </c>
      <c r="C234" t="s">
        <v>15</v>
      </c>
      <c r="D234" t="s">
        <v>18</v>
      </c>
      <c r="E234" t="s">
        <v>8</v>
      </c>
      <c r="F234" t="s">
        <v>2</v>
      </c>
      <c r="G234" t="s">
        <v>1</v>
      </c>
      <c r="H234" t="s">
        <v>1</v>
      </c>
      <c r="I234">
        <v>1900</v>
      </c>
      <c r="J234">
        <v>6</v>
      </c>
      <c r="K234">
        <v>15</v>
      </c>
      <c r="L234">
        <v>36</v>
      </c>
      <c r="M234">
        <v>29</v>
      </c>
      <c r="N234">
        <v>13</v>
      </c>
      <c r="O234">
        <v>17</v>
      </c>
      <c r="P234">
        <v>27</v>
      </c>
      <c r="Q234">
        <v>40</v>
      </c>
      <c r="R234">
        <v>13</v>
      </c>
      <c r="S234">
        <v>4</v>
      </c>
    </row>
    <row r="235" spans="1:19" x14ac:dyDescent="0.25">
      <c r="A235" t="str">
        <f t="shared" si="3"/>
        <v>NoordwijkInkomensafh.huurbeleid tot 34229 euroHuurTotaalN.v.t.</v>
      </c>
      <c r="B235">
        <v>2015</v>
      </c>
      <c r="C235" t="s">
        <v>15</v>
      </c>
      <c r="D235" t="s">
        <v>18</v>
      </c>
      <c r="E235" t="s">
        <v>8</v>
      </c>
      <c r="F235" t="s">
        <v>3</v>
      </c>
      <c r="G235" t="s">
        <v>0</v>
      </c>
      <c r="H235" t="s">
        <v>1</v>
      </c>
      <c r="I235">
        <v>2700</v>
      </c>
      <c r="J235">
        <v>43</v>
      </c>
      <c r="K235">
        <v>49</v>
      </c>
      <c r="L235">
        <v>7</v>
      </c>
      <c r="M235">
        <v>1</v>
      </c>
      <c r="N235">
        <v>0</v>
      </c>
      <c r="O235">
        <v>47</v>
      </c>
      <c r="P235">
        <v>43</v>
      </c>
      <c r="Q235">
        <v>9</v>
      </c>
      <c r="R235">
        <v>1</v>
      </c>
      <c r="S235">
        <v>0</v>
      </c>
    </row>
    <row r="236" spans="1:19" x14ac:dyDescent="0.25">
      <c r="A236" t="str">
        <f t="shared" si="3"/>
        <v>NoordwijkInkomensafh.huurbeleid tot 34229 euroHuurCorporatieTotaal</v>
      </c>
      <c r="B236">
        <v>2015</v>
      </c>
      <c r="C236" t="s">
        <v>15</v>
      </c>
      <c r="D236" t="s">
        <v>18</v>
      </c>
      <c r="E236" t="s">
        <v>8</v>
      </c>
      <c r="F236" t="s">
        <v>3</v>
      </c>
      <c r="G236" t="s">
        <v>4</v>
      </c>
      <c r="H236" t="s">
        <v>0</v>
      </c>
      <c r="I236">
        <v>1600</v>
      </c>
      <c r="J236">
        <v>42</v>
      </c>
      <c r="K236">
        <v>51</v>
      </c>
      <c r="L236">
        <v>6</v>
      </c>
      <c r="M236">
        <v>0</v>
      </c>
      <c r="N236">
        <v>0</v>
      </c>
      <c r="O236">
        <v>47</v>
      </c>
      <c r="P236">
        <v>46</v>
      </c>
      <c r="Q236">
        <v>7</v>
      </c>
      <c r="R236">
        <v>0</v>
      </c>
      <c r="S236">
        <v>0</v>
      </c>
    </row>
    <row r="237" spans="1:19" x14ac:dyDescent="0.25">
      <c r="A237" t="str">
        <f t="shared" si="3"/>
        <v>NoordwijkInkomensafh.huurbeleid tot 34229 euroHuurCorporatieOnder liberalisatiegrens</v>
      </c>
      <c r="B237">
        <v>2015</v>
      </c>
      <c r="C237" t="s">
        <v>15</v>
      </c>
      <c r="D237" t="s">
        <v>18</v>
      </c>
      <c r="E237" t="s">
        <v>8</v>
      </c>
      <c r="F237" t="s">
        <v>3</v>
      </c>
      <c r="G237" t="s">
        <v>4</v>
      </c>
      <c r="H237" t="s">
        <v>5</v>
      </c>
      <c r="I237">
        <v>1500</v>
      </c>
      <c r="J237">
        <v>42</v>
      </c>
      <c r="K237">
        <v>52</v>
      </c>
      <c r="L237">
        <v>6</v>
      </c>
      <c r="M237">
        <v>0</v>
      </c>
      <c r="N237">
        <v>0</v>
      </c>
      <c r="O237">
        <v>47</v>
      </c>
      <c r="P237">
        <v>46</v>
      </c>
      <c r="Q237">
        <v>7</v>
      </c>
      <c r="R237">
        <v>0</v>
      </c>
      <c r="S237">
        <v>0</v>
      </c>
    </row>
    <row r="238" spans="1:19" x14ac:dyDescent="0.25">
      <c r="A238" t="str">
        <f t="shared" si="3"/>
        <v>NoordwijkInkomensafh.huurbeleid tot 34229 euroHuurCorporatieOverig</v>
      </c>
      <c r="B238">
        <v>2015</v>
      </c>
      <c r="C238" t="s">
        <v>15</v>
      </c>
      <c r="D238" t="s">
        <v>18</v>
      </c>
      <c r="E238" t="s">
        <v>8</v>
      </c>
      <c r="F238" t="s">
        <v>3</v>
      </c>
      <c r="G238" t="s">
        <v>4</v>
      </c>
      <c r="H238" t="s">
        <v>6</v>
      </c>
      <c r="I238">
        <v>100</v>
      </c>
      <c r="J238">
        <v>41</v>
      </c>
      <c r="K238">
        <v>43</v>
      </c>
      <c r="L238">
        <v>15</v>
      </c>
      <c r="M238">
        <v>0</v>
      </c>
      <c r="N238">
        <v>2</v>
      </c>
      <c r="O238">
        <v>50</v>
      </c>
      <c r="P238">
        <v>31</v>
      </c>
      <c r="Q238">
        <v>17</v>
      </c>
      <c r="R238">
        <v>0</v>
      </c>
      <c r="S238">
        <v>2</v>
      </c>
    </row>
    <row r="239" spans="1:19" x14ac:dyDescent="0.25">
      <c r="A239" t="str">
        <f t="shared" si="3"/>
        <v>NoordwijkInkomensafh.huurbeleid tot 34229 euroHuurOverige verhuurderN.v.t.</v>
      </c>
      <c r="B239">
        <v>2015</v>
      </c>
      <c r="C239" t="s">
        <v>15</v>
      </c>
      <c r="D239" t="s">
        <v>18</v>
      </c>
      <c r="E239" t="s">
        <v>8</v>
      </c>
      <c r="F239" t="s">
        <v>3</v>
      </c>
      <c r="G239" t="s">
        <v>7</v>
      </c>
      <c r="H239" t="s">
        <v>1</v>
      </c>
      <c r="I239">
        <v>1100</v>
      </c>
      <c r="J239">
        <v>43</v>
      </c>
      <c r="K239">
        <v>45</v>
      </c>
      <c r="L239">
        <v>9</v>
      </c>
      <c r="M239">
        <v>2</v>
      </c>
      <c r="N239">
        <v>0</v>
      </c>
      <c r="O239">
        <v>48</v>
      </c>
      <c r="P239">
        <v>38</v>
      </c>
      <c r="Q239">
        <v>12</v>
      </c>
      <c r="R239">
        <v>2</v>
      </c>
      <c r="S239">
        <v>1</v>
      </c>
    </row>
    <row r="240" spans="1:19" x14ac:dyDescent="0.25">
      <c r="A240" t="str">
        <f t="shared" si="3"/>
        <v>NoordwijkInkomensafh.huurbeleid 34229 t/m 43786 euroTotaalN.v.t.N.v.t.</v>
      </c>
      <c r="B240">
        <v>2015</v>
      </c>
      <c r="C240" t="s">
        <v>15</v>
      </c>
      <c r="D240" t="s">
        <v>18</v>
      </c>
      <c r="E240" t="s">
        <v>9</v>
      </c>
      <c r="F240" t="s">
        <v>0</v>
      </c>
      <c r="G240" t="s">
        <v>1</v>
      </c>
      <c r="H240" t="s">
        <v>1</v>
      </c>
      <c r="I240">
        <v>1400</v>
      </c>
      <c r="J240">
        <v>2</v>
      </c>
      <c r="K240">
        <v>19</v>
      </c>
      <c r="L240">
        <v>34</v>
      </c>
      <c r="M240">
        <v>26</v>
      </c>
      <c r="N240">
        <v>19</v>
      </c>
      <c r="O240">
        <v>3</v>
      </c>
      <c r="P240">
        <v>17</v>
      </c>
      <c r="Q240">
        <v>42</v>
      </c>
      <c r="R240">
        <v>34</v>
      </c>
      <c r="S240">
        <v>5</v>
      </c>
    </row>
    <row r="241" spans="1:19" x14ac:dyDescent="0.25">
      <c r="A241" t="str">
        <f t="shared" si="3"/>
        <v>NoordwijkInkomensafh.huurbeleid 34229 t/m 43786 euroEigenaarN.v.t.N.v.t.</v>
      </c>
      <c r="B241">
        <v>2015</v>
      </c>
      <c r="C241" t="s">
        <v>15</v>
      </c>
      <c r="D241" t="s">
        <v>18</v>
      </c>
      <c r="E241" t="s">
        <v>9</v>
      </c>
      <c r="F241" t="s">
        <v>2</v>
      </c>
      <c r="G241" t="s">
        <v>1</v>
      </c>
      <c r="H241" t="s">
        <v>1</v>
      </c>
      <c r="I241">
        <v>900</v>
      </c>
      <c r="J241">
        <v>1</v>
      </c>
      <c r="K241">
        <v>11</v>
      </c>
      <c r="L241">
        <v>24</v>
      </c>
      <c r="M241">
        <v>37</v>
      </c>
      <c r="N241">
        <v>28</v>
      </c>
      <c r="O241">
        <v>2</v>
      </c>
      <c r="P241">
        <v>11</v>
      </c>
      <c r="Q241">
        <v>36</v>
      </c>
      <c r="R241">
        <v>45</v>
      </c>
      <c r="S241">
        <v>6</v>
      </c>
    </row>
    <row r="242" spans="1:19" x14ac:dyDescent="0.25">
      <c r="A242" t="str">
        <f t="shared" si="3"/>
        <v>NoordwijkInkomensafh.huurbeleid 34229 t/m 43786 euroHuurTotaalN.v.t.</v>
      </c>
      <c r="B242">
        <v>2015</v>
      </c>
      <c r="C242" t="s">
        <v>15</v>
      </c>
      <c r="D242" t="s">
        <v>18</v>
      </c>
      <c r="E242" t="s">
        <v>9</v>
      </c>
      <c r="F242" t="s">
        <v>3</v>
      </c>
      <c r="G242" t="s">
        <v>0</v>
      </c>
      <c r="H242" t="s">
        <v>1</v>
      </c>
      <c r="I242">
        <v>500</v>
      </c>
      <c r="J242">
        <v>3</v>
      </c>
      <c r="K242">
        <v>35</v>
      </c>
      <c r="L242">
        <v>54</v>
      </c>
      <c r="M242">
        <v>6</v>
      </c>
      <c r="N242">
        <v>2</v>
      </c>
      <c r="O242">
        <v>4</v>
      </c>
      <c r="P242">
        <v>29</v>
      </c>
      <c r="Q242">
        <v>53</v>
      </c>
      <c r="R242">
        <v>12</v>
      </c>
      <c r="S242">
        <v>2</v>
      </c>
    </row>
    <row r="243" spans="1:19" x14ac:dyDescent="0.25">
      <c r="A243" t="str">
        <f t="shared" si="3"/>
        <v>NoordwijkInkomensafh.huurbeleid 34229 t/m 43786 euroHuurCorporatieTotaal</v>
      </c>
      <c r="B243">
        <v>2015</v>
      </c>
      <c r="C243" t="s">
        <v>15</v>
      </c>
      <c r="D243" t="s">
        <v>18</v>
      </c>
      <c r="E243" t="s">
        <v>9</v>
      </c>
      <c r="F243" t="s">
        <v>3</v>
      </c>
      <c r="G243" t="s">
        <v>4</v>
      </c>
      <c r="H243" t="s">
        <v>0</v>
      </c>
      <c r="I243">
        <v>300</v>
      </c>
      <c r="J243">
        <v>4</v>
      </c>
      <c r="K243">
        <v>43</v>
      </c>
      <c r="L243">
        <v>48</v>
      </c>
      <c r="M243">
        <v>4</v>
      </c>
      <c r="N243">
        <v>1</v>
      </c>
      <c r="O243">
        <v>5</v>
      </c>
      <c r="P243">
        <v>35</v>
      </c>
      <c r="Q243">
        <v>48</v>
      </c>
      <c r="R243">
        <v>10</v>
      </c>
      <c r="S243">
        <v>2</v>
      </c>
    </row>
    <row r="244" spans="1:19" x14ac:dyDescent="0.25">
      <c r="A244" t="str">
        <f t="shared" si="3"/>
        <v>NoordwijkInkomensafh.huurbeleid 34229 t/m 43786 euroHuurCorporatieOnder liberalisatiegrens</v>
      </c>
      <c r="B244">
        <v>2015</v>
      </c>
      <c r="C244" t="s">
        <v>15</v>
      </c>
      <c r="D244" t="s">
        <v>18</v>
      </c>
      <c r="E244" t="s">
        <v>9</v>
      </c>
      <c r="F244" t="s">
        <v>3</v>
      </c>
      <c r="G244" t="s">
        <v>4</v>
      </c>
      <c r="H244" t="s">
        <v>5</v>
      </c>
      <c r="I244">
        <v>200</v>
      </c>
      <c r="J244">
        <v>5</v>
      </c>
      <c r="K244">
        <v>42</v>
      </c>
      <c r="L244">
        <v>49</v>
      </c>
      <c r="M244">
        <v>4</v>
      </c>
      <c r="N244">
        <v>1</v>
      </c>
      <c r="O244">
        <v>5</v>
      </c>
      <c r="P244">
        <v>34</v>
      </c>
      <c r="Q244">
        <v>49</v>
      </c>
      <c r="R244">
        <v>10</v>
      </c>
      <c r="S244">
        <v>2</v>
      </c>
    </row>
    <row r="245" spans="1:19" x14ac:dyDescent="0.25">
      <c r="A245" t="str">
        <f t="shared" si="3"/>
        <v>NoordwijkInkomensafh.huurbeleid 34229 t/m 43786 euroHuurCorporatieOverig</v>
      </c>
      <c r="B245">
        <v>2015</v>
      </c>
      <c r="C245" t="s">
        <v>15</v>
      </c>
      <c r="D245" t="s">
        <v>18</v>
      </c>
      <c r="E245" t="s">
        <v>9</v>
      </c>
      <c r="F245" t="s">
        <v>3</v>
      </c>
      <c r="G245" t="s">
        <v>4</v>
      </c>
      <c r="H245" t="s">
        <v>6</v>
      </c>
      <c r="I245">
        <v>0</v>
      </c>
      <c r="J245">
        <v>0</v>
      </c>
      <c r="K245">
        <v>58</v>
      </c>
      <c r="L245">
        <v>35</v>
      </c>
      <c r="M245">
        <v>8</v>
      </c>
      <c r="N245">
        <v>0</v>
      </c>
      <c r="O245">
        <v>0</v>
      </c>
      <c r="P245">
        <v>46</v>
      </c>
      <c r="Q245">
        <v>42</v>
      </c>
      <c r="R245">
        <v>12</v>
      </c>
      <c r="S245">
        <v>0</v>
      </c>
    </row>
    <row r="246" spans="1:19" x14ac:dyDescent="0.25">
      <c r="A246" t="str">
        <f t="shared" si="3"/>
        <v>NoordwijkInkomensafh.huurbeleid 34229 t/m 43786 euroHuurOverige verhuurderN.v.t.</v>
      </c>
      <c r="B246">
        <v>2015</v>
      </c>
      <c r="C246" t="s">
        <v>15</v>
      </c>
      <c r="D246" t="s">
        <v>18</v>
      </c>
      <c r="E246" t="s">
        <v>9</v>
      </c>
      <c r="F246" t="s">
        <v>3</v>
      </c>
      <c r="G246" t="s">
        <v>7</v>
      </c>
      <c r="H246" t="s">
        <v>1</v>
      </c>
      <c r="I246">
        <v>200</v>
      </c>
      <c r="J246">
        <v>2</v>
      </c>
      <c r="K246">
        <v>26</v>
      </c>
      <c r="L246">
        <v>62</v>
      </c>
      <c r="M246">
        <v>7</v>
      </c>
      <c r="N246">
        <v>2</v>
      </c>
      <c r="O246">
        <v>4</v>
      </c>
      <c r="P246">
        <v>22</v>
      </c>
      <c r="Q246">
        <v>58</v>
      </c>
      <c r="R246">
        <v>14</v>
      </c>
      <c r="S246">
        <v>2</v>
      </c>
    </row>
    <row r="247" spans="1:19" x14ac:dyDescent="0.25">
      <c r="A247" t="str">
        <f t="shared" si="3"/>
        <v>NoordwijkInkomensafh.huurbeleid meer dan 43786 euroTotaalN.v.t.N.v.t.</v>
      </c>
      <c r="B247">
        <v>2015</v>
      </c>
      <c r="C247" t="s">
        <v>15</v>
      </c>
      <c r="D247" t="s">
        <v>18</v>
      </c>
      <c r="E247" t="s">
        <v>10</v>
      </c>
      <c r="F247" t="s">
        <v>0</v>
      </c>
      <c r="G247" t="s">
        <v>1</v>
      </c>
      <c r="H247" t="s">
        <v>1</v>
      </c>
      <c r="I247">
        <v>5300</v>
      </c>
      <c r="J247">
        <v>0</v>
      </c>
      <c r="K247">
        <v>2</v>
      </c>
      <c r="L247">
        <v>15</v>
      </c>
      <c r="M247">
        <v>28</v>
      </c>
      <c r="N247">
        <v>54</v>
      </c>
      <c r="O247">
        <v>1</v>
      </c>
      <c r="P247">
        <v>3</v>
      </c>
      <c r="Q247">
        <v>13</v>
      </c>
      <c r="R247">
        <v>30</v>
      </c>
      <c r="S247">
        <v>54</v>
      </c>
    </row>
    <row r="248" spans="1:19" x14ac:dyDescent="0.25">
      <c r="A248" t="str">
        <f t="shared" si="3"/>
        <v>NoordwijkInkomensafh.huurbeleid meer dan 43786 euroEigenaarN.v.t.N.v.t.</v>
      </c>
      <c r="B248">
        <v>2015</v>
      </c>
      <c r="C248" t="s">
        <v>15</v>
      </c>
      <c r="D248" t="s">
        <v>18</v>
      </c>
      <c r="E248" t="s">
        <v>10</v>
      </c>
      <c r="F248" t="s">
        <v>2</v>
      </c>
      <c r="G248" t="s">
        <v>1</v>
      </c>
      <c r="H248" t="s">
        <v>1</v>
      </c>
      <c r="I248">
        <v>4500</v>
      </c>
      <c r="J248">
        <v>0</v>
      </c>
      <c r="K248">
        <v>1</v>
      </c>
      <c r="L248">
        <v>11</v>
      </c>
      <c r="M248">
        <v>26</v>
      </c>
      <c r="N248">
        <v>62</v>
      </c>
      <c r="O248">
        <v>1</v>
      </c>
      <c r="P248">
        <v>2</v>
      </c>
      <c r="Q248">
        <v>10</v>
      </c>
      <c r="R248">
        <v>28</v>
      </c>
      <c r="S248">
        <v>59</v>
      </c>
    </row>
    <row r="249" spans="1:19" x14ac:dyDescent="0.25">
      <c r="A249" t="str">
        <f t="shared" si="3"/>
        <v>NoordwijkInkomensafh.huurbeleid meer dan 43786 euroHuurTotaalN.v.t.</v>
      </c>
      <c r="B249">
        <v>2015</v>
      </c>
      <c r="C249" t="s">
        <v>15</v>
      </c>
      <c r="D249" t="s">
        <v>18</v>
      </c>
      <c r="E249" t="s">
        <v>10</v>
      </c>
      <c r="F249" t="s">
        <v>3</v>
      </c>
      <c r="G249" t="s">
        <v>0</v>
      </c>
      <c r="H249" t="s">
        <v>1</v>
      </c>
      <c r="I249">
        <v>800</v>
      </c>
      <c r="J249">
        <v>0</v>
      </c>
      <c r="K249">
        <v>10</v>
      </c>
      <c r="L249">
        <v>38</v>
      </c>
      <c r="M249">
        <v>38</v>
      </c>
      <c r="N249">
        <v>15</v>
      </c>
      <c r="O249">
        <v>1</v>
      </c>
      <c r="P249">
        <v>8</v>
      </c>
      <c r="Q249">
        <v>25</v>
      </c>
      <c r="R249">
        <v>41</v>
      </c>
      <c r="S249">
        <v>25</v>
      </c>
    </row>
    <row r="250" spans="1:19" x14ac:dyDescent="0.25">
      <c r="A250" t="str">
        <f t="shared" si="3"/>
        <v>NoordwijkInkomensafh.huurbeleid meer dan 43786 euroHuurCorporatieTotaal</v>
      </c>
      <c r="B250">
        <v>2015</v>
      </c>
      <c r="C250" t="s">
        <v>15</v>
      </c>
      <c r="D250" t="s">
        <v>18</v>
      </c>
      <c r="E250" t="s">
        <v>10</v>
      </c>
      <c r="F250" t="s">
        <v>3</v>
      </c>
      <c r="G250" t="s">
        <v>4</v>
      </c>
      <c r="H250" t="s">
        <v>0</v>
      </c>
      <c r="I250">
        <v>400</v>
      </c>
      <c r="J250">
        <v>0</v>
      </c>
      <c r="K250">
        <v>17</v>
      </c>
      <c r="L250">
        <v>46</v>
      </c>
      <c r="M250">
        <v>32</v>
      </c>
      <c r="N250">
        <v>5</v>
      </c>
      <c r="O250">
        <v>0</v>
      </c>
      <c r="P250">
        <v>13</v>
      </c>
      <c r="Q250">
        <v>33</v>
      </c>
      <c r="R250">
        <v>41</v>
      </c>
      <c r="S250">
        <v>12</v>
      </c>
    </row>
    <row r="251" spans="1:19" x14ac:dyDescent="0.25">
      <c r="A251" t="str">
        <f t="shared" si="3"/>
        <v>NoordwijkInkomensafh.huurbeleid meer dan 43786 euroHuurCorporatieOnder liberalisatiegrens</v>
      </c>
      <c r="B251">
        <v>2015</v>
      </c>
      <c r="C251" t="s">
        <v>15</v>
      </c>
      <c r="D251" t="s">
        <v>18</v>
      </c>
      <c r="E251" t="s">
        <v>10</v>
      </c>
      <c r="F251" t="s">
        <v>3</v>
      </c>
      <c r="G251" t="s">
        <v>4</v>
      </c>
      <c r="H251" t="s">
        <v>5</v>
      </c>
      <c r="I251">
        <v>300</v>
      </c>
      <c r="J251">
        <v>0</v>
      </c>
      <c r="K251">
        <v>15</v>
      </c>
      <c r="L251">
        <v>45</v>
      </c>
      <c r="M251">
        <v>35</v>
      </c>
      <c r="N251">
        <v>5</v>
      </c>
      <c r="O251">
        <v>0</v>
      </c>
      <c r="P251">
        <v>11</v>
      </c>
      <c r="Q251">
        <v>32</v>
      </c>
      <c r="R251">
        <v>43</v>
      </c>
      <c r="S251">
        <v>13</v>
      </c>
    </row>
    <row r="252" spans="1:19" x14ac:dyDescent="0.25">
      <c r="A252" t="str">
        <f t="shared" si="3"/>
        <v>NoordwijkInkomensafh.huurbeleid meer dan 43786 euroHuurCorporatieOverig</v>
      </c>
      <c r="B252">
        <v>2015</v>
      </c>
      <c r="C252" t="s">
        <v>15</v>
      </c>
      <c r="D252" t="s">
        <v>18</v>
      </c>
      <c r="E252" t="s">
        <v>10</v>
      </c>
      <c r="F252" t="s">
        <v>3</v>
      </c>
      <c r="G252" t="s">
        <v>4</v>
      </c>
      <c r="H252" t="s">
        <v>6</v>
      </c>
      <c r="I252">
        <v>100</v>
      </c>
      <c r="J252">
        <v>0</v>
      </c>
      <c r="K252">
        <v>28</v>
      </c>
      <c r="L252">
        <v>51</v>
      </c>
      <c r="M252">
        <v>17</v>
      </c>
      <c r="N252">
        <v>5</v>
      </c>
      <c r="O252">
        <v>0</v>
      </c>
      <c r="P252">
        <v>25</v>
      </c>
      <c r="Q252">
        <v>37</v>
      </c>
      <c r="R252">
        <v>32</v>
      </c>
      <c r="S252">
        <v>6</v>
      </c>
    </row>
    <row r="253" spans="1:19" x14ac:dyDescent="0.25">
      <c r="A253" t="str">
        <f t="shared" si="3"/>
        <v>NoordwijkInkomensafh.huurbeleid meer dan 43786 euroHuurOverige verhuurderN.v.t.</v>
      </c>
      <c r="B253">
        <v>2015</v>
      </c>
      <c r="C253" t="s">
        <v>15</v>
      </c>
      <c r="D253" t="s">
        <v>18</v>
      </c>
      <c r="E253" t="s">
        <v>10</v>
      </c>
      <c r="F253" t="s">
        <v>3</v>
      </c>
      <c r="G253" t="s">
        <v>7</v>
      </c>
      <c r="H253" t="s">
        <v>1</v>
      </c>
      <c r="I253">
        <v>400</v>
      </c>
      <c r="J253">
        <v>0</v>
      </c>
      <c r="K253">
        <v>3</v>
      </c>
      <c r="L253">
        <v>30</v>
      </c>
      <c r="M253">
        <v>43</v>
      </c>
      <c r="N253">
        <v>23</v>
      </c>
      <c r="O253">
        <v>1</v>
      </c>
      <c r="P253">
        <v>4</v>
      </c>
      <c r="Q253">
        <v>18</v>
      </c>
      <c r="R253">
        <v>40</v>
      </c>
      <c r="S253">
        <v>37</v>
      </c>
    </row>
    <row r="254" spans="1:19" x14ac:dyDescent="0.25">
      <c r="A254" t="str">
        <f t="shared" si="3"/>
        <v>NoordwijkerhoutTotaalTotaalN.v.t.N.v.t.</v>
      </c>
      <c r="B254">
        <v>2015</v>
      </c>
      <c r="C254" t="s">
        <v>15</v>
      </c>
      <c r="D254" t="s">
        <v>19</v>
      </c>
      <c r="E254" t="s">
        <v>0</v>
      </c>
      <c r="F254" t="s">
        <v>0</v>
      </c>
      <c r="G254" t="s">
        <v>1</v>
      </c>
      <c r="H254" t="s">
        <v>1</v>
      </c>
      <c r="I254">
        <v>6700</v>
      </c>
      <c r="J254">
        <v>12</v>
      </c>
      <c r="K254">
        <v>19</v>
      </c>
      <c r="L254">
        <v>19</v>
      </c>
      <c r="M254">
        <v>23</v>
      </c>
      <c r="N254">
        <v>27</v>
      </c>
      <c r="O254">
        <v>15</v>
      </c>
      <c r="P254">
        <v>19</v>
      </c>
      <c r="Q254">
        <v>22</v>
      </c>
      <c r="R254">
        <v>21</v>
      </c>
      <c r="S254">
        <v>23</v>
      </c>
    </row>
    <row r="255" spans="1:19" x14ac:dyDescent="0.25">
      <c r="A255" t="str">
        <f t="shared" si="3"/>
        <v>NoordwijkerhoutTotaalEigenaarN.v.t.N.v.t.</v>
      </c>
      <c r="B255">
        <v>2015</v>
      </c>
      <c r="C255" t="s">
        <v>15</v>
      </c>
      <c r="D255" t="s">
        <v>19</v>
      </c>
      <c r="E255" t="s">
        <v>0</v>
      </c>
      <c r="F255" t="s">
        <v>2</v>
      </c>
      <c r="G255" t="s">
        <v>1</v>
      </c>
      <c r="H255" t="s">
        <v>1</v>
      </c>
      <c r="I255">
        <v>4200</v>
      </c>
      <c r="J255">
        <v>1</v>
      </c>
      <c r="K255">
        <v>7</v>
      </c>
      <c r="L255">
        <v>20</v>
      </c>
      <c r="M255">
        <v>31</v>
      </c>
      <c r="N255">
        <v>41</v>
      </c>
      <c r="O255">
        <v>4</v>
      </c>
      <c r="P255">
        <v>10</v>
      </c>
      <c r="Q255">
        <v>24</v>
      </c>
      <c r="R255">
        <v>28</v>
      </c>
      <c r="S255">
        <v>34</v>
      </c>
    </row>
    <row r="256" spans="1:19" x14ac:dyDescent="0.25">
      <c r="A256" t="str">
        <f t="shared" si="3"/>
        <v>NoordwijkerhoutTotaalHuurTotaalN.v.t.</v>
      </c>
      <c r="B256">
        <v>2015</v>
      </c>
      <c r="C256" t="s">
        <v>15</v>
      </c>
      <c r="D256" t="s">
        <v>19</v>
      </c>
      <c r="E256" t="s">
        <v>0</v>
      </c>
      <c r="F256" t="s">
        <v>3</v>
      </c>
      <c r="G256" t="s">
        <v>0</v>
      </c>
      <c r="H256" t="s">
        <v>1</v>
      </c>
      <c r="I256">
        <v>2500</v>
      </c>
      <c r="J256">
        <v>29</v>
      </c>
      <c r="K256">
        <v>41</v>
      </c>
      <c r="L256">
        <v>18</v>
      </c>
      <c r="M256">
        <v>9</v>
      </c>
      <c r="N256">
        <v>3</v>
      </c>
      <c r="O256">
        <v>32</v>
      </c>
      <c r="P256">
        <v>35</v>
      </c>
      <c r="Q256">
        <v>18</v>
      </c>
      <c r="R256">
        <v>10</v>
      </c>
      <c r="S256">
        <v>5</v>
      </c>
    </row>
    <row r="257" spans="1:19" x14ac:dyDescent="0.25">
      <c r="A257" t="str">
        <f t="shared" si="3"/>
        <v>NoordwijkerhoutTotaalHuurCorporatieTotaal</v>
      </c>
      <c r="B257">
        <v>2015</v>
      </c>
      <c r="C257" t="s">
        <v>15</v>
      </c>
      <c r="D257" t="s">
        <v>19</v>
      </c>
      <c r="E257" t="s">
        <v>0</v>
      </c>
      <c r="F257" t="s">
        <v>3</v>
      </c>
      <c r="G257" t="s">
        <v>4</v>
      </c>
      <c r="H257" t="s">
        <v>0</v>
      </c>
      <c r="I257">
        <v>1900</v>
      </c>
      <c r="J257">
        <v>27</v>
      </c>
      <c r="K257">
        <v>44</v>
      </c>
      <c r="L257">
        <v>18</v>
      </c>
      <c r="M257">
        <v>8</v>
      </c>
      <c r="N257">
        <v>2</v>
      </c>
      <c r="O257">
        <v>31</v>
      </c>
      <c r="P257">
        <v>38</v>
      </c>
      <c r="Q257">
        <v>18</v>
      </c>
      <c r="R257">
        <v>10</v>
      </c>
      <c r="S257">
        <v>4</v>
      </c>
    </row>
    <row r="258" spans="1:19" x14ac:dyDescent="0.25">
      <c r="A258" t="str">
        <f t="shared" si="3"/>
        <v>NoordwijkerhoutTotaalHuurCorporatieOnder liberalisatiegrens</v>
      </c>
      <c r="B258">
        <v>2015</v>
      </c>
      <c r="C258" t="s">
        <v>15</v>
      </c>
      <c r="D258" t="s">
        <v>19</v>
      </c>
      <c r="E258" t="s">
        <v>0</v>
      </c>
      <c r="F258" t="s">
        <v>3</v>
      </c>
      <c r="G258" t="s">
        <v>4</v>
      </c>
      <c r="H258" t="s">
        <v>5</v>
      </c>
      <c r="I258">
        <v>1700</v>
      </c>
      <c r="J258">
        <v>27</v>
      </c>
      <c r="K258">
        <v>44</v>
      </c>
      <c r="L258">
        <v>18</v>
      </c>
      <c r="M258">
        <v>8</v>
      </c>
      <c r="N258">
        <v>2</v>
      </c>
      <c r="O258">
        <v>31</v>
      </c>
      <c r="P258">
        <v>37</v>
      </c>
      <c r="Q258">
        <v>18</v>
      </c>
      <c r="R258">
        <v>10</v>
      </c>
      <c r="S258">
        <v>4</v>
      </c>
    </row>
    <row r="259" spans="1:19" x14ac:dyDescent="0.25">
      <c r="A259" t="str">
        <f t="shared" ref="A259:A322" si="4">CONCATENATE(D259,E259,F259,G259,H259)</f>
        <v>NoordwijkerhoutTotaalHuurCorporatieOverig</v>
      </c>
      <c r="B259">
        <v>2015</v>
      </c>
      <c r="C259" t="s">
        <v>15</v>
      </c>
      <c r="D259" t="s">
        <v>19</v>
      </c>
      <c r="E259" t="s">
        <v>0</v>
      </c>
      <c r="F259" t="s">
        <v>3</v>
      </c>
      <c r="G259" t="s">
        <v>4</v>
      </c>
      <c r="H259" t="s">
        <v>6</v>
      </c>
      <c r="I259">
        <v>100</v>
      </c>
      <c r="J259">
        <v>28</v>
      </c>
      <c r="K259">
        <v>47</v>
      </c>
      <c r="L259">
        <v>15</v>
      </c>
      <c r="M259">
        <v>8</v>
      </c>
      <c r="N259">
        <v>2</v>
      </c>
      <c r="O259">
        <v>37</v>
      </c>
      <c r="P259">
        <v>40</v>
      </c>
      <c r="Q259">
        <v>12</v>
      </c>
      <c r="R259">
        <v>6</v>
      </c>
      <c r="S259">
        <v>4</v>
      </c>
    </row>
    <row r="260" spans="1:19" x14ac:dyDescent="0.25">
      <c r="A260" t="str">
        <f t="shared" si="4"/>
        <v>NoordwijkerhoutTotaalHuurOverige verhuurderN.v.t.</v>
      </c>
      <c r="B260">
        <v>2015</v>
      </c>
      <c r="C260" t="s">
        <v>15</v>
      </c>
      <c r="D260" t="s">
        <v>19</v>
      </c>
      <c r="E260" t="s">
        <v>0</v>
      </c>
      <c r="F260" t="s">
        <v>3</v>
      </c>
      <c r="G260" t="s">
        <v>7</v>
      </c>
      <c r="H260" t="s">
        <v>1</v>
      </c>
      <c r="I260">
        <v>600</v>
      </c>
      <c r="J260">
        <v>33</v>
      </c>
      <c r="K260">
        <v>30</v>
      </c>
      <c r="L260">
        <v>17</v>
      </c>
      <c r="M260">
        <v>12</v>
      </c>
      <c r="N260">
        <v>8</v>
      </c>
      <c r="O260">
        <v>35</v>
      </c>
      <c r="P260">
        <v>27</v>
      </c>
      <c r="Q260">
        <v>18</v>
      </c>
      <c r="R260">
        <v>11</v>
      </c>
      <c r="S260">
        <v>9</v>
      </c>
    </row>
    <row r="261" spans="1:19" x14ac:dyDescent="0.25">
      <c r="A261" t="str">
        <f t="shared" si="4"/>
        <v>NoordwijkerhoutInkomensafh.huurbeleid tot 34229 euroTotaalN.v.t.N.v.t.</v>
      </c>
      <c r="B261">
        <v>2015</v>
      </c>
      <c r="C261" t="s">
        <v>15</v>
      </c>
      <c r="D261" t="s">
        <v>19</v>
      </c>
      <c r="E261" t="s">
        <v>8</v>
      </c>
      <c r="F261" t="s">
        <v>0</v>
      </c>
      <c r="G261" t="s">
        <v>1</v>
      </c>
      <c r="H261" t="s">
        <v>1</v>
      </c>
      <c r="I261">
        <v>2800</v>
      </c>
      <c r="J261">
        <v>27</v>
      </c>
      <c r="K261">
        <v>37</v>
      </c>
      <c r="L261">
        <v>18</v>
      </c>
      <c r="M261">
        <v>13</v>
      </c>
      <c r="N261">
        <v>5</v>
      </c>
      <c r="O261">
        <v>33</v>
      </c>
      <c r="P261">
        <v>37</v>
      </c>
      <c r="Q261">
        <v>22</v>
      </c>
      <c r="R261">
        <v>6</v>
      </c>
      <c r="S261">
        <v>1</v>
      </c>
    </row>
    <row r="262" spans="1:19" x14ac:dyDescent="0.25">
      <c r="A262" t="str">
        <f t="shared" si="4"/>
        <v>NoordwijkerhoutInkomensafh.huurbeleid tot 34229 euroEigenaarN.v.t.N.v.t.</v>
      </c>
      <c r="B262">
        <v>2015</v>
      </c>
      <c r="C262" t="s">
        <v>15</v>
      </c>
      <c r="D262" t="s">
        <v>19</v>
      </c>
      <c r="E262" t="s">
        <v>8</v>
      </c>
      <c r="F262" t="s">
        <v>2</v>
      </c>
      <c r="G262" t="s">
        <v>1</v>
      </c>
      <c r="H262" t="s">
        <v>1</v>
      </c>
      <c r="I262">
        <v>1100</v>
      </c>
      <c r="J262">
        <v>5</v>
      </c>
      <c r="K262">
        <v>14</v>
      </c>
      <c r="L262">
        <v>37</v>
      </c>
      <c r="M262">
        <v>31</v>
      </c>
      <c r="N262">
        <v>13</v>
      </c>
      <c r="O262">
        <v>14</v>
      </c>
      <c r="P262">
        <v>26</v>
      </c>
      <c r="Q262">
        <v>44</v>
      </c>
      <c r="R262">
        <v>13</v>
      </c>
      <c r="S262">
        <v>3</v>
      </c>
    </row>
    <row r="263" spans="1:19" x14ac:dyDescent="0.25">
      <c r="A263" t="str">
        <f t="shared" si="4"/>
        <v>NoordwijkerhoutInkomensafh.huurbeleid tot 34229 euroHuurTotaalN.v.t.</v>
      </c>
      <c r="B263">
        <v>2015</v>
      </c>
      <c r="C263" t="s">
        <v>15</v>
      </c>
      <c r="D263" t="s">
        <v>19</v>
      </c>
      <c r="E263" t="s">
        <v>8</v>
      </c>
      <c r="F263" t="s">
        <v>3</v>
      </c>
      <c r="G263" t="s">
        <v>0</v>
      </c>
      <c r="H263" t="s">
        <v>1</v>
      </c>
      <c r="I263">
        <v>1700</v>
      </c>
      <c r="J263">
        <v>42</v>
      </c>
      <c r="K263">
        <v>51</v>
      </c>
      <c r="L263">
        <v>6</v>
      </c>
      <c r="M263">
        <v>1</v>
      </c>
      <c r="N263">
        <v>0</v>
      </c>
      <c r="O263">
        <v>46</v>
      </c>
      <c r="P263">
        <v>45</v>
      </c>
      <c r="Q263">
        <v>8</v>
      </c>
      <c r="R263">
        <v>1</v>
      </c>
      <c r="S263">
        <v>0</v>
      </c>
    </row>
    <row r="264" spans="1:19" x14ac:dyDescent="0.25">
      <c r="A264" t="str">
        <f t="shared" si="4"/>
        <v>NoordwijkerhoutInkomensafh.huurbeleid tot 34229 euroHuurCorporatieTotaal</v>
      </c>
      <c r="B264">
        <v>2015</v>
      </c>
      <c r="C264" t="s">
        <v>15</v>
      </c>
      <c r="D264" t="s">
        <v>19</v>
      </c>
      <c r="E264" t="s">
        <v>8</v>
      </c>
      <c r="F264" t="s">
        <v>3</v>
      </c>
      <c r="G264" t="s">
        <v>4</v>
      </c>
      <c r="H264" t="s">
        <v>0</v>
      </c>
      <c r="I264">
        <v>1300</v>
      </c>
      <c r="J264">
        <v>38</v>
      </c>
      <c r="K264">
        <v>55</v>
      </c>
      <c r="L264">
        <v>6</v>
      </c>
      <c r="M264">
        <v>1</v>
      </c>
      <c r="N264">
        <v>0</v>
      </c>
      <c r="O264">
        <v>44</v>
      </c>
      <c r="P264">
        <v>47</v>
      </c>
      <c r="Q264">
        <v>8</v>
      </c>
      <c r="R264">
        <v>1</v>
      </c>
      <c r="S264">
        <v>0</v>
      </c>
    </row>
    <row r="265" spans="1:19" x14ac:dyDescent="0.25">
      <c r="A265" t="str">
        <f t="shared" si="4"/>
        <v>NoordwijkerhoutInkomensafh.huurbeleid tot 34229 euroHuurCorporatieOnder liberalisatiegrens</v>
      </c>
      <c r="B265">
        <v>2015</v>
      </c>
      <c r="C265" t="s">
        <v>15</v>
      </c>
      <c r="D265" t="s">
        <v>19</v>
      </c>
      <c r="E265" t="s">
        <v>8</v>
      </c>
      <c r="F265" t="s">
        <v>3</v>
      </c>
      <c r="G265" t="s">
        <v>4</v>
      </c>
      <c r="H265" t="s">
        <v>5</v>
      </c>
      <c r="I265">
        <v>1200</v>
      </c>
      <c r="J265">
        <v>38</v>
      </c>
      <c r="K265">
        <v>55</v>
      </c>
      <c r="L265">
        <v>6</v>
      </c>
      <c r="M265">
        <v>1</v>
      </c>
      <c r="N265">
        <v>0</v>
      </c>
      <c r="O265">
        <v>43</v>
      </c>
      <c r="P265">
        <v>47</v>
      </c>
      <c r="Q265">
        <v>8</v>
      </c>
      <c r="R265">
        <v>1</v>
      </c>
      <c r="S265">
        <v>0</v>
      </c>
    </row>
    <row r="266" spans="1:19" x14ac:dyDescent="0.25">
      <c r="A266" t="str">
        <f t="shared" si="4"/>
        <v>NoordwijkerhoutInkomensafh.huurbeleid tot 34229 euroHuurCorporatieOverig</v>
      </c>
      <c r="B266">
        <v>2015</v>
      </c>
      <c r="C266" t="s">
        <v>15</v>
      </c>
      <c r="D266" t="s">
        <v>19</v>
      </c>
      <c r="E266" t="s">
        <v>8</v>
      </c>
      <c r="F266" t="s">
        <v>3</v>
      </c>
      <c r="G266" t="s">
        <v>4</v>
      </c>
      <c r="H266" t="s">
        <v>6</v>
      </c>
      <c r="I266">
        <v>100</v>
      </c>
      <c r="J266">
        <v>36</v>
      </c>
      <c r="K266">
        <v>57</v>
      </c>
      <c r="L266">
        <v>6</v>
      </c>
      <c r="M266">
        <v>0</v>
      </c>
      <c r="N266">
        <v>0</v>
      </c>
      <c r="O266">
        <v>49</v>
      </c>
      <c r="P266">
        <v>48</v>
      </c>
      <c r="Q266">
        <v>3</v>
      </c>
      <c r="R266">
        <v>0</v>
      </c>
      <c r="S266">
        <v>0</v>
      </c>
    </row>
    <row r="267" spans="1:19" x14ac:dyDescent="0.25">
      <c r="A267" t="str">
        <f t="shared" si="4"/>
        <v>NoordwijkerhoutInkomensafh.huurbeleid tot 34229 euroHuurOverige verhuurderN.v.t.</v>
      </c>
      <c r="B267">
        <v>2015</v>
      </c>
      <c r="C267" t="s">
        <v>15</v>
      </c>
      <c r="D267" t="s">
        <v>19</v>
      </c>
      <c r="E267" t="s">
        <v>8</v>
      </c>
      <c r="F267" t="s">
        <v>3</v>
      </c>
      <c r="G267" t="s">
        <v>7</v>
      </c>
      <c r="H267" t="s">
        <v>1</v>
      </c>
      <c r="I267">
        <v>400</v>
      </c>
      <c r="J267">
        <v>52</v>
      </c>
      <c r="K267">
        <v>40</v>
      </c>
      <c r="L267">
        <v>6</v>
      </c>
      <c r="M267">
        <v>2</v>
      </c>
      <c r="N267">
        <v>1</v>
      </c>
      <c r="O267">
        <v>54</v>
      </c>
      <c r="P267">
        <v>35</v>
      </c>
      <c r="Q267">
        <v>8</v>
      </c>
      <c r="R267">
        <v>2</v>
      </c>
      <c r="S267">
        <v>1</v>
      </c>
    </row>
    <row r="268" spans="1:19" x14ac:dyDescent="0.25">
      <c r="A268" t="str">
        <f t="shared" si="4"/>
        <v>NoordwijkerhoutInkomensafh.huurbeleid 34229 t/m 43786 euroTotaalN.v.t.N.v.t.</v>
      </c>
      <c r="B268">
        <v>2015</v>
      </c>
      <c r="C268" t="s">
        <v>15</v>
      </c>
      <c r="D268" t="s">
        <v>19</v>
      </c>
      <c r="E268" t="s">
        <v>9</v>
      </c>
      <c r="F268" t="s">
        <v>0</v>
      </c>
      <c r="G268" t="s">
        <v>1</v>
      </c>
      <c r="H268" t="s">
        <v>1</v>
      </c>
      <c r="I268">
        <v>900</v>
      </c>
      <c r="J268">
        <v>3</v>
      </c>
      <c r="K268">
        <v>19</v>
      </c>
      <c r="L268">
        <v>35</v>
      </c>
      <c r="M268">
        <v>27</v>
      </c>
      <c r="N268">
        <v>16</v>
      </c>
      <c r="O268">
        <v>4</v>
      </c>
      <c r="P268">
        <v>18</v>
      </c>
      <c r="Q268">
        <v>45</v>
      </c>
      <c r="R268">
        <v>29</v>
      </c>
      <c r="S268">
        <v>4</v>
      </c>
    </row>
    <row r="269" spans="1:19" x14ac:dyDescent="0.25">
      <c r="A269" t="str">
        <f t="shared" si="4"/>
        <v>NoordwijkerhoutInkomensafh.huurbeleid 34229 t/m 43786 euroEigenaarN.v.t.N.v.t.</v>
      </c>
      <c r="B269">
        <v>2015</v>
      </c>
      <c r="C269" t="s">
        <v>15</v>
      </c>
      <c r="D269" t="s">
        <v>19</v>
      </c>
      <c r="E269" t="s">
        <v>9</v>
      </c>
      <c r="F269" t="s">
        <v>2</v>
      </c>
      <c r="G269" t="s">
        <v>1</v>
      </c>
      <c r="H269" t="s">
        <v>1</v>
      </c>
      <c r="I269">
        <v>600</v>
      </c>
      <c r="J269">
        <v>1</v>
      </c>
      <c r="K269">
        <v>13</v>
      </c>
      <c r="L269">
        <v>24</v>
      </c>
      <c r="M269">
        <v>38</v>
      </c>
      <c r="N269">
        <v>25</v>
      </c>
      <c r="O269">
        <v>1</v>
      </c>
      <c r="P269">
        <v>15</v>
      </c>
      <c r="Q269">
        <v>38</v>
      </c>
      <c r="R269">
        <v>39</v>
      </c>
      <c r="S269">
        <v>7</v>
      </c>
    </row>
    <row r="270" spans="1:19" x14ac:dyDescent="0.25">
      <c r="A270" t="str">
        <f t="shared" si="4"/>
        <v>NoordwijkerhoutInkomensafh.huurbeleid 34229 t/m 43786 euroHuurTotaalN.v.t.</v>
      </c>
      <c r="B270">
        <v>2015</v>
      </c>
      <c r="C270" t="s">
        <v>15</v>
      </c>
      <c r="D270" t="s">
        <v>19</v>
      </c>
      <c r="E270" t="s">
        <v>9</v>
      </c>
      <c r="F270" t="s">
        <v>3</v>
      </c>
      <c r="G270" t="s">
        <v>0</v>
      </c>
      <c r="H270" t="s">
        <v>1</v>
      </c>
      <c r="I270">
        <v>300</v>
      </c>
      <c r="J270">
        <v>7</v>
      </c>
      <c r="K270">
        <v>31</v>
      </c>
      <c r="L270">
        <v>56</v>
      </c>
      <c r="M270">
        <v>6</v>
      </c>
      <c r="N270">
        <v>0</v>
      </c>
      <c r="O270">
        <v>9</v>
      </c>
      <c r="P270">
        <v>25</v>
      </c>
      <c r="Q270">
        <v>57</v>
      </c>
      <c r="R270">
        <v>10</v>
      </c>
      <c r="S270">
        <v>0</v>
      </c>
    </row>
    <row r="271" spans="1:19" x14ac:dyDescent="0.25">
      <c r="A271" t="str">
        <f t="shared" si="4"/>
        <v>NoordwijkerhoutInkomensafh.huurbeleid 34229 t/m 43786 euroHuurCorporatieTotaal</v>
      </c>
      <c r="B271">
        <v>2015</v>
      </c>
      <c r="C271" t="s">
        <v>15</v>
      </c>
      <c r="D271" t="s">
        <v>19</v>
      </c>
      <c r="E271" t="s">
        <v>9</v>
      </c>
      <c r="F271" t="s">
        <v>3</v>
      </c>
      <c r="G271" t="s">
        <v>4</v>
      </c>
      <c r="H271" t="s">
        <v>0</v>
      </c>
      <c r="I271">
        <v>200</v>
      </c>
      <c r="J271">
        <v>9</v>
      </c>
      <c r="K271">
        <v>32</v>
      </c>
      <c r="L271">
        <v>55</v>
      </c>
      <c r="M271">
        <v>4</v>
      </c>
      <c r="N271">
        <v>0</v>
      </c>
      <c r="O271">
        <v>10</v>
      </c>
      <c r="P271">
        <v>26</v>
      </c>
      <c r="Q271">
        <v>56</v>
      </c>
      <c r="R271">
        <v>8</v>
      </c>
      <c r="S271">
        <v>0</v>
      </c>
    </row>
    <row r="272" spans="1:19" x14ac:dyDescent="0.25">
      <c r="A272" t="str">
        <f t="shared" si="4"/>
        <v>NoordwijkerhoutInkomensafh.huurbeleid 34229 t/m 43786 euroHuurCorporatieOnder liberalisatiegrens</v>
      </c>
      <c r="B272">
        <v>2015</v>
      </c>
      <c r="C272" t="s">
        <v>15</v>
      </c>
      <c r="D272" t="s">
        <v>19</v>
      </c>
      <c r="E272" t="s">
        <v>9</v>
      </c>
      <c r="F272" t="s">
        <v>3</v>
      </c>
      <c r="G272" t="s">
        <v>4</v>
      </c>
      <c r="H272" t="s">
        <v>5</v>
      </c>
      <c r="I272">
        <v>200</v>
      </c>
      <c r="J272">
        <v>9</v>
      </c>
      <c r="K272">
        <v>33</v>
      </c>
      <c r="L272">
        <v>55</v>
      </c>
      <c r="M272">
        <v>4</v>
      </c>
      <c r="N272">
        <v>0</v>
      </c>
      <c r="O272">
        <v>10</v>
      </c>
      <c r="P272">
        <v>26</v>
      </c>
      <c r="Q272">
        <v>56</v>
      </c>
      <c r="R272">
        <v>8</v>
      </c>
      <c r="S272">
        <v>0</v>
      </c>
    </row>
    <row r="273" spans="1:19" x14ac:dyDescent="0.25">
      <c r="A273" t="str">
        <f t="shared" si="4"/>
        <v>NoordwijkerhoutInkomensafh.huurbeleid 34229 t/m 43786 euroHuurCorporatieOverig</v>
      </c>
      <c r="B273">
        <v>2015</v>
      </c>
      <c r="C273" t="s">
        <v>15</v>
      </c>
      <c r="D273" t="s">
        <v>19</v>
      </c>
      <c r="E273" t="s">
        <v>9</v>
      </c>
      <c r="F273" t="s">
        <v>3</v>
      </c>
      <c r="G273" t="s">
        <v>4</v>
      </c>
      <c r="H273" t="s">
        <v>6</v>
      </c>
      <c r="I273">
        <v>0</v>
      </c>
      <c r="J273">
        <v>7</v>
      </c>
      <c r="K273">
        <v>27</v>
      </c>
      <c r="L273">
        <v>60</v>
      </c>
      <c r="M273">
        <v>7</v>
      </c>
      <c r="N273">
        <v>0</v>
      </c>
      <c r="O273">
        <v>13</v>
      </c>
      <c r="P273">
        <v>27</v>
      </c>
      <c r="Q273">
        <v>53</v>
      </c>
      <c r="R273">
        <v>7</v>
      </c>
      <c r="S273">
        <v>0</v>
      </c>
    </row>
    <row r="274" spans="1:19" x14ac:dyDescent="0.25">
      <c r="A274" t="str">
        <f t="shared" si="4"/>
        <v>NoordwijkerhoutInkomensafh.huurbeleid 34229 t/m 43786 euroHuurOverige verhuurderN.v.t.</v>
      </c>
      <c r="B274">
        <v>2015</v>
      </c>
      <c r="C274" t="s">
        <v>15</v>
      </c>
      <c r="D274" t="s">
        <v>19</v>
      </c>
      <c r="E274" t="s">
        <v>9</v>
      </c>
      <c r="F274" t="s">
        <v>3</v>
      </c>
      <c r="G274" t="s">
        <v>7</v>
      </c>
      <c r="H274" t="s">
        <v>1</v>
      </c>
      <c r="I274">
        <v>100</v>
      </c>
      <c r="J274">
        <v>1</v>
      </c>
      <c r="K274">
        <v>27</v>
      </c>
      <c r="L274">
        <v>57</v>
      </c>
      <c r="M274">
        <v>14</v>
      </c>
      <c r="N274">
        <v>1</v>
      </c>
      <c r="O274">
        <v>4</v>
      </c>
      <c r="P274">
        <v>25</v>
      </c>
      <c r="Q274">
        <v>58</v>
      </c>
      <c r="R274">
        <v>14</v>
      </c>
      <c r="S274">
        <v>0</v>
      </c>
    </row>
    <row r="275" spans="1:19" x14ac:dyDescent="0.25">
      <c r="A275" t="str">
        <f t="shared" si="4"/>
        <v>NoordwijkerhoutInkomensafh.huurbeleid meer dan 43786 euroTotaalN.v.t.N.v.t.</v>
      </c>
      <c r="B275">
        <v>2015</v>
      </c>
      <c r="C275" t="s">
        <v>15</v>
      </c>
      <c r="D275" t="s">
        <v>19</v>
      </c>
      <c r="E275" t="s">
        <v>10</v>
      </c>
      <c r="F275" t="s">
        <v>0</v>
      </c>
      <c r="G275" t="s">
        <v>1</v>
      </c>
      <c r="H275" t="s">
        <v>1</v>
      </c>
      <c r="I275">
        <v>3100</v>
      </c>
      <c r="J275">
        <v>0</v>
      </c>
      <c r="K275">
        <v>4</v>
      </c>
      <c r="L275">
        <v>16</v>
      </c>
      <c r="M275">
        <v>30</v>
      </c>
      <c r="N275">
        <v>50</v>
      </c>
      <c r="O275">
        <v>1</v>
      </c>
      <c r="P275">
        <v>3</v>
      </c>
      <c r="Q275">
        <v>15</v>
      </c>
      <c r="R275">
        <v>33</v>
      </c>
      <c r="S275">
        <v>49</v>
      </c>
    </row>
    <row r="276" spans="1:19" x14ac:dyDescent="0.25">
      <c r="A276" t="str">
        <f t="shared" si="4"/>
        <v>NoordwijkerhoutInkomensafh.huurbeleid meer dan 43786 euroEigenaarN.v.t.N.v.t.</v>
      </c>
      <c r="B276">
        <v>2015</v>
      </c>
      <c r="C276" t="s">
        <v>15</v>
      </c>
      <c r="D276" t="s">
        <v>19</v>
      </c>
      <c r="E276" t="s">
        <v>10</v>
      </c>
      <c r="F276" t="s">
        <v>2</v>
      </c>
      <c r="G276" t="s">
        <v>1</v>
      </c>
      <c r="H276" t="s">
        <v>1</v>
      </c>
      <c r="I276">
        <v>2600</v>
      </c>
      <c r="J276">
        <v>0</v>
      </c>
      <c r="K276">
        <v>2</v>
      </c>
      <c r="L276">
        <v>12</v>
      </c>
      <c r="M276">
        <v>29</v>
      </c>
      <c r="N276">
        <v>57</v>
      </c>
      <c r="O276">
        <v>1</v>
      </c>
      <c r="P276">
        <v>2</v>
      </c>
      <c r="Q276">
        <v>12</v>
      </c>
      <c r="R276">
        <v>32</v>
      </c>
      <c r="S276">
        <v>53</v>
      </c>
    </row>
    <row r="277" spans="1:19" x14ac:dyDescent="0.25">
      <c r="A277" t="str">
        <f t="shared" si="4"/>
        <v>NoordwijkerhoutInkomensafh.huurbeleid meer dan 43786 euroHuurTotaalN.v.t.</v>
      </c>
      <c r="B277">
        <v>2015</v>
      </c>
      <c r="C277" t="s">
        <v>15</v>
      </c>
      <c r="D277" t="s">
        <v>19</v>
      </c>
      <c r="E277" t="s">
        <v>10</v>
      </c>
      <c r="F277" t="s">
        <v>3</v>
      </c>
      <c r="G277" t="s">
        <v>0</v>
      </c>
      <c r="H277" t="s">
        <v>1</v>
      </c>
      <c r="I277">
        <v>500</v>
      </c>
      <c r="J277">
        <v>1</v>
      </c>
      <c r="K277">
        <v>12</v>
      </c>
      <c r="L277">
        <v>34</v>
      </c>
      <c r="M277">
        <v>39</v>
      </c>
      <c r="N277">
        <v>15</v>
      </c>
      <c r="O277">
        <v>1</v>
      </c>
      <c r="P277">
        <v>9</v>
      </c>
      <c r="Q277">
        <v>26</v>
      </c>
      <c r="R277">
        <v>39</v>
      </c>
      <c r="S277">
        <v>25</v>
      </c>
    </row>
    <row r="278" spans="1:19" x14ac:dyDescent="0.25">
      <c r="A278" t="str">
        <f t="shared" si="4"/>
        <v>NoordwijkerhoutInkomensafh.huurbeleid meer dan 43786 euroHuurCorporatieTotaal</v>
      </c>
      <c r="B278">
        <v>2015</v>
      </c>
      <c r="C278" t="s">
        <v>15</v>
      </c>
      <c r="D278" t="s">
        <v>19</v>
      </c>
      <c r="E278" t="s">
        <v>10</v>
      </c>
      <c r="F278" t="s">
        <v>3</v>
      </c>
      <c r="G278" t="s">
        <v>4</v>
      </c>
      <c r="H278" t="s">
        <v>0</v>
      </c>
      <c r="I278">
        <v>400</v>
      </c>
      <c r="J278">
        <v>0</v>
      </c>
      <c r="K278">
        <v>15</v>
      </c>
      <c r="L278">
        <v>37</v>
      </c>
      <c r="M278">
        <v>40</v>
      </c>
      <c r="N278">
        <v>8</v>
      </c>
      <c r="O278">
        <v>0</v>
      </c>
      <c r="P278">
        <v>10</v>
      </c>
      <c r="Q278">
        <v>28</v>
      </c>
      <c r="R278">
        <v>41</v>
      </c>
      <c r="S278">
        <v>20</v>
      </c>
    </row>
    <row r="279" spans="1:19" x14ac:dyDescent="0.25">
      <c r="A279" t="str">
        <f t="shared" si="4"/>
        <v>NoordwijkerhoutInkomensafh.huurbeleid meer dan 43786 euroHuurCorporatieOnder liberalisatiegrens</v>
      </c>
      <c r="B279">
        <v>2015</v>
      </c>
      <c r="C279" t="s">
        <v>15</v>
      </c>
      <c r="D279" t="s">
        <v>19</v>
      </c>
      <c r="E279" t="s">
        <v>10</v>
      </c>
      <c r="F279" t="s">
        <v>3</v>
      </c>
      <c r="G279" t="s">
        <v>4</v>
      </c>
      <c r="H279" t="s">
        <v>5</v>
      </c>
      <c r="I279">
        <v>300</v>
      </c>
      <c r="J279">
        <v>0</v>
      </c>
      <c r="K279">
        <v>15</v>
      </c>
      <c r="L279">
        <v>38</v>
      </c>
      <c r="M279">
        <v>39</v>
      </c>
      <c r="N279">
        <v>8</v>
      </c>
      <c r="O279">
        <v>0</v>
      </c>
      <c r="P279">
        <v>10</v>
      </c>
      <c r="Q279">
        <v>28</v>
      </c>
      <c r="R279">
        <v>42</v>
      </c>
      <c r="S279">
        <v>20</v>
      </c>
    </row>
    <row r="280" spans="1:19" x14ac:dyDescent="0.25">
      <c r="A280" t="str">
        <f t="shared" si="4"/>
        <v>NoordwijkerhoutInkomensafh.huurbeleid meer dan 43786 euroHuurCorporatieOverig</v>
      </c>
      <c r="B280">
        <v>2015</v>
      </c>
      <c r="C280" t="s">
        <v>15</v>
      </c>
      <c r="D280" t="s">
        <v>19</v>
      </c>
      <c r="E280" t="s">
        <v>10</v>
      </c>
      <c r="F280" t="s">
        <v>3</v>
      </c>
      <c r="G280" t="s">
        <v>4</v>
      </c>
      <c r="H280" t="s">
        <v>6</v>
      </c>
      <c r="I280">
        <v>0</v>
      </c>
      <c r="J280">
        <v>5</v>
      </c>
      <c r="K280">
        <v>10</v>
      </c>
      <c r="L280">
        <v>25</v>
      </c>
      <c r="M280">
        <v>50</v>
      </c>
      <c r="N280">
        <v>10</v>
      </c>
      <c r="O280">
        <v>0</v>
      </c>
      <c r="P280">
        <v>15</v>
      </c>
      <c r="Q280">
        <v>25</v>
      </c>
      <c r="R280">
        <v>35</v>
      </c>
      <c r="S280">
        <v>25</v>
      </c>
    </row>
    <row r="281" spans="1:19" x14ac:dyDescent="0.25">
      <c r="A281" t="str">
        <f t="shared" si="4"/>
        <v>NoordwijkerhoutInkomensafh.huurbeleid meer dan 43786 euroHuurOverige verhuurderN.v.t.</v>
      </c>
      <c r="B281">
        <v>2015</v>
      </c>
      <c r="C281" t="s">
        <v>15</v>
      </c>
      <c r="D281" t="s">
        <v>19</v>
      </c>
      <c r="E281" t="s">
        <v>10</v>
      </c>
      <c r="F281" t="s">
        <v>3</v>
      </c>
      <c r="G281" t="s">
        <v>7</v>
      </c>
      <c r="H281" t="s">
        <v>1</v>
      </c>
      <c r="I281">
        <v>200</v>
      </c>
      <c r="J281">
        <v>1</v>
      </c>
      <c r="K281">
        <v>6</v>
      </c>
      <c r="L281">
        <v>27</v>
      </c>
      <c r="M281">
        <v>36</v>
      </c>
      <c r="N281">
        <v>29</v>
      </c>
      <c r="O281">
        <v>4</v>
      </c>
      <c r="P281">
        <v>5</v>
      </c>
      <c r="Q281">
        <v>21</v>
      </c>
      <c r="R281">
        <v>32</v>
      </c>
      <c r="S281">
        <v>37</v>
      </c>
    </row>
    <row r="282" spans="1:19" x14ac:dyDescent="0.25">
      <c r="A282" t="str">
        <f t="shared" si="4"/>
        <v>TeylingenTotaalTotaalN.v.t.N.v.t.</v>
      </c>
      <c r="B282">
        <v>2015</v>
      </c>
      <c r="C282" t="s">
        <v>15</v>
      </c>
      <c r="D282" t="s">
        <v>20</v>
      </c>
      <c r="E282" t="s">
        <v>0</v>
      </c>
      <c r="F282" t="s">
        <v>0</v>
      </c>
      <c r="G282" t="s">
        <v>1</v>
      </c>
      <c r="H282" t="s">
        <v>1</v>
      </c>
      <c r="I282">
        <v>14500</v>
      </c>
      <c r="J282">
        <v>9</v>
      </c>
      <c r="K282">
        <v>17</v>
      </c>
      <c r="L282">
        <v>19</v>
      </c>
      <c r="M282">
        <v>23</v>
      </c>
      <c r="N282">
        <v>32</v>
      </c>
      <c r="O282">
        <v>11</v>
      </c>
      <c r="P282">
        <v>17</v>
      </c>
      <c r="Q282">
        <v>20</v>
      </c>
      <c r="R282">
        <v>22</v>
      </c>
      <c r="S282">
        <v>30</v>
      </c>
    </row>
    <row r="283" spans="1:19" x14ac:dyDescent="0.25">
      <c r="A283" t="str">
        <f t="shared" si="4"/>
        <v>TeylingenTotaalEigenaarN.v.t.N.v.t.</v>
      </c>
      <c r="B283">
        <v>2015</v>
      </c>
      <c r="C283" t="s">
        <v>15</v>
      </c>
      <c r="D283" t="s">
        <v>20</v>
      </c>
      <c r="E283" t="s">
        <v>0</v>
      </c>
      <c r="F283" t="s">
        <v>2</v>
      </c>
      <c r="G283" t="s">
        <v>1</v>
      </c>
      <c r="H283" t="s">
        <v>1</v>
      </c>
      <c r="I283">
        <v>9700</v>
      </c>
      <c r="J283">
        <v>1</v>
      </c>
      <c r="K283">
        <v>6</v>
      </c>
      <c r="L283">
        <v>19</v>
      </c>
      <c r="M283">
        <v>29</v>
      </c>
      <c r="N283">
        <v>46</v>
      </c>
      <c r="O283">
        <v>4</v>
      </c>
      <c r="P283">
        <v>8</v>
      </c>
      <c r="Q283">
        <v>20</v>
      </c>
      <c r="R283">
        <v>27</v>
      </c>
      <c r="S283">
        <v>41</v>
      </c>
    </row>
    <row r="284" spans="1:19" x14ac:dyDescent="0.25">
      <c r="A284" t="str">
        <f t="shared" si="4"/>
        <v>TeylingenTotaalHuurTotaalN.v.t.</v>
      </c>
      <c r="B284">
        <v>2015</v>
      </c>
      <c r="C284" t="s">
        <v>15</v>
      </c>
      <c r="D284" t="s">
        <v>20</v>
      </c>
      <c r="E284" t="s">
        <v>0</v>
      </c>
      <c r="F284" t="s">
        <v>3</v>
      </c>
      <c r="G284" t="s">
        <v>0</v>
      </c>
      <c r="H284" t="s">
        <v>1</v>
      </c>
      <c r="I284">
        <v>4800</v>
      </c>
      <c r="J284">
        <v>24</v>
      </c>
      <c r="K284">
        <v>40</v>
      </c>
      <c r="L284">
        <v>21</v>
      </c>
      <c r="M284">
        <v>11</v>
      </c>
      <c r="N284">
        <v>4</v>
      </c>
      <c r="O284">
        <v>27</v>
      </c>
      <c r="P284">
        <v>34</v>
      </c>
      <c r="Q284">
        <v>20</v>
      </c>
      <c r="R284">
        <v>12</v>
      </c>
      <c r="S284">
        <v>7</v>
      </c>
    </row>
    <row r="285" spans="1:19" x14ac:dyDescent="0.25">
      <c r="A285" t="str">
        <f t="shared" si="4"/>
        <v>TeylingenTotaalHuurCorporatieTotaal</v>
      </c>
      <c r="B285">
        <v>2015</v>
      </c>
      <c r="C285" t="s">
        <v>15</v>
      </c>
      <c r="D285" t="s">
        <v>20</v>
      </c>
      <c r="E285" t="s">
        <v>0</v>
      </c>
      <c r="F285" t="s">
        <v>3</v>
      </c>
      <c r="G285" t="s">
        <v>4</v>
      </c>
      <c r="H285" t="s">
        <v>0</v>
      </c>
      <c r="I285">
        <v>3300</v>
      </c>
      <c r="J285">
        <v>25</v>
      </c>
      <c r="K285">
        <v>44</v>
      </c>
      <c r="L285">
        <v>20</v>
      </c>
      <c r="M285">
        <v>9</v>
      </c>
      <c r="N285">
        <v>2</v>
      </c>
      <c r="O285">
        <v>28</v>
      </c>
      <c r="P285">
        <v>38</v>
      </c>
      <c r="Q285">
        <v>19</v>
      </c>
      <c r="R285">
        <v>10</v>
      </c>
      <c r="S285">
        <v>4</v>
      </c>
    </row>
    <row r="286" spans="1:19" x14ac:dyDescent="0.25">
      <c r="A286" t="str">
        <f t="shared" si="4"/>
        <v>TeylingenTotaalHuurCorporatieOnder liberalisatiegrens</v>
      </c>
      <c r="B286">
        <v>2015</v>
      </c>
      <c r="C286" t="s">
        <v>15</v>
      </c>
      <c r="D286" t="s">
        <v>20</v>
      </c>
      <c r="E286" t="s">
        <v>0</v>
      </c>
      <c r="F286" t="s">
        <v>3</v>
      </c>
      <c r="G286" t="s">
        <v>4</v>
      </c>
      <c r="H286" t="s">
        <v>5</v>
      </c>
      <c r="I286">
        <v>3100</v>
      </c>
      <c r="J286">
        <v>26</v>
      </c>
      <c r="K286">
        <v>46</v>
      </c>
      <c r="L286">
        <v>19</v>
      </c>
      <c r="M286">
        <v>8</v>
      </c>
      <c r="N286">
        <v>1</v>
      </c>
      <c r="O286">
        <v>29</v>
      </c>
      <c r="P286">
        <v>39</v>
      </c>
      <c r="Q286">
        <v>19</v>
      </c>
      <c r="R286">
        <v>10</v>
      </c>
      <c r="S286">
        <v>3</v>
      </c>
    </row>
    <row r="287" spans="1:19" x14ac:dyDescent="0.25">
      <c r="A287" t="str">
        <f t="shared" si="4"/>
        <v>TeylingenTotaalHuurCorporatieOverig</v>
      </c>
      <c r="B287">
        <v>2015</v>
      </c>
      <c r="C287" t="s">
        <v>15</v>
      </c>
      <c r="D287" t="s">
        <v>20</v>
      </c>
      <c r="E287" t="s">
        <v>0</v>
      </c>
      <c r="F287" t="s">
        <v>3</v>
      </c>
      <c r="G287" t="s">
        <v>4</v>
      </c>
      <c r="H287" t="s">
        <v>6</v>
      </c>
      <c r="I287">
        <v>300</v>
      </c>
      <c r="J287">
        <v>15</v>
      </c>
      <c r="K287">
        <v>30</v>
      </c>
      <c r="L287">
        <v>29</v>
      </c>
      <c r="M287">
        <v>19</v>
      </c>
      <c r="N287">
        <v>7</v>
      </c>
      <c r="O287">
        <v>18</v>
      </c>
      <c r="P287">
        <v>24</v>
      </c>
      <c r="Q287">
        <v>28</v>
      </c>
      <c r="R287">
        <v>16</v>
      </c>
      <c r="S287">
        <v>14</v>
      </c>
    </row>
    <row r="288" spans="1:19" x14ac:dyDescent="0.25">
      <c r="A288" t="str">
        <f t="shared" si="4"/>
        <v>TeylingenTotaalHuurOverige verhuurderN.v.t.</v>
      </c>
      <c r="B288">
        <v>2015</v>
      </c>
      <c r="C288" t="s">
        <v>15</v>
      </c>
      <c r="D288" t="s">
        <v>20</v>
      </c>
      <c r="E288" t="s">
        <v>0</v>
      </c>
      <c r="F288" t="s">
        <v>3</v>
      </c>
      <c r="G288" t="s">
        <v>7</v>
      </c>
      <c r="H288" t="s">
        <v>1</v>
      </c>
      <c r="I288">
        <v>1400</v>
      </c>
      <c r="J288">
        <v>22</v>
      </c>
      <c r="K288">
        <v>29</v>
      </c>
      <c r="L288">
        <v>22</v>
      </c>
      <c r="M288">
        <v>17</v>
      </c>
      <c r="N288">
        <v>10</v>
      </c>
      <c r="O288">
        <v>25</v>
      </c>
      <c r="P288">
        <v>24</v>
      </c>
      <c r="Q288">
        <v>20</v>
      </c>
      <c r="R288">
        <v>17</v>
      </c>
      <c r="S288">
        <v>14</v>
      </c>
    </row>
    <row r="289" spans="1:19" x14ac:dyDescent="0.25">
      <c r="A289" t="str">
        <f t="shared" si="4"/>
        <v>TeylingenInkomensafh.huurbeleid tot 34229 euroTotaalN.v.t.N.v.t.</v>
      </c>
      <c r="B289">
        <v>2015</v>
      </c>
      <c r="C289" t="s">
        <v>15</v>
      </c>
      <c r="D289" t="s">
        <v>20</v>
      </c>
      <c r="E289" t="s">
        <v>8</v>
      </c>
      <c r="F289" t="s">
        <v>0</v>
      </c>
      <c r="G289" t="s">
        <v>1</v>
      </c>
      <c r="H289" t="s">
        <v>1</v>
      </c>
      <c r="I289">
        <v>5000</v>
      </c>
      <c r="J289">
        <v>25</v>
      </c>
      <c r="K289">
        <v>38</v>
      </c>
      <c r="L289">
        <v>20</v>
      </c>
      <c r="M289">
        <v>13</v>
      </c>
      <c r="N289">
        <v>5</v>
      </c>
      <c r="O289">
        <v>31</v>
      </c>
      <c r="P289">
        <v>38</v>
      </c>
      <c r="Q289">
        <v>22</v>
      </c>
      <c r="R289">
        <v>6</v>
      </c>
      <c r="S289">
        <v>2</v>
      </c>
    </row>
    <row r="290" spans="1:19" x14ac:dyDescent="0.25">
      <c r="A290" t="str">
        <f t="shared" si="4"/>
        <v>TeylingenInkomensafh.huurbeleid tot 34229 euroEigenaarN.v.t.N.v.t.</v>
      </c>
      <c r="B290">
        <v>2015</v>
      </c>
      <c r="C290" t="s">
        <v>15</v>
      </c>
      <c r="D290" t="s">
        <v>20</v>
      </c>
      <c r="E290" t="s">
        <v>8</v>
      </c>
      <c r="F290" t="s">
        <v>2</v>
      </c>
      <c r="G290" t="s">
        <v>1</v>
      </c>
      <c r="H290" t="s">
        <v>1</v>
      </c>
      <c r="I290">
        <v>2100</v>
      </c>
      <c r="J290">
        <v>6</v>
      </c>
      <c r="K290">
        <v>15</v>
      </c>
      <c r="L290">
        <v>37</v>
      </c>
      <c r="M290">
        <v>30</v>
      </c>
      <c r="N290">
        <v>12</v>
      </c>
      <c r="O290">
        <v>14</v>
      </c>
      <c r="P290">
        <v>27</v>
      </c>
      <c r="Q290">
        <v>40</v>
      </c>
      <c r="R290">
        <v>14</v>
      </c>
      <c r="S290">
        <v>4</v>
      </c>
    </row>
    <row r="291" spans="1:19" x14ac:dyDescent="0.25">
      <c r="A291" t="str">
        <f t="shared" si="4"/>
        <v>TeylingenInkomensafh.huurbeleid tot 34229 euroHuurTotaalN.v.t.</v>
      </c>
      <c r="B291">
        <v>2015</v>
      </c>
      <c r="C291" t="s">
        <v>15</v>
      </c>
      <c r="D291" t="s">
        <v>20</v>
      </c>
      <c r="E291" t="s">
        <v>8</v>
      </c>
      <c r="F291" t="s">
        <v>3</v>
      </c>
      <c r="G291" t="s">
        <v>0</v>
      </c>
      <c r="H291" t="s">
        <v>1</v>
      </c>
      <c r="I291">
        <v>2900</v>
      </c>
      <c r="J291">
        <v>39</v>
      </c>
      <c r="K291">
        <v>54</v>
      </c>
      <c r="L291">
        <v>7</v>
      </c>
      <c r="M291">
        <v>1</v>
      </c>
      <c r="N291">
        <v>0</v>
      </c>
      <c r="O291">
        <v>43</v>
      </c>
      <c r="P291">
        <v>46</v>
      </c>
      <c r="Q291">
        <v>9</v>
      </c>
      <c r="R291">
        <v>1</v>
      </c>
      <c r="S291">
        <v>0</v>
      </c>
    </row>
    <row r="292" spans="1:19" x14ac:dyDescent="0.25">
      <c r="A292" t="str">
        <f t="shared" si="4"/>
        <v>TeylingenInkomensafh.huurbeleid tot 34229 euroHuurCorporatieTotaal</v>
      </c>
      <c r="B292">
        <v>2015</v>
      </c>
      <c r="C292" t="s">
        <v>15</v>
      </c>
      <c r="D292" t="s">
        <v>20</v>
      </c>
      <c r="E292" t="s">
        <v>8</v>
      </c>
      <c r="F292" t="s">
        <v>3</v>
      </c>
      <c r="G292" t="s">
        <v>4</v>
      </c>
      <c r="H292" t="s">
        <v>0</v>
      </c>
      <c r="I292">
        <v>2200</v>
      </c>
      <c r="J292">
        <v>37</v>
      </c>
      <c r="K292">
        <v>56</v>
      </c>
      <c r="L292">
        <v>6</v>
      </c>
      <c r="M292">
        <v>0</v>
      </c>
      <c r="N292">
        <v>0</v>
      </c>
      <c r="O292">
        <v>42</v>
      </c>
      <c r="P292">
        <v>49</v>
      </c>
      <c r="Q292">
        <v>8</v>
      </c>
      <c r="R292">
        <v>0</v>
      </c>
      <c r="S292">
        <v>0</v>
      </c>
    </row>
    <row r="293" spans="1:19" x14ac:dyDescent="0.25">
      <c r="A293" t="str">
        <f t="shared" si="4"/>
        <v>TeylingenInkomensafh.huurbeleid tot 34229 euroHuurCorporatieOnder liberalisatiegrens</v>
      </c>
      <c r="B293">
        <v>2015</v>
      </c>
      <c r="C293" t="s">
        <v>15</v>
      </c>
      <c r="D293" t="s">
        <v>20</v>
      </c>
      <c r="E293" t="s">
        <v>8</v>
      </c>
      <c r="F293" t="s">
        <v>3</v>
      </c>
      <c r="G293" t="s">
        <v>4</v>
      </c>
      <c r="H293" t="s">
        <v>5</v>
      </c>
      <c r="I293">
        <v>2100</v>
      </c>
      <c r="J293">
        <v>37</v>
      </c>
      <c r="K293">
        <v>56</v>
      </c>
      <c r="L293">
        <v>6</v>
      </c>
      <c r="M293">
        <v>0</v>
      </c>
      <c r="N293">
        <v>0</v>
      </c>
      <c r="O293">
        <v>42</v>
      </c>
      <c r="P293">
        <v>49</v>
      </c>
      <c r="Q293">
        <v>8</v>
      </c>
      <c r="R293">
        <v>0</v>
      </c>
      <c r="S293">
        <v>0</v>
      </c>
    </row>
    <row r="294" spans="1:19" x14ac:dyDescent="0.25">
      <c r="A294" t="str">
        <f t="shared" si="4"/>
        <v>TeylingenInkomensafh.huurbeleid tot 34229 euroHuurCorporatieOverig</v>
      </c>
      <c r="B294">
        <v>2015</v>
      </c>
      <c r="C294" t="s">
        <v>15</v>
      </c>
      <c r="D294" t="s">
        <v>20</v>
      </c>
      <c r="E294" t="s">
        <v>8</v>
      </c>
      <c r="F294" t="s">
        <v>3</v>
      </c>
      <c r="G294" t="s">
        <v>4</v>
      </c>
      <c r="H294" t="s">
        <v>6</v>
      </c>
      <c r="I294">
        <v>100</v>
      </c>
      <c r="J294">
        <v>40</v>
      </c>
      <c r="K294">
        <v>57</v>
      </c>
      <c r="L294">
        <v>3</v>
      </c>
      <c r="M294">
        <v>0</v>
      </c>
      <c r="N294">
        <v>0</v>
      </c>
      <c r="O294">
        <v>47</v>
      </c>
      <c r="P294">
        <v>44</v>
      </c>
      <c r="Q294">
        <v>9</v>
      </c>
      <c r="R294">
        <v>0</v>
      </c>
      <c r="S294">
        <v>0</v>
      </c>
    </row>
    <row r="295" spans="1:19" x14ac:dyDescent="0.25">
      <c r="A295" t="str">
        <f t="shared" si="4"/>
        <v>TeylingenInkomensafh.huurbeleid tot 34229 euroHuurOverige verhuurderN.v.t.</v>
      </c>
      <c r="B295">
        <v>2015</v>
      </c>
      <c r="C295" t="s">
        <v>15</v>
      </c>
      <c r="D295" t="s">
        <v>20</v>
      </c>
      <c r="E295" t="s">
        <v>8</v>
      </c>
      <c r="F295" t="s">
        <v>3</v>
      </c>
      <c r="G295" t="s">
        <v>7</v>
      </c>
      <c r="H295" t="s">
        <v>1</v>
      </c>
      <c r="I295">
        <v>700</v>
      </c>
      <c r="J295">
        <v>42</v>
      </c>
      <c r="K295">
        <v>46</v>
      </c>
      <c r="L295">
        <v>9</v>
      </c>
      <c r="M295">
        <v>2</v>
      </c>
      <c r="N295">
        <v>1</v>
      </c>
      <c r="O295">
        <v>47</v>
      </c>
      <c r="P295">
        <v>39</v>
      </c>
      <c r="Q295">
        <v>11</v>
      </c>
      <c r="R295">
        <v>2</v>
      </c>
      <c r="S295">
        <v>1</v>
      </c>
    </row>
    <row r="296" spans="1:19" x14ac:dyDescent="0.25">
      <c r="A296" t="str">
        <f t="shared" si="4"/>
        <v>TeylingenInkomensafh.huurbeleid 34229 t/m 43786 euroTotaalN.v.t.N.v.t.</v>
      </c>
      <c r="B296">
        <v>2015</v>
      </c>
      <c r="C296" t="s">
        <v>15</v>
      </c>
      <c r="D296" t="s">
        <v>20</v>
      </c>
      <c r="E296" t="s">
        <v>9</v>
      </c>
      <c r="F296" t="s">
        <v>0</v>
      </c>
      <c r="G296" t="s">
        <v>1</v>
      </c>
      <c r="H296" t="s">
        <v>1</v>
      </c>
      <c r="I296">
        <v>1700</v>
      </c>
      <c r="J296">
        <v>2</v>
      </c>
      <c r="K296">
        <v>20</v>
      </c>
      <c r="L296">
        <v>36</v>
      </c>
      <c r="M296">
        <v>25</v>
      </c>
      <c r="N296">
        <v>16</v>
      </c>
      <c r="O296">
        <v>3</v>
      </c>
      <c r="P296">
        <v>18</v>
      </c>
      <c r="Q296">
        <v>44</v>
      </c>
      <c r="R296">
        <v>30</v>
      </c>
      <c r="S296">
        <v>5</v>
      </c>
    </row>
    <row r="297" spans="1:19" x14ac:dyDescent="0.25">
      <c r="A297" t="str">
        <f t="shared" si="4"/>
        <v>TeylingenInkomensafh.huurbeleid 34229 t/m 43786 euroEigenaarN.v.t.N.v.t.</v>
      </c>
      <c r="B297">
        <v>2015</v>
      </c>
      <c r="C297" t="s">
        <v>15</v>
      </c>
      <c r="D297" t="s">
        <v>20</v>
      </c>
      <c r="E297" t="s">
        <v>9</v>
      </c>
      <c r="F297" t="s">
        <v>2</v>
      </c>
      <c r="G297" t="s">
        <v>1</v>
      </c>
      <c r="H297" t="s">
        <v>1</v>
      </c>
      <c r="I297">
        <v>1100</v>
      </c>
      <c r="J297">
        <v>1</v>
      </c>
      <c r="K297">
        <v>12</v>
      </c>
      <c r="L297">
        <v>28</v>
      </c>
      <c r="M297">
        <v>35</v>
      </c>
      <c r="N297">
        <v>24</v>
      </c>
      <c r="O297">
        <v>1</v>
      </c>
      <c r="P297">
        <v>12</v>
      </c>
      <c r="Q297">
        <v>40</v>
      </c>
      <c r="R297">
        <v>40</v>
      </c>
      <c r="S297">
        <v>7</v>
      </c>
    </row>
    <row r="298" spans="1:19" x14ac:dyDescent="0.25">
      <c r="A298" t="str">
        <f t="shared" si="4"/>
        <v>TeylingenInkomensafh.huurbeleid 34229 t/m 43786 euroHuurTotaalN.v.t.</v>
      </c>
      <c r="B298">
        <v>2015</v>
      </c>
      <c r="C298" t="s">
        <v>15</v>
      </c>
      <c r="D298" t="s">
        <v>20</v>
      </c>
      <c r="E298" t="s">
        <v>9</v>
      </c>
      <c r="F298" t="s">
        <v>3</v>
      </c>
      <c r="G298" t="s">
        <v>0</v>
      </c>
      <c r="H298" t="s">
        <v>1</v>
      </c>
      <c r="I298">
        <v>600</v>
      </c>
      <c r="J298">
        <v>6</v>
      </c>
      <c r="K298">
        <v>34</v>
      </c>
      <c r="L298">
        <v>52</v>
      </c>
      <c r="M298">
        <v>8</v>
      </c>
      <c r="N298">
        <v>1</v>
      </c>
      <c r="O298">
        <v>7</v>
      </c>
      <c r="P298">
        <v>29</v>
      </c>
      <c r="Q298">
        <v>51</v>
      </c>
      <c r="R298">
        <v>11</v>
      </c>
      <c r="S298">
        <v>1</v>
      </c>
    </row>
    <row r="299" spans="1:19" x14ac:dyDescent="0.25">
      <c r="A299" t="str">
        <f t="shared" si="4"/>
        <v>TeylingenInkomensafh.huurbeleid 34229 t/m 43786 euroHuurCorporatieTotaal</v>
      </c>
      <c r="B299">
        <v>2015</v>
      </c>
      <c r="C299" t="s">
        <v>15</v>
      </c>
      <c r="D299" t="s">
        <v>20</v>
      </c>
      <c r="E299" t="s">
        <v>9</v>
      </c>
      <c r="F299" t="s">
        <v>3</v>
      </c>
      <c r="G299" t="s">
        <v>4</v>
      </c>
      <c r="H299" t="s">
        <v>0</v>
      </c>
      <c r="I299">
        <v>400</v>
      </c>
      <c r="J299">
        <v>6</v>
      </c>
      <c r="K299">
        <v>39</v>
      </c>
      <c r="L299">
        <v>50</v>
      </c>
      <c r="M299">
        <v>5</v>
      </c>
      <c r="N299">
        <v>0</v>
      </c>
      <c r="O299">
        <v>7</v>
      </c>
      <c r="P299">
        <v>34</v>
      </c>
      <c r="Q299">
        <v>51</v>
      </c>
      <c r="R299">
        <v>8</v>
      </c>
      <c r="S299">
        <v>0</v>
      </c>
    </row>
    <row r="300" spans="1:19" x14ac:dyDescent="0.25">
      <c r="A300" t="str">
        <f t="shared" si="4"/>
        <v>TeylingenInkomensafh.huurbeleid 34229 t/m 43786 euroHuurCorporatieOnder liberalisatiegrens</v>
      </c>
      <c r="B300">
        <v>2015</v>
      </c>
      <c r="C300" t="s">
        <v>15</v>
      </c>
      <c r="D300" t="s">
        <v>20</v>
      </c>
      <c r="E300" t="s">
        <v>9</v>
      </c>
      <c r="F300" t="s">
        <v>3</v>
      </c>
      <c r="G300" t="s">
        <v>4</v>
      </c>
      <c r="H300" t="s">
        <v>5</v>
      </c>
      <c r="I300">
        <v>300</v>
      </c>
      <c r="J300">
        <v>5</v>
      </c>
      <c r="K300">
        <v>40</v>
      </c>
      <c r="L300">
        <v>51</v>
      </c>
      <c r="M300">
        <v>4</v>
      </c>
      <c r="N300">
        <v>0</v>
      </c>
      <c r="O300">
        <v>6</v>
      </c>
      <c r="P300">
        <v>35</v>
      </c>
      <c r="Q300">
        <v>51</v>
      </c>
      <c r="R300">
        <v>8</v>
      </c>
      <c r="S300">
        <v>0</v>
      </c>
    </row>
    <row r="301" spans="1:19" x14ac:dyDescent="0.25">
      <c r="A301" t="str">
        <f t="shared" si="4"/>
        <v>TeylingenInkomensafh.huurbeleid 34229 t/m 43786 euroHuurCorporatieOverig</v>
      </c>
      <c r="B301">
        <v>2015</v>
      </c>
      <c r="C301" t="s">
        <v>15</v>
      </c>
      <c r="D301" t="s">
        <v>20</v>
      </c>
      <c r="E301" t="s">
        <v>9</v>
      </c>
      <c r="F301" t="s">
        <v>3</v>
      </c>
      <c r="G301" t="s">
        <v>4</v>
      </c>
      <c r="H301" t="s">
        <v>6</v>
      </c>
      <c r="I301">
        <v>0</v>
      </c>
      <c r="J301">
        <v>11</v>
      </c>
      <c r="K301">
        <v>38</v>
      </c>
      <c r="L301">
        <v>42</v>
      </c>
      <c r="M301">
        <v>9</v>
      </c>
      <c r="N301">
        <v>0</v>
      </c>
      <c r="O301">
        <v>13</v>
      </c>
      <c r="P301">
        <v>31</v>
      </c>
      <c r="Q301">
        <v>47</v>
      </c>
      <c r="R301">
        <v>9</v>
      </c>
      <c r="S301">
        <v>0</v>
      </c>
    </row>
    <row r="302" spans="1:19" x14ac:dyDescent="0.25">
      <c r="A302" t="str">
        <f t="shared" si="4"/>
        <v>TeylingenInkomensafh.huurbeleid 34229 t/m 43786 euroHuurOverige verhuurderN.v.t.</v>
      </c>
      <c r="B302">
        <v>2015</v>
      </c>
      <c r="C302" t="s">
        <v>15</v>
      </c>
      <c r="D302" t="s">
        <v>20</v>
      </c>
      <c r="E302" t="s">
        <v>9</v>
      </c>
      <c r="F302" t="s">
        <v>3</v>
      </c>
      <c r="G302" t="s">
        <v>7</v>
      </c>
      <c r="H302" t="s">
        <v>1</v>
      </c>
      <c r="I302">
        <v>200</v>
      </c>
      <c r="J302">
        <v>5</v>
      </c>
      <c r="K302">
        <v>24</v>
      </c>
      <c r="L302">
        <v>55</v>
      </c>
      <c r="M302">
        <v>13</v>
      </c>
      <c r="N302">
        <v>2</v>
      </c>
      <c r="O302">
        <v>7</v>
      </c>
      <c r="P302">
        <v>20</v>
      </c>
      <c r="Q302">
        <v>52</v>
      </c>
      <c r="R302">
        <v>18</v>
      </c>
      <c r="S302">
        <v>3</v>
      </c>
    </row>
    <row r="303" spans="1:19" x14ac:dyDescent="0.25">
      <c r="A303" t="str">
        <f t="shared" si="4"/>
        <v>TeylingenInkomensafh.huurbeleid meer dan 43786 euroTotaalN.v.t.N.v.t.</v>
      </c>
      <c r="B303">
        <v>2015</v>
      </c>
      <c r="C303" t="s">
        <v>15</v>
      </c>
      <c r="D303" t="s">
        <v>20</v>
      </c>
      <c r="E303" t="s">
        <v>10</v>
      </c>
      <c r="F303" t="s">
        <v>0</v>
      </c>
      <c r="G303" t="s">
        <v>1</v>
      </c>
      <c r="H303" t="s">
        <v>1</v>
      </c>
      <c r="I303">
        <v>7800</v>
      </c>
      <c r="J303">
        <v>0</v>
      </c>
      <c r="K303">
        <v>3</v>
      </c>
      <c r="L303">
        <v>15</v>
      </c>
      <c r="M303">
        <v>29</v>
      </c>
      <c r="N303">
        <v>53</v>
      </c>
      <c r="O303">
        <v>1</v>
      </c>
      <c r="P303">
        <v>2</v>
      </c>
      <c r="Q303">
        <v>13</v>
      </c>
      <c r="R303">
        <v>31</v>
      </c>
      <c r="S303">
        <v>53</v>
      </c>
    </row>
    <row r="304" spans="1:19" x14ac:dyDescent="0.25">
      <c r="A304" t="str">
        <f t="shared" si="4"/>
        <v>TeylingenInkomensafh.huurbeleid meer dan 43786 euroEigenaarN.v.t.N.v.t.</v>
      </c>
      <c r="B304">
        <v>2015</v>
      </c>
      <c r="C304" t="s">
        <v>15</v>
      </c>
      <c r="D304" t="s">
        <v>20</v>
      </c>
      <c r="E304" t="s">
        <v>10</v>
      </c>
      <c r="F304" t="s">
        <v>2</v>
      </c>
      <c r="G304" t="s">
        <v>1</v>
      </c>
      <c r="H304" t="s">
        <v>1</v>
      </c>
      <c r="I304">
        <v>6600</v>
      </c>
      <c r="J304">
        <v>0</v>
      </c>
      <c r="K304">
        <v>2</v>
      </c>
      <c r="L304">
        <v>11</v>
      </c>
      <c r="M304">
        <v>27</v>
      </c>
      <c r="N304">
        <v>60</v>
      </c>
      <c r="O304">
        <v>1</v>
      </c>
      <c r="P304">
        <v>2</v>
      </c>
      <c r="Q304">
        <v>10</v>
      </c>
      <c r="R304">
        <v>30</v>
      </c>
      <c r="S304">
        <v>58</v>
      </c>
    </row>
    <row r="305" spans="1:19" x14ac:dyDescent="0.25">
      <c r="A305" t="str">
        <f t="shared" si="4"/>
        <v>TeylingenInkomensafh.huurbeleid meer dan 43786 euroHuurTotaalN.v.t.</v>
      </c>
      <c r="B305">
        <v>2015</v>
      </c>
      <c r="C305" t="s">
        <v>15</v>
      </c>
      <c r="D305" t="s">
        <v>20</v>
      </c>
      <c r="E305" t="s">
        <v>10</v>
      </c>
      <c r="F305" t="s">
        <v>3</v>
      </c>
      <c r="G305" t="s">
        <v>0</v>
      </c>
      <c r="H305" t="s">
        <v>1</v>
      </c>
      <c r="I305">
        <v>1300</v>
      </c>
      <c r="J305">
        <v>0</v>
      </c>
      <c r="K305">
        <v>11</v>
      </c>
      <c r="L305">
        <v>37</v>
      </c>
      <c r="M305">
        <v>37</v>
      </c>
      <c r="N305">
        <v>14</v>
      </c>
      <c r="O305">
        <v>1</v>
      </c>
      <c r="P305">
        <v>7</v>
      </c>
      <c r="Q305">
        <v>29</v>
      </c>
      <c r="R305">
        <v>38</v>
      </c>
      <c r="S305">
        <v>25</v>
      </c>
    </row>
    <row r="306" spans="1:19" x14ac:dyDescent="0.25">
      <c r="A306" t="str">
        <f t="shared" si="4"/>
        <v>TeylingenInkomensafh.huurbeleid meer dan 43786 euroHuurCorporatieTotaal</v>
      </c>
      <c r="B306">
        <v>2015</v>
      </c>
      <c r="C306" t="s">
        <v>15</v>
      </c>
      <c r="D306" t="s">
        <v>20</v>
      </c>
      <c r="E306" t="s">
        <v>10</v>
      </c>
      <c r="F306" t="s">
        <v>3</v>
      </c>
      <c r="G306" t="s">
        <v>4</v>
      </c>
      <c r="H306" t="s">
        <v>0</v>
      </c>
      <c r="I306">
        <v>800</v>
      </c>
      <c r="J306">
        <v>0</v>
      </c>
      <c r="K306">
        <v>14</v>
      </c>
      <c r="L306">
        <v>44</v>
      </c>
      <c r="M306">
        <v>35</v>
      </c>
      <c r="N306">
        <v>7</v>
      </c>
      <c r="O306">
        <v>1</v>
      </c>
      <c r="P306">
        <v>10</v>
      </c>
      <c r="Q306">
        <v>34</v>
      </c>
      <c r="R306">
        <v>38</v>
      </c>
      <c r="S306">
        <v>17</v>
      </c>
    </row>
    <row r="307" spans="1:19" x14ac:dyDescent="0.25">
      <c r="A307" t="str">
        <f t="shared" si="4"/>
        <v>TeylingenInkomensafh.huurbeleid meer dan 43786 euroHuurCorporatieOnder liberalisatiegrens</v>
      </c>
      <c r="B307">
        <v>2015</v>
      </c>
      <c r="C307" t="s">
        <v>15</v>
      </c>
      <c r="D307" t="s">
        <v>20</v>
      </c>
      <c r="E307" t="s">
        <v>10</v>
      </c>
      <c r="F307" t="s">
        <v>3</v>
      </c>
      <c r="G307" t="s">
        <v>4</v>
      </c>
      <c r="H307" t="s">
        <v>5</v>
      </c>
      <c r="I307">
        <v>600</v>
      </c>
      <c r="J307">
        <v>0</v>
      </c>
      <c r="K307">
        <v>15</v>
      </c>
      <c r="L307">
        <v>44</v>
      </c>
      <c r="M307">
        <v>35</v>
      </c>
      <c r="N307">
        <v>5</v>
      </c>
      <c r="O307">
        <v>0</v>
      </c>
      <c r="P307">
        <v>10</v>
      </c>
      <c r="Q307">
        <v>34</v>
      </c>
      <c r="R307">
        <v>40</v>
      </c>
      <c r="S307">
        <v>15</v>
      </c>
    </row>
    <row r="308" spans="1:19" x14ac:dyDescent="0.25">
      <c r="A308" t="str">
        <f t="shared" si="4"/>
        <v>TeylingenInkomensafh.huurbeleid meer dan 43786 euroHuurCorporatieOverig</v>
      </c>
      <c r="B308">
        <v>2015</v>
      </c>
      <c r="C308" t="s">
        <v>15</v>
      </c>
      <c r="D308" t="s">
        <v>20</v>
      </c>
      <c r="E308" t="s">
        <v>10</v>
      </c>
      <c r="F308" t="s">
        <v>3</v>
      </c>
      <c r="G308" t="s">
        <v>4</v>
      </c>
      <c r="H308" t="s">
        <v>6</v>
      </c>
      <c r="I308">
        <v>100</v>
      </c>
      <c r="J308">
        <v>0</v>
      </c>
      <c r="K308">
        <v>11</v>
      </c>
      <c r="L308">
        <v>42</v>
      </c>
      <c r="M308">
        <v>34</v>
      </c>
      <c r="N308">
        <v>14</v>
      </c>
      <c r="O308">
        <v>1</v>
      </c>
      <c r="P308">
        <v>8</v>
      </c>
      <c r="Q308">
        <v>34</v>
      </c>
      <c r="R308">
        <v>30</v>
      </c>
      <c r="S308">
        <v>28</v>
      </c>
    </row>
    <row r="309" spans="1:19" x14ac:dyDescent="0.25">
      <c r="A309" t="str">
        <f t="shared" si="4"/>
        <v>TeylingenInkomensafh.huurbeleid meer dan 43786 euroHuurOverige verhuurderN.v.t.</v>
      </c>
      <c r="B309">
        <v>2015</v>
      </c>
      <c r="C309" t="s">
        <v>15</v>
      </c>
      <c r="D309" t="s">
        <v>20</v>
      </c>
      <c r="E309" t="s">
        <v>10</v>
      </c>
      <c r="F309" t="s">
        <v>3</v>
      </c>
      <c r="G309" t="s">
        <v>7</v>
      </c>
      <c r="H309" t="s">
        <v>1</v>
      </c>
      <c r="I309">
        <v>500</v>
      </c>
      <c r="J309">
        <v>0</v>
      </c>
      <c r="K309">
        <v>6</v>
      </c>
      <c r="L309">
        <v>28</v>
      </c>
      <c r="M309">
        <v>40</v>
      </c>
      <c r="N309">
        <v>26</v>
      </c>
      <c r="O309">
        <v>1</v>
      </c>
      <c r="P309">
        <v>4</v>
      </c>
      <c r="Q309">
        <v>20</v>
      </c>
      <c r="R309">
        <v>38</v>
      </c>
      <c r="S309">
        <v>38</v>
      </c>
    </row>
    <row r="310" spans="1:19" x14ac:dyDescent="0.25">
      <c r="A310" t="str">
        <f t="shared" si="4"/>
        <v>TotaalTotaalTotaalN.v.t.N.v.t.</v>
      </c>
      <c r="B310">
        <v>2015</v>
      </c>
      <c r="C310" t="s">
        <v>21</v>
      </c>
      <c r="D310" t="s">
        <v>0</v>
      </c>
      <c r="E310" t="s">
        <v>0</v>
      </c>
      <c r="F310" t="s">
        <v>0</v>
      </c>
      <c r="G310" t="s">
        <v>1</v>
      </c>
      <c r="H310" t="s">
        <v>1</v>
      </c>
      <c r="I310">
        <v>114000</v>
      </c>
      <c r="J310">
        <v>15</v>
      </c>
      <c r="K310">
        <v>18</v>
      </c>
      <c r="L310">
        <v>19</v>
      </c>
      <c r="M310">
        <v>21</v>
      </c>
      <c r="N310">
        <v>26</v>
      </c>
      <c r="O310">
        <v>17</v>
      </c>
      <c r="P310">
        <v>18</v>
      </c>
      <c r="Q310">
        <v>19</v>
      </c>
      <c r="R310">
        <v>21</v>
      </c>
      <c r="S310">
        <v>26</v>
      </c>
    </row>
    <row r="311" spans="1:19" x14ac:dyDescent="0.25">
      <c r="A311" t="str">
        <f t="shared" si="4"/>
        <v>TotaalTotaalEigenaarN.v.t.N.v.t.</v>
      </c>
      <c r="B311">
        <v>2015</v>
      </c>
      <c r="C311" t="s">
        <v>21</v>
      </c>
      <c r="D311" t="s">
        <v>0</v>
      </c>
      <c r="E311" t="s">
        <v>0</v>
      </c>
      <c r="F311" t="s">
        <v>2</v>
      </c>
      <c r="G311" t="s">
        <v>1</v>
      </c>
      <c r="H311" t="s">
        <v>1</v>
      </c>
      <c r="I311">
        <v>65700</v>
      </c>
      <c r="J311">
        <v>1</v>
      </c>
      <c r="K311">
        <v>7</v>
      </c>
      <c r="L311">
        <v>20</v>
      </c>
      <c r="M311">
        <v>29</v>
      </c>
      <c r="N311">
        <v>43</v>
      </c>
      <c r="O311">
        <v>4</v>
      </c>
      <c r="P311">
        <v>9</v>
      </c>
      <c r="Q311">
        <v>20</v>
      </c>
      <c r="R311">
        <v>28</v>
      </c>
      <c r="S311">
        <v>40</v>
      </c>
    </row>
    <row r="312" spans="1:19" x14ac:dyDescent="0.25">
      <c r="A312" t="str">
        <f t="shared" si="4"/>
        <v>TotaalTotaalHuurTotaalN.v.t.</v>
      </c>
      <c r="B312">
        <v>2015</v>
      </c>
      <c r="C312" t="s">
        <v>21</v>
      </c>
      <c r="D312" t="s">
        <v>0</v>
      </c>
      <c r="E312" t="s">
        <v>0</v>
      </c>
      <c r="F312" t="s">
        <v>3</v>
      </c>
      <c r="G312" t="s">
        <v>0</v>
      </c>
      <c r="H312" t="s">
        <v>1</v>
      </c>
      <c r="I312">
        <v>48300</v>
      </c>
      <c r="J312">
        <v>34</v>
      </c>
      <c r="K312">
        <v>34</v>
      </c>
      <c r="L312">
        <v>18</v>
      </c>
      <c r="M312">
        <v>10</v>
      </c>
      <c r="N312">
        <v>4</v>
      </c>
      <c r="O312">
        <v>36</v>
      </c>
      <c r="P312">
        <v>30</v>
      </c>
      <c r="Q312">
        <v>17</v>
      </c>
      <c r="R312">
        <v>11</v>
      </c>
      <c r="S312">
        <v>6</v>
      </c>
    </row>
    <row r="313" spans="1:19" x14ac:dyDescent="0.25">
      <c r="A313" t="str">
        <f t="shared" si="4"/>
        <v>TotaalTotaalHuurCorporatieTotaal</v>
      </c>
      <c r="B313">
        <v>2015</v>
      </c>
      <c r="C313" t="s">
        <v>21</v>
      </c>
      <c r="D313" t="s">
        <v>0</v>
      </c>
      <c r="E313" t="s">
        <v>0</v>
      </c>
      <c r="F313" t="s">
        <v>3</v>
      </c>
      <c r="G313" t="s">
        <v>4</v>
      </c>
      <c r="H313" t="s">
        <v>0</v>
      </c>
      <c r="I313">
        <v>32500</v>
      </c>
      <c r="J313">
        <v>37</v>
      </c>
      <c r="K313">
        <v>37</v>
      </c>
      <c r="L313">
        <v>17</v>
      </c>
      <c r="M313">
        <v>7</v>
      </c>
      <c r="N313">
        <v>2</v>
      </c>
      <c r="O313">
        <v>39</v>
      </c>
      <c r="P313">
        <v>32</v>
      </c>
      <c r="Q313">
        <v>16</v>
      </c>
      <c r="R313">
        <v>9</v>
      </c>
      <c r="S313">
        <v>4</v>
      </c>
    </row>
    <row r="314" spans="1:19" x14ac:dyDescent="0.25">
      <c r="A314" t="str">
        <f t="shared" si="4"/>
        <v>TotaalTotaalHuurCorporatieOnder liberalisatiegrens</v>
      </c>
      <c r="B314">
        <v>2015</v>
      </c>
      <c r="C314" t="s">
        <v>21</v>
      </c>
      <c r="D314" t="s">
        <v>0</v>
      </c>
      <c r="E314" t="s">
        <v>0</v>
      </c>
      <c r="F314" t="s">
        <v>3</v>
      </c>
      <c r="G314" t="s">
        <v>4</v>
      </c>
      <c r="H314" t="s">
        <v>5</v>
      </c>
      <c r="I314">
        <v>29500</v>
      </c>
      <c r="J314">
        <v>37</v>
      </c>
      <c r="K314">
        <v>38</v>
      </c>
      <c r="L314">
        <v>16</v>
      </c>
      <c r="M314">
        <v>7</v>
      </c>
      <c r="N314">
        <v>1</v>
      </c>
      <c r="O314">
        <v>40</v>
      </c>
      <c r="P314">
        <v>33</v>
      </c>
      <c r="Q314">
        <v>16</v>
      </c>
      <c r="R314">
        <v>8</v>
      </c>
      <c r="S314">
        <v>3</v>
      </c>
    </row>
    <row r="315" spans="1:19" x14ac:dyDescent="0.25">
      <c r="A315" t="str">
        <f t="shared" si="4"/>
        <v>TotaalTotaalHuurCorporatieOverig</v>
      </c>
      <c r="B315">
        <v>2015</v>
      </c>
      <c r="C315" t="s">
        <v>21</v>
      </c>
      <c r="D315" t="s">
        <v>0</v>
      </c>
      <c r="E315" t="s">
        <v>0</v>
      </c>
      <c r="F315" t="s">
        <v>3</v>
      </c>
      <c r="G315" t="s">
        <v>4</v>
      </c>
      <c r="H315" t="s">
        <v>6</v>
      </c>
      <c r="I315">
        <v>2900</v>
      </c>
      <c r="J315">
        <v>30</v>
      </c>
      <c r="K315">
        <v>27</v>
      </c>
      <c r="L315">
        <v>22</v>
      </c>
      <c r="M315">
        <v>16</v>
      </c>
      <c r="N315">
        <v>5</v>
      </c>
      <c r="O315">
        <v>32</v>
      </c>
      <c r="P315">
        <v>22</v>
      </c>
      <c r="Q315">
        <v>20</v>
      </c>
      <c r="R315">
        <v>16</v>
      </c>
      <c r="S315">
        <v>10</v>
      </c>
    </row>
    <row r="316" spans="1:19" x14ac:dyDescent="0.25">
      <c r="A316" t="str">
        <f t="shared" si="4"/>
        <v>TotaalTotaalHuurOverige verhuurderN.v.t.</v>
      </c>
      <c r="B316">
        <v>2015</v>
      </c>
      <c r="C316" t="s">
        <v>21</v>
      </c>
      <c r="D316" t="s">
        <v>0</v>
      </c>
      <c r="E316" t="s">
        <v>0</v>
      </c>
      <c r="F316" t="s">
        <v>3</v>
      </c>
      <c r="G316" t="s">
        <v>7</v>
      </c>
      <c r="H316" t="s">
        <v>1</v>
      </c>
      <c r="I316">
        <v>15800</v>
      </c>
      <c r="J316">
        <v>27</v>
      </c>
      <c r="K316">
        <v>29</v>
      </c>
      <c r="L316">
        <v>22</v>
      </c>
      <c r="M316">
        <v>14</v>
      </c>
      <c r="N316">
        <v>8</v>
      </c>
      <c r="O316">
        <v>29</v>
      </c>
      <c r="P316">
        <v>24</v>
      </c>
      <c r="Q316">
        <v>20</v>
      </c>
      <c r="R316">
        <v>15</v>
      </c>
      <c r="S316">
        <v>12</v>
      </c>
    </row>
    <row r="317" spans="1:19" x14ac:dyDescent="0.25">
      <c r="A317" t="str">
        <f t="shared" si="4"/>
        <v>TotaalInkomensafh.huurbeleid tot 34229 euroTotaalN.v.t.N.v.t.</v>
      </c>
      <c r="B317">
        <v>2015</v>
      </c>
      <c r="C317" t="s">
        <v>21</v>
      </c>
      <c r="D317" t="s">
        <v>0</v>
      </c>
      <c r="E317" t="s">
        <v>8</v>
      </c>
      <c r="F317" t="s">
        <v>0</v>
      </c>
      <c r="G317" t="s">
        <v>1</v>
      </c>
      <c r="H317" t="s">
        <v>1</v>
      </c>
      <c r="I317">
        <v>46300</v>
      </c>
      <c r="J317">
        <v>36</v>
      </c>
      <c r="K317">
        <v>35</v>
      </c>
      <c r="L317">
        <v>17</v>
      </c>
      <c r="M317">
        <v>9</v>
      </c>
      <c r="N317">
        <v>3</v>
      </c>
      <c r="O317">
        <v>41</v>
      </c>
      <c r="P317">
        <v>34</v>
      </c>
      <c r="Q317">
        <v>18</v>
      </c>
      <c r="R317">
        <v>5</v>
      </c>
      <c r="S317">
        <v>1</v>
      </c>
    </row>
    <row r="318" spans="1:19" x14ac:dyDescent="0.25">
      <c r="A318" t="str">
        <f t="shared" si="4"/>
        <v>TotaalInkomensafh.huurbeleid tot 34229 euroEigenaarN.v.t.N.v.t.</v>
      </c>
      <c r="B318">
        <v>2015</v>
      </c>
      <c r="C318" t="s">
        <v>21</v>
      </c>
      <c r="D318" t="s">
        <v>0</v>
      </c>
      <c r="E318" t="s">
        <v>8</v>
      </c>
      <c r="F318" t="s">
        <v>2</v>
      </c>
      <c r="G318" t="s">
        <v>1</v>
      </c>
      <c r="H318" t="s">
        <v>1</v>
      </c>
      <c r="I318">
        <v>14500</v>
      </c>
      <c r="J318">
        <v>6</v>
      </c>
      <c r="K318">
        <v>18</v>
      </c>
      <c r="L318">
        <v>40</v>
      </c>
      <c r="M318">
        <v>27</v>
      </c>
      <c r="N318">
        <v>9</v>
      </c>
      <c r="O318">
        <v>15</v>
      </c>
      <c r="P318">
        <v>28</v>
      </c>
      <c r="Q318">
        <v>39</v>
      </c>
      <c r="R318">
        <v>14</v>
      </c>
      <c r="S318">
        <v>3</v>
      </c>
    </row>
    <row r="319" spans="1:19" x14ac:dyDescent="0.25">
      <c r="A319" t="str">
        <f t="shared" si="4"/>
        <v>TotaalInkomensafh.huurbeleid tot 34229 euroHuurTotaalN.v.t.</v>
      </c>
      <c r="B319">
        <v>2015</v>
      </c>
      <c r="C319" t="s">
        <v>21</v>
      </c>
      <c r="D319" t="s">
        <v>0</v>
      </c>
      <c r="E319" t="s">
        <v>8</v>
      </c>
      <c r="F319" t="s">
        <v>3</v>
      </c>
      <c r="G319" t="s">
        <v>0</v>
      </c>
      <c r="H319" t="s">
        <v>1</v>
      </c>
      <c r="I319">
        <v>31800</v>
      </c>
      <c r="J319">
        <v>50</v>
      </c>
      <c r="K319">
        <v>43</v>
      </c>
      <c r="L319">
        <v>6</v>
      </c>
      <c r="M319">
        <v>1</v>
      </c>
      <c r="N319">
        <v>0</v>
      </c>
      <c r="O319">
        <v>53</v>
      </c>
      <c r="P319">
        <v>38</v>
      </c>
      <c r="Q319">
        <v>8</v>
      </c>
      <c r="R319">
        <v>1</v>
      </c>
      <c r="S319">
        <v>0</v>
      </c>
    </row>
    <row r="320" spans="1:19" x14ac:dyDescent="0.25">
      <c r="A320" t="str">
        <f t="shared" si="4"/>
        <v>TotaalInkomensafh.huurbeleid tot 34229 euroHuurCorporatieTotaal</v>
      </c>
      <c r="B320">
        <v>2015</v>
      </c>
      <c r="C320" t="s">
        <v>21</v>
      </c>
      <c r="D320" t="s">
        <v>0</v>
      </c>
      <c r="E320" t="s">
        <v>8</v>
      </c>
      <c r="F320" t="s">
        <v>3</v>
      </c>
      <c r="G320" t="s">
        <v>4</v>
      </c>
      <c r="H320" t="s">
        <v>0</v>
      </c>
      <c r="I320">
        <v>22700</v>
      </c>
      <c r="J320">
        <v>51</v>
      </c>
      <c r="K320">
        <v>43</v>
      </c>
      <c r="L320">
        <v>5</v>
      </c>
      <c r="M320">
        <v>0</v>
      </c>
      <c r="N320">
        <v>0</v>
      </c>
      <c r="O320">
        <v>54</v>
      </c>
      <c r="P320">
        <v>38</v>
      </c>
      <c r="Q320">
        <v>7</v>
      </c>
      <c r="R320">
        <v>1</v>
      </c>
      <c r="S320">
        <v>0</v>
      </c>
    </row>
    <row r="321" spans="1:19" x14ac:dyDescent="0.25">
      <c r="A321" t="str">
        <f t="shared" si="4"/>
        <v>TotaalInkomensafh.huurbeleid tot 34229 euroHuurCorporatieOnder liberalisatiegrens</v>
      </c>
      <c r="B321">
        <v>2015</v>
      </c>
      <c r="C321" t="s">
        <v>21</v>
      </c>
      <c r="D321" t="s">
        <v>0</v>
      </c>
      <c r="E321" t="s">
        <v>8</v>
      </c>
      <c r="F321" t="s">
        <v>3</v>
      </c>
      <c r="G321" t="s">
        <v>4</v>
      </c>
      <c r="H321" t="s">
        <v>5</v>
      </c>
      <c r="I321">
        <v>21000</v>
      </c>
      <c r="J321">
        <v>51</v>
      </c>
      <c r="K321">
        <v>44</v>
      </c>
      <c r="L321">
        <v>5</v>
      </c>
      <c r="M321">
        <v>0</v>
      </c>
      <c r="N321">
        <v>0</v>
      </c>
      <c r="O321">
        <v>54</v>
      </c>
      <c r="P321">
        <v>39</v>
      </c>
      <c r="Q321">
        <v>7</v>
      </c>
      <c r="R321">
        <v>1</v>
      </c>
      <c r="S321">
        <v>0</v>
      </c>
    </row>
    <row r="322" spans="1:19" x14ac:dyDescent="0.25">
      <c r="A322" t="str">
        <f t="shared" si="4"/>
        <v>TotaalInkomensafh.huurbeleid tot 34229 euroHuurCorporatieOverig</v>
      </c>
      <c r="B322">
        <v>2015</v>
      </c>
      <c r="C322" t="s">
        <v>21</v>
      </c>
      <c r="D322" t="s">
        <v>0</v>
      </c>
      <c r="E322" t="s">
        <v>8</v>
      </c>
      <c r="F322" t="s">
        <v>3</v>
      </c>
      <c r="G322" t="s">
        <v>4</v>
      </c>
      <c r="H322" t="s">
        <v>6</v>
      </c>
      <c r="I322">
        <v>1600</v>
      </c>
      <c r="J322">
        <v>54</v>
      </c>
      <c r="K322">
        <v>38</v>
      </c>
      <c r="L322">
        <v>7</v>
      </c>
      <c r="M322">
        <v>1</v>
      </c>
      <c r="N322">
        <v>0</v>
      </c>
      <c r="O322">
        <v>56</v>
      </c>
      <c r="P322">
        <v>33</v>
      </c>
      <c r="Q322">
        <v>10</v>
      </c>
      <c r="R322">
        <v>1</v>
      </c>
      <c r="S322">
        <v>0</v>
      </c>
    </row>
    <row r="323" spans="1:19" x14ac:dyDescent="0.25">
      <c r="A323" t="str">
        <f t="shared" ref="A323:A386" si="5">CONCATENATE(D323,E323,F323,G323,H323)</f>
        <v>TotaalInkomensafh.huurbeleid tot 34229 euroHuurOverige verhuurderN.v.t.</v>
      </c>
      <c r="B323">
        <v>2015</v>
      </c>
      <c r="C323" t="s">
        <v>21</v>
      </c>
      <c r="D323" t="s">
        <v>0</v>
      </c>
      <c r="E323" t="s">
        <v>8</v>
      </c>
      <c r="F323" t="s">
        <v>3</v>
      </c>
      <c r="G323" t="s">
        <v>7</v>
      </c>
      <c r="H323" t="s">
        <v>1</v>
      </c>
      <c r="I323">
        <v>9100</v>
      </c>
      <c r="J323">
        <v>47</v>
      </c>
      <c r="K323">
        <v>43</v>
      </c>
      <c r="L323">
        <v>9</v>
      </c>
      <c r="M323">
        <v>1</v>
      </c>
      <c r="N323">
        <v>1</v>
      </c>
      <c r="O323">
        <v>50</v>
      </c>
      <c r="P323">
        <v>36</v>
      </c>
      <c r="Q323">
        <v>12</v>
      </c>
      <c r="R323">
        <v>2</v>
      </c>
      <c r="S323">
        <v>1</v>
      </c>
    </row>
    <row r="324" spans="1:19" x14ac:dyDescent="0.25">
      <c r="A324" t="str">
        <f t="shared" si="5"/>
        <v>TotaalInkomensafh.huurbeleid 34229 t/m 43786 euroTotaalN.v.t.N.v.t.</v>
      </c>
      <c r="B324">
        <v>2015</v>
      </c>
      <c r="C324" t="s">
        <v>21</v>
      </c>
      <c r="D324" t="s">
        <v>0</v>
      </c>
      <c r="E324" t="s">
        <v>9</v>
      </c>
      <c r="F324" t="s">
        <v>0</v>
      </c>
      <c r="G324" t="s">
        <v>1</v>
      </c>
      <c r="H324" t="s">
        <v>1</v>
      </c>
      <c r="I324">
        <v>14100</v>
      </c>
      <c r="J324">
        <v>3</v>
      </c>
      <c r="K324">
        <v>21</v>
      </c>
      <c r="L324">
        <v>40</v>
      </c>
      <c r="M324">
        <v>24</v>
      </c>
      <c r="N324">
        <v>12</v>
      </c>
      <c r="O324">
        <v>3</v>
      </c>
      <c r="P324">
        <v>19</v>
      </c>
      <c r="Q324">
        <v>43</v>
      </c>
      <c r="R324">
        <v>30</v>
      </c>
      <c r="S324">
        <v>4</v>
      </c>
    </row>
    <row r="325" spans="1:19" x14ac:dyDescent="0.25">
      <c r="A325" t="str">
        <f t="shared" si="5"/>
        <v>TotaalInkomensafh.huurbeleid 34229 t/m 43786 euroEigenaarN.v.t.N.v.t.</v>
      </c>
      <c r="B325">
        <v>2015</v>
      </c>
      <c r="C325" t="s">
        <v>21</v>
      </c>
      <c r="D325" t="s">
        <v>0</v>
      </c>
      <c r="E325" t="s">
        <v>9</v>
      </c>
      <c r="F325" t="s">
        <v>2</v>
      </c>
      <c r="G325" t="s">
        <v>1</v>
      </c>
      <c r="H325" t="s">
        <v>1</v>
      </c>
      <c r="I325">
        <v>8000</v>
      </c>
      <c r="J325">
        <v>1</v>
      </c>
      <c r="K325">
        <v>13</v>
      </c>
      <c r="L325">
        <v>27</v>
      </c>
      <c r="M325">
        <v>38</v>
      </c>
      <c r="N325">
        <v>22</v>
      </c>
      <c r="O325">
        <v>1</v>
      </c>
      <c r="P325">
        <v>14</v>
      </c>
      <c r="Q325">
        <v>35</v>
      </c>
      <c r="R325">
        <v>44</v>
      </c>
      <c r="S325">
        <v>6</v>
      </c>
    </row>
    <row r="326" spans="1:19" x14ac:dyDescent="0.25">
      <c r="A326" t="str">
        <f t="shared" si="5"/>
        <v>TotaalInkomensafh.huurbeleid 34229 t/m 43786 euroHuurTotaalN.v.t.</v>
      </c>
      <c r="B326">
        <v>2015</v>
      </c>
      <c r="C326" t="s">
        <v>21</v>
      </c>
      <c r="D326" t="s">
        <v>0</v>
      </c>
      <c r="E326" t="s">
        <v>9</v>
      </c>
      <c r="F326" t="s">
        <v>3</v>
      </c>
      <c r="G326" t="s">
        <v>0</v>
      </c>
      <c r="H326" t="s">
        <v>1</v>
      </c>
      <c r="I326">
        <v>6200</v>
      </c>
      <c r="J326">
        <v>6</v>
      </c>
      <c r="K326">
        <v>32</v>
      </c>
      <c r="L326">
        <v>57</v>
      </c>
      <c r="M326">
        <v>5</v>
      </c>
      <c r="N326">
        <v>1</v>
      </c>
      <c r="O326">
        <v>6</v>
      </c>
      <c r="P326">
        <v>26</v>
      </c>
      <c r="Q326">
        <v>54</v>
      </c>
      <c r="R326">
        <v>12</v>
      </c>
      <c r="S326">
        <v>1</v>
      </c>
    </row>
    <row r="327" spans="1:19" x14ac:dyDescent="0.25">
      <c r="A327" t="str">
        <f t="shared" si="5"/>
        <v>TotaalInkomensafh.huurbeleid 34229 t/m 43786 euroHuurCorporatieTotaal</v>
      </c>
      <c r="B327">
        <v>2015</v>
      </c>
      <c r="C327" t="s">
        <v>21</v>
      </c>
      <c r="D327" t="s">
        <v>0</v>
      </c>
      <c r="E327" t="s">
        <v>9</v>
      </c>
      <c r="F327" t="s">
        <v>3</v>
      </c>
      <c r="G327" t="s">
        <v>4</v>
      </c>
      <c r="H327" t="s">
        <v>0</v>
      </c>
      <c r="I327">
        <v>3900</v>
      </c>
      <c r="J327">
        <v>8</v>
      </c>
      <c r="K327">
        <v>38</v>
      </c>
      <c r="L327">
        <v>50</v>
      </c>
      <c r="M327">
        <v>4</v>
      </c>
      <c r="N327">
        <v>0</v>
      </c>
      <c r="O327">
        <v>8</v>
      </c>
      <c r="P327">
        <v>32</v>
      </c>
      <c r="Q327">
        <v>50</v>
      </c>
      <c r="R327">
        <v>9</v>
      </c>
      <c r="S327">
        <v>1</v>
      </c>
    </row>
    <row r="328" spans="1:19" x14ac:dyDescent="0.25">
      <c r="A328" t="str">
        <f t="shared" si="5"/>
        <v>TotaalInkomensafh.huurbeleid 34229 t/m 43786 euroHuurCorporatieOnder liberalisatiegrens</v>
      </c>
      <c r="B328">
        <v>2015</v>
      </c>
      <c r="C328" t="s">
        <v>21</v>
      </c>
      <c r="D328" t="s">
        <v>0</v>
      </c>
      <c r="E328" t="s">
        <v>9</v>
      </c>
      <c r="F328" t="s">
        <v>3</v>
      </c>
      <c r="G328" t="s">
        <v>4</v>
      </c>
      <c r="H328" t="s">
        <v>5</v>
      </c>
      <c r="I328">
        <v>3400</v>
      </c>
      <c r="J328">
        <v>8</v>
      </c>
      <c r="K328">
        <v>40</v>
      </c>
      <c r="L328">
        <v>48</v>
      </c>
      <c r="M328">
        <v>4</v>
      </c>
      <c r="N328">
        <v>0</v>
      </c>
      <c r="O328">
        <v>9</v>
      </c>
      <c r="P328">
        <v>34</v>
      </c>
      <c r="Q328">
        <v>49</v>
      </c>
      <c r="R328">
        <v>8</v>
      </c>
      <c r="S328">
        <v>1</v>
      </c>
    </row>
    <row r="329" spans="1:19" x14ac:dyDescent="0.25">
      <c r="A329" t="str">
        <f t="shared" si="5"/>
        <v>TotaalInkomensafh.huurbeleid 34229 t/m 43786 euroHuurCorporatieOverig</v>
      </c>
      <c r="B329">
        <v>2015</v>
      </c>
      <c r="C329" t="s">
        <v>21</v>
      </c>
      <c r="D329" t="s">
        <v>0</v>
      </c>
      <c r="E329" t="s">
        <v>9</v>
      </c>
      <c r="F329" t="s">
        <v>3</v>
      </c>
      <c r="G329" t="s">
        <v>4</v>
      </c>
      <c r="H329" t="s">
        <v>6</v>
      </c>
      <c r="I329">
        <v>400</v>
      </c>
      <c r="J329">
        <v>4</v>
      </c>
      <c r="K329">
        <v>25</v>
      </c>
      <c r="L329">
        <v>64</v>
      </c>
      <c r="M329">
        <v>7</v>
      </c>
      <c r="N329">
        <v>0</v>
      </c>
      <c r="O329">
        <v>4</v>
      </c>
      <c r="P329">
        <v>19</v>
      </c>
      <c r="Q329">
        <v>59</v>
      </c>
      <c r="R329">
        <v>17</v>
      </c>
      <c r="S329">
        <v>1</v>
      </c>
    </row>
    <row r="330" spans="1:19" x14ac:dyDescent="0.25">
      <c r="A330" t="str">
        <f t="shared" si="5"/>
        <v>TotaalInkomensafh.huurbeleid 34229 t/m 43786 euroHuurOverige verhuurderN.v.t.</v>
      </c>
      <c r="B330">
        <v>2015</v>
      </c>
      <c r="C330" t="s">
        <v>21</v>
      </c>
      <c r="D330" t="s">
        <v>0</v>
      </c>
      <c r="E330" t="s">
        <v>9</v>
      </c>
      <c r="F330" t="s">
        <v>3</v>
      </c>
      <c r="G330" t="s">
        <v>7</v>
      </c>
      <c r="H330" t="s">
        <v>1</v>
      </c>
      <c r="I330">
        <v>2300</v>
      </c>
      <c r="J330">
        <v>3</v>
      </c>
      <c r="K330">
        <v>21</v>
      </c>
      <c r="L330">
        <v>69</v>
      </c>
      <c r="M330">
        <v>6</v>
      </c>
      <c r="N330">
        <v>1</v>
      </c>
      <c r="O330">
        <v>3</v>
      </c>
      <c r="P330">
        <v>17</v>
      </c>
      <c r="Q330">
        <v>61</v>
      </c>
      <c r="R330">
        <v>17</v>
      </c>
      <c r="S330">
        <v>2</v>
      </c>
    </row>
    <row r="331" spans="1:19" x14ac:dyDescent="0.25">
      <c r="A331" t="str">
        <f t="shared" si="5"/>
        <v>TotaalInkomensafh.huurbeleid meer dan 43786 euroTotaalN.v.t.N.v.t.</v>
      </c>
      <c r="B331">
        <v>2015</v>
      </c>
      <c r="C331" t="s">
        <v>21</v>
      </c>
      <c r="D331" t="s">
        <v>0</v>
      </c>
      <c r="E331" t="s">
        <v>10</v>
      </c>
      <c r="F331" t="s">
        <v>0</v>
      </c>
      <c r="G331" t="s">
        <v>1</v>
      </c>
      <c r="H331" t="s">
        <v>1</v>
      </c>
      <c r="I331">
        <v>53600</v>
      </c>
      <c r="J331">
        <v>0</v>
      </c>
      <c r="K331">
        <v>3</v>
      </c>
      <c r="L331">
        <v>16</v>
      </c>
      <c r="M331">
        <v>31</v>
      </c>
      <c r="N331">
        <v>50</v>
      </c>
      <c r="O331">
        <v>0</v>
      </c>
      <c r="P331">
        <v>3</v>
      </c>
      <c r="Q331">
        <v>13</v>
      </c>
      <c r="R331">
        <v>31</v>
      </c>
      <c r="S331">
        <v>53</v>
      </c>
    </row>
    <row r="332" spans="1:19" x14ac:dyDescent="0.25">
      <c r="A332" t="str">
        <f t="shared" si="5"/>
        <v>TotaalInkomensafh.huurbeleid meer dan 43786 euroEigenaarN.v.t.N.v.t.</v>
      </c>
      <c r="B332">
        <v>2015</v>
      </c>
      <c r="C332" t="s">
        <v>21</v>
      </c>
      <c r="D332" t="s">
        <v>0</v>
      </c>
      <c r="E332" t="s">
        <v>10</v>
      </c>
      <c r="F332" t="s">
        <v>2</v>
      </c>
      <c r="G332" t="s">
        <v>1</v>
      </c>
      <c r="H332" t="s">
        <v>1</v>
      </c>
      <c r="I332">
        <v>43200</v>
      </c>
      <c r="J332">
        <v>0</v>
      </c>
      <c r="K332">
        <v>2</v>
      </c>
      <c r="L332">
        <v>12</v>
      </c>
      <c r="M332">
        <v>28</v>
      </c>
      <c r="N332">
        <v>58</v>
      </c>
      <c r="O332">
        <v>0</v>
      </c>
      <c r="P332">
        <v>1</v>
      </c>
      <c r="Q332">
        <v>11</v>
      </c>
      <c r="R332">
        <v>29</v>
      </c>
      <c r="S332">
        <v>58</v>
      </c>
    </row>
    <row r="333" spans="1:19" x14ac:dyDescent="0.25">
      <c r="A333" t="str">
        <f t="shared" si="5"/>
        <v>TotaalInkomensafh.huurbeleid meer dan 43786 euroHuurTotaalN.v.t.</v>
      </c>
      <c r="B333">
        <v>2015</v>
      </c>
      <c r="C333" t="s">
        <v>21</v>
      </c>
      <c r="D333" t="s">
        <v>0</v>
      </c>
      <c r="E333" t="s">
        <v>10</v>
      </c>
      <c r="F333" t="s">
        <v>3</v>
      </c>
      <c r="G333" t="s">
        <v>0</v>
      </c>
      <c r="H333" t="s">
        <v>1</v>
      </c>
      <c r="I333">
        <v>10400</v>
      </c>
      <c r="J333">
        <v>0</v>
      </c>
      <c r="K333">
        <v>9</v>
      </c>
      <c r="L333">
        <v>33</v>
      </c>
      <c r="M333">
        <v>40</v>
      </c>
      <c r="N333">
        <v>17</v>
      </c>
      <c r="O333">
        <v>1</v>
      </c>
      <c r="P333">
        <v>7</v>
      </c>
      <c r="Q333">
        <v>24</v>
      </c>
      <c r="R333">
        <v>40</v>
      </c>
      <c r="S333">
        <v>28</v>
      </c>
    </row>
    <row r="334" spans="1:19" x14ac:dyDescent="0.25">
      <c r="A334" t="str">
        <f t="shared" si="5"/>
        <v>TotaalInkomensafh.huurbeleid meer dan 43786 euroHuurCorporatieTotaal</v>
      </c>
      <c r="B334">
        <v>2015</v>
      </c>
      <c r="C334" t="s">
        <v>21</v>
      </c>
      <c r="D334" t="s">
        <v>0</v>
      </c>
      <c r="E334" t="s">
        <v>10</v>
      </c>
      <c r="F334" t="s">
        <v>3</v>
      </c>
      <c r="G334" t="s">
        <v>4</v>
      </c>
      <c r="H334" t="s">
        <v>0</v>
      </c>
      <c r="I334">
        <v>5900</v>
      </c>
      <c r="J334">
        <v>1</v>
      </c>
      <c r="K334">
        <v>13</v>
      </c>
      <c r="L334">
        <v>41</v>
      </c>
      <c r="M334">
        <v>36</v>
      </c>
      <c r="N334">
        <v>9</v>
      </c>
      <c r="O334">
        <v>1</v>
      </c>
      <c r="P334">
        <v>10</v>
      </c>
      <c r="Q334">
        <v>30</v>
      </c>
      <c r="R334">
        <v>40</v>
      </c>
      <c r="S334">
        <v>19</v>
      </c>
    </row>
    <row r="335" spans="1:19" x14ac:dyDescent="0.25">
      <c r="A335" t="str">
        <f t="shared" si="5"/>
        <v>TotaalInkomensafh.huurbeleid meer dan 43786 euroHuurCorporatieOnder liberalisatiegrens</v>
      </c>
      <c r="B335">
        <v>2015</v>
      </c>
      <c r="C335" t="s">
        <v>21</v>
      </c>
      <c r="D335" t="s">
        <v>0</v>
      </c>
      <c r="E335" t="s">
        <v>10</v>
      </c>
      <c r="F335" t="s">
        <v>3</v>
      </c>
      <c r="G335" t="s">
        <v>4</v>
      </c>
      <c r="H335" t="s">
        <v>5</v>
      </c>
      <c r="I335">
        <v>5000</v>
      </c>
      <c r="J335">
        <v>1</v>
      </c>
      <c r="K335">
        <v>14</v>
      </c>
      <c r="L335">
        <v>43</v>
      </c>
      <c r="M335">
        <v>34</v>
      </c>
      <c r="N335">
        <v>8</v>
      </c>
      <c r="O335">
        <v>1</v>
      </c>
      <c r="P335">
        <v>10</v>
      </c>
      <c r="Q335">
        <v>32</v>
      </c>
      <c r="R335">
        <v>40</v>
      </c>
      <c r="S335">
        <v>17</v>
      </c>
    </row>
    <row r="336" spans="1:19" x14ac:dyDescent="0.25">
      <c r="A336" t="str">
        <f t="shared" si="5"/>
        <v>TotaalInkomensafh.huurbeleid meer dan 43786 euroHuurCorporatieOverig</v>
      </c>
      <c r="B336">
        <v>2015</v>
      </c>
      <c r="C336" t="s">
        <v>21</v>
      </c>
      <c r="D336" t="s">
        <v>0</v>
      </c>
      <c r="E336" t="s">
        <v>10</v>
      </c>
      <c r="F336" t="s">
        <v>3</v>
      </c>
      <c r="G336" t="s">
        <v>4</v>
      </c>
      <c r="H336" t="s">
        <v>6</v>
      </c>
      <c r="I336">
        <v>900</v>
      </c>
      <c r="J336">
        <v>0</v>
      </c>
      <c r="K336">
        <v>7</v>
      </c>
      <c r="L336">
        <v>30</v>
      </c>
      <c r="M336">
        <v>47</v>
      </c>
      <c r="N336">
        <v>16</v>
      </c>
      <c r="O336">
        <v>0</v>
      </c>
      <c r="P336">
        <v>5</v>
      </c>
      <c r="Q336">
        <v>20</v>
      </c>
      <c r="R336">
        <v>43</v>
      </c>
      <c r="S336">
        <v>32</v>
      </c>
    </row>
    <row r="337" spans="1:19" x14ac:dyDescent="0.25">
      <c r="A337" t="str">
        <f t="shared" si="5"/>
        <v>TotaalInkomensafh.huurbeleid meer dan 43786 euroHuurOverige verhuurderN.v.t.</v>
      </c>
      <c r="B337">
        <v>2015</v>
      </c>
      <c r="C337" t="s">
        <v>21</v>
      </c>
      <c r="D337" t="s">
        <v>0</v>
      </c>
      <c r="E337" t="s">
        <v>10</v>
      </c>
      <c r="F337" t="s">
        <v>3</v>
      </c>
      <c r="G337" t="s">
        <v>7</v>
      </c>
      <c r="H337" t="s">
        <v>1</v>
      </c>
      <c r="I337">
        <v>4400</v>
      </c>
      <c r="J337">
        <v>0</v>
      </c>
      <c r="K337">
        <v>4</v>
      </c>
      <c r="L337">
        <v>23</v>
      </c>
      <c r="M337">
        <v>45</v>
      </c>
      <c r="N337">
        <v>27</v>
      </c>
      <c r="O337">
        <v>0</v>
      </c>
      <c r="P337">
        <v>4</v>
      </c>
      <c r="Q337">
        <v>15</v>
      </c>
      <c r="R337">
        <v>40</v>
      </c>
      <c r="S337">
        <v>41</v>
      </c>
    </row>
    <row r="338" spans="1:19" x14ac:dyDescent="0.25">
      <c r="A338" t="str">
        <f t="shared" si="5"/>
        <v>KatwijkTotaalTotaalN.v.t.N.v.t.</v>
      </c>
      <c r="B338">
        <v>2015</v>
      </c>
      <c r="C338" t="s">
        <v>21</v>
      </c>
      <c r="D338" t="s">
        <v>22</v>
      </c>
      <c r="E338" t="s">
        <v>0</v>
      </c>
      <c r="F338" t="s">
        <v>0</v>
      </c>
      <c r="G338" t="s">
        <v>1</v>
      </c>
      <c r="H338" t="s">
        <v>1</v>
      </c>
      <c r="I338">
        <v>24900</v>
      </c>
      <c r="J338">
        <v>12</v>
      </c>
      <c r="K338">
        <v>19</v>
      </c>
      <c r="L338">
        <v>22</v>
      </c>
      <c r="M338">
        <v>24</v>
      </c>
      <c r="N338">
        <v>23</v>
      </c>
      <c r="O338">
        <v>15</v>
      </c>
      <c r="P338">
        <v>20</v>
      </c>
      <c r="Q338">
        <v>23</v>
      </c>
      <c r="R338">
        <v>23</v>
      </c>
      <c r="S338">
        <v>19</v>
      </c>
    </row>
    <row r="339" spans="1:19" x14ac:dyDescent="0.25">
      <c r="A339" t="str">
        <f t="shared" si="5"/>
        <v>KatwijkTotaalEigenaarN.v.t.N.v.t.</v>
      </c>
      <c r="B339">
        <v>2015</v>
      </c>
      <c r="C339" t="s">
        <v>21</v>
      </c>
      <c r="D339" t="s">
        <v>22</v>
      </c>
      <c r="E339" t="s">
        <v>0</v>
      </c>
      <c r="F339" t="s">
        <v>2</v>
      </c>
      <c r="G339" t="s">
        <v>1</v>
      </c>
      <c r="H339" t="s">
        <v>1</v>
      </c>
      <c r="I339">
        <v>16200</v>
      </c>
      <c r="J339">
        <v>1</v>
      </c>
      <c r="K339">
        <v>9</v>
      </c>
      <c r="L339">
        <v>24</v>
      </c>
      <c r="M339">
        <v>32</v>
      </c>
      <c r="N339">
        <v>34</v>
      </c>
      <c r="O339">
        <v>3</v>
      </c>
      <c r="P339">
        <v>13</v>
      </c>
      <c r="Q339">
        <v>26</v>
      </c>
      <c r="R339">
        <v>30</v>
      </c>
      <c r="S339">
        <v>28</v>
      </c>
    </row>
    <row r="340" spans="1:19" x14ac:dyDescent="0.25">
      <c r="A340" t="str">
        <f t="shared" si="5"/>
        <v>KatwijkTotaalHuurTotaalN.v.t.</v>
      </c>
      <c r="B340">
        <v>2015</v>
      </c>
      <c r="C340" t="s">
        <v>21</v>
      </c>
      <c r="D340" t="s">
        <v>22</v>
      </c>
      <c r="E340" t="s">
        <v>0</v>
      </c>
      <c r="F340" t="s">
        <v>3</v>
      </c>
      <c r="G340" t="s">
        <v>0</v>
      </c>
      <c r="H340" t="s">
        <v>1</v>
      </c>
      <c r="I340">
        <v>8600</v>
      </c>
      <c r="J340">
        <v>32</v>
      </c>
      <c r="K340">
        <v>40</v>
      </c>
      <c r="L340">
        <v>19</v>
      </c>
      <c r="M340">
        <v>8</v>
      </c>
      <c r="N340">
        <v>2</v>
      </c>
      <c r="O340">
        <v>36</v>
      </c>
      <c r="P340">
        <v>34</v>
      </c>
      <c r="Q340">
        <v>17</v>
      </c>
      <c r="R340">
        <v>10</v>
      </c>
      <c r="S340">
        <v>4</v>
      </c>
    </row>
    <row r="341" spans="1:19" x14ac:dyDescent="0.25">
      <c r="A341" t="str">
        <f t="shared" si="5"/>
        <v>KatwijkTotaalHuurCorporatieTotaal</v>
      </c>
      <c r="B341">
        <v>2015</v>
      </c>
      <c r="C341" t="s">
        <v>21</v>
      </c>
      <c r="D341" t="s">
        <v>22</v>
      </c>
      <c r="E341" t="s">
        <v>0</v>
      </c>
      <c r="F341" t="s">
        <v>3</v>
      </c>
      <c r="G341" t="s">
        <v>4</v>
      </c>
      <c r="H341" t="s">
        <v>0</v>
      </c>
      <c r="I341">
        <v>7200</v>
      </c>
      <c r="J341">
        <v>33</v>
      </c>
      <c r="K341">
        <v>41</v>
      </c>
      <c r="L341">
        <v>18</v>
      </c>
      <c r="M341">
        <v>7</v>
      </c>
      <c r="N341">
        <v>1</v>
      </c>
      <c r="O341">
        <v>37</v>
      </c>
      <c r="P341">
        <v>35</v>
      </c>
      <c r="Q341">
        <v>17</v>
      </c>
      <c r="R341">
        <v>9</v>
      </c>
      <c r="S341">
        <v>3</v>
      </c>
    </row>
    <row r="342" spans="1:19" x14ac:dyDescent="0.25">
      <c r="A342" t="str">
        <f t="shared" si="5"/>
        <v>KatwijkTotaalHuurCorporatieOnder liberalisatiegrens</v>
      </c>
      <c r="B342">
        <v>2015</v>
      </c>
      <c r="C342" t="s">
        <v>21</v>
      </c>
      <c r="D342" t="s">
        <v>22</v>
      </c>
      <c r="E342" t="s">
        <v>0</v>
      </c>
      <c r="F342" t="s">
        <v>3</v>
      </c>
      <c r="G342" t="s">
        <v>4</v>
      </c>
      <c r="H342" t="s">
        <v>5</v>
      </c>
      <c r="I342">
        <v>6900</v>
      </c>
      <c r="J342">
        <v>34</v>
      </c>
      <c r="K342">
        <v>42</v>
      </c>
      <c r="L342">
        <v>18</v>
      </c>
      <c r="M342">
        <v>6</v>
      </c>
      <c r="N342">
        <v>1</v>
      </c>
      <c r="O342">
        <v>37</v>
      </c>
      <c r="P342">
        <v>35</v>
      </c>
      <c r="Q342">
        <v>16</v>
      </c>
      <c r="R342">
        <v>8</v>
      </c>
      <c r="S342">
        <v>2</v>
      </c>
    </row>
    <row r="343" spans="1:19" x14ac:dyDescent="0.25">
      <c r="A343" t="str">
        <f t="shared" si="5"/>
        <v>KatwijkTotaalHuurCorporatieOverig</v>
      </c>
      <c r="B343">
        <v>2015</v>
      </c>
      <c r="C343" t="s">
        <v>21</v>
      </c>
      <c r="D343" t="s">
        <v>22</v>
      </c>
      <c r="E343" t="s">
        <v>0</v>
      </c>
      <c r="F343" t="s">
        <v>3</v>
      </c>
      <c r="G343" t="s">
        <v>4</v>
      </c>
      <c r="H343" t="s">
        <v>6</v>
      </c>
      <c r="I343">
        <v>300</v>
      </c>
      <c r="J343">
        <v>17</v>
      </c>
      <c r="K343">
        <v>31</v>
      </c>
      <c r="L343">
        <v>30</v>
      </c>
      <c r="M343">
        <v>19</v>
      </c>
      <c r="N343">
        <v>3</v>
      </c>
      <c r="O343">
        <v>21</v>
      </c>
      <c r="P343">
        <v>24</v>
      </c>
      <c r="Q343">
        <v>20</v>
      </c>
      <c r="R343">
        <v>25</v>
      </c>
      <c r="S343">
        <v>9</v>
      </c>
    </row>
    <row r="344" spans="1:19" x14ac:dyDescent="0.25">
      <c r="A344" t="str">
        <f t="shared" si="5"/>
        <v>KatwijkTotaalHuurOverige verhuurderN.v.t.</v>
      </c>
      <c r="B344">
        <v>2015</v>
      </c>
      <c r="C344" t="s">
        <v>21</v>
      </c>
      <c r="D344" t="s">
        <v>22</v>
      </c>
      <c r="E344" t="s">
        <v>0</v>
      </c>
      <c r="F344" t="s">
        <v>3</v>
      </c>
      <c r="G344" t="s">
        <v>7</v>
      </c>
      <c r="H344" t="s">
        <v>1</v>
      </c>
      <c r="I344">
        <v>1400</v>
      </c>
      <c r="J344">
        <v>25</v>
      </c>
      <c r="K344">
        <v>34</v>
      </c>
      <c r="L344">
        <v>21</v>
      </c>
      <c r="M344">
        <v>14</v>
      </c>
      <c r="N344">
        <v>6</v>
      </c>
      <c r="O344">
        <v>29</v>
      </c>
      <c r="P344">
        <v>28</v>
      </c>
      <c r="Q344">
        <v>19</v>
      </c>
      <c r="R344">
        <v>14</v>
      </c>
      <c r="S344">
        <v>10</v>
      </c>
    </row>
    <row r="345" spans="1:19" x14ac:dyDescent="0.25">
      <c r="A345" t="str">
        <f t="shared" si="5"/>
        <v>KatwijkInkomensafh.huurbeleid tot 34229 euroTotaalN.v.t.N.v.t.</v>
      </c>
      <c r="B345">
        <v>2015</v>
      </c>
      <c r="C345" t="s">
        <v>21</v>
      </c>
      <c r="D345" t="s">
        <v>22</v>
      </c>
      <c r="E345" t="s">
        <v>8</v>
      </c>
      <c r="F345" t="s">
        <v>0</v>
      </c>
      <c r="G345" t="s">
        <v>1</v>
      </c>
      <c r="H345" t="s">
        <v>1</v>
      </c>
      <c r="I345">
        <v>9800</v>
      </c>
      <c r="J345">
        <v>29</v>
      </c>
      <c r="K345">
        <v>35</v>
      </c>
      <c r="L345">
        <v>20</v>
      </c>
      <c r="M345">
        <v>13</v>
      </c>
      <c r="N345">
        <v>3</v>
      </c>
      <c r="O345">
        <v>35</v>
      </c>
      <c r="P345">
        <v>38</v>
      </c>
      <c r="Q345">
        <v>21</v>
      </c>
      <c r="R345">
        <v>5</v>
      </c>
      <c r="S345">
        <v>1</v>
      </c>
    </row>
    <row r="346" spans="1:19" x14ac:dyDescent="0.25">
      <c r="A346" t="str">
        <f t="shared" si="5"/>
        <v>KatwijkInkomensafh.huurbeleid tot 34229 euroEigenaarN.v.t.N.v.t.</v>
      </c>
      <c r="B346">
        <v>2015</v>
      </c>
      <c r="C346" t="s">
        <v>21</v>
      </c>
      <c r="D346" t="s">
        <v>22</v>
      </c>
      <c r="E346" t="s">
        <v>8</v>
      </c>
      <c r="F346" t="s">
        <v>2</v>
      </c>
      <c r="G346" t="s">
        <v>1</v>
      </c>
      <c r="H346" t="s">
        <v>1</v>
      </c>
      <c r="I346">
        <v>4000</v>
      </c>
      <c r="J346">
        <v>4</v>
      </c>
      <c r="K346">
        <v>15</v>
      </c>
      <c r="L346">
        <v>40</v>
      </c>
      <c r="M346">
        <v>32</v>
      </c>
      <c r="N346">
        <v>9</v>
      </c>
      <c r="O346">
        <v>12</v>
      </c>
      <c r="P346">
        <v>33</v>
      </c>
      <c r="Q346">
        <v>42</v>
      </c>
      <c r="R346">
        <v>12</v>
      </c>
      <c r="S346">
        <v>2</v>
      </c>
    </row>
    <row r="347" spans="1:19" x14ac:dyDescent="0.25">
      <c r="A347" t="str">
        <f t="shared" si="5"/>
        <v>KatwijkInkomensafh.huurbeleid tot 34229 euroHuurTotaalN.v.t.</v>
      </c>
      <c r="B347">
        <v>2015</v>
      </c>
      <c r="C347" t="s">
        <v>21</v>
      </c>
      <c r="D347" t="s">
        <v>22</v>
      </c>
      <c r="E347" t="s">
        <v>8</v>
      </c>
      <c r="F347" t="s">
        <v>3</v>
      </c>
      <c r="G347" t="s">
        <v>0</v>
      </c>
      <c r="H347" t="s">
        <v>1</v>
      </c>
      <c r="I347">
        <v>5800</v>
      </c>
      <c r="J347">
        <v>45</v>
      </c>
      <c r="K347">
        <v>49</v>
      </c>
      <c r="L347">
        <v>6</v>
      </c>
      <c r="M347">
        <v>0</v>
      </c>
      <c r="N347">
        <v>0</v>
      </c>
      <c r="O347">
        <v>51</v>
      </c>
      <c r="P347">
        <v>41</v>
      </c>
      <c r="Q347">
        <v>7</v>
      </c>
      <c r="R347">
        <v>1</v>
      </c>
      <c r="S347">
        <v>0</v>
      </c>
    </row>
    <row r="348" spans="1:19" x14ac:dyDescent="0.25">
      <c r="A348" t="str">
        <f t="shared" si="5"/>
        <v>KatwijkInkomensafh.huurbeleid tot 34229 euroHuurCorporatieTotaal</v>
      </c>
      <c r="B348">
        <v>2015</v>
      </c>
      <c r="C348" t="s">
        <v>21</v>
      </c>
      <c r="D348" t="s">
        <v>22</v>
      </c>
      <c r="E348" t="s">
        <v>8</v>
      </c>
      <c r="F348" t="s">
        <v>3</v>
      </c>
      <c r="G348" t="s">
        <v>4</v>
      </c>
      <c r="H348" t="s">
        <v>0</v>
      </c>
      <c r="I348">
        <v>5000</v>
      </c>
      <c r="J348">
        <v>46</v>
      </c>
      <c r="K348">
        <v>49</v>
      </c>
      <c r="L348">
        <v>5</v>
      </c>
      <c r="M348">
        <v>0</v>
      </c>
      <c r="N348">
        <v>0</v>
      </c>
      <c r="O348">
        <v>51</v>
      </c>
      <c r="P348">
        <v>42</v>
      </c>
      <c r="Q348">
        <v>6</v>
      </c>
      <c r="R348">
        <v>1</v>
      </c>
      <c r="S348">
        <v>0</v>
      </c>
    </row>
    <row r="349" spans="1:19" x14ac:dyDescent="0.25">
      <c r="A349" t="str">
        <f t="shared" si="5"/>
        <v>KatwijkInkomensafh.huurbeleid tot 34229 euroHuurCorporatieOnder liberalisatiegrens</v>
      </c>
      <c r="B349">
        <v>2015</v>
      </c>
      <c r="C349" t="s">
        <v>21</v>
      </c>
      <c r="D349" t="s">
        <v>22</v>
      </c>
      <c r="E349" t="s">
        <v>8</v>
      </c>
      <c r="F349" t="s">
        <v>3</v>
      </c>
      <c r="G349" t="s">
        <v>4</v>
      </c>
      <c r="H349" t="s">
        <v>5</v>
      </c>
      <c r="I349">
        <v>4900</v>
      </c>
      <c r="J349">
        <v>46</v>
      </c>
      <c r="K349">
        <v>49</v>
      </c>
      <c r="L349">
        <v>5</v>
      </c>
      <c r="M349">
        <v>0</v>
      </c>
      <c r="N349">
        <v>0</v>
      </c>
      <c r="O349">
        <v>51</v>
      </c>
      <c r="P349">
        <v>42</v>
      </c>
      <c r="Q349">
        <v>6</v>
      </c>
      <c r="R349">
        <v>0</v>
      </c>
      <c r="S349">
        <v>0</v>
      </c>
    </row>
    <row r="350" spans="1:19" x14ac:dyDescent="0.25">
      <c r="A350" t="str">
        <f t="shared" si="5"/>
        <v>KatwijkInkomensafh.huurbeleid tot 34229 euroHuurCorporatieOverig</v>
      </c>
      <c r="B350">
        <v>2015</v>
      </c>
      <c r="C350" t="s">
        <v>21</v>
      </c>
      <c r="D350" t="s">
        <v>22</v>
      </c>
      <c r="E350" t="s">
        <v>8</v>
      </c>
      <c r="F350" t="s">
        <v>3</v>
      </c>
      <c r="G350" t="s">
        <v>4</v>
      </c>
      <c r="H350" t="s">
        <v>6</v>
      </c>
      <c r="I350">
        <v>100</v>
      </c>
      <c r="J350">
        <v>43</v>
      </c>
      <c r="K350">
        <v>50</v>
      </c>
      <c r="L350">
        <v>7</v>
      </c>
      <c r="M350">
        <v>0</v>
      </c>
      <c r="N350">
        <v>0</v>
      </c>
      <c r="O350">
        <v>55</v>
      </c>
      <c r="P350">
        <v>36</v>
      </c>
      <c r="Q350">
        <v>8</v>
      </c>
      <c r="R350">
        <v>1</v>
      </c>
      <c r="S350">
        <v>0</v>
      </c>
    </row>
    <row r="351" spans="1:19" x14ac:dyDescent="0.25">
      <c r="A351" t="str">
        <f t="shared" si="5"/>
        <v>KatwijkInkomensafh.huurbeleid tot 34229 euroHuurOverige verhuurderN.v.t.</v>
      </c>
      <c r="B351">
        <v>2015</v>
      </c>
      <c r="C351" t="s">
        <v>21</v>
      </c>
      <c r="D351" t="s">
        <v>22</v>
      </c>
      <c r="E351" t="s">
        <v>8</v>
      </c>
      <c r="F351" t="s">
        <v>3</v>
      </c>
      <c r="G351" t="s">
        <v>7</v>
      </c>
      <c r="H351" t="s">
        <v>1</v>
      </c>
      <c r="I351">
        <v>800</v>
      </c>
      <c r="J351">
        <v>42</v>
      </c>
      <c r="K351">
        <v>47</v>
      </c>
      <c r="L351">
        <v>10</v>
      </c>
      <c r="M351">
        <v>1</v>
      </c>
      <c r="N351">
        <v>0</v>
      </c>
      <c r="O351">
        <v>48</v>
      </c>
      <c r="P351">
        <v>39</v>
      </c>
      <c r="Q351">
        <v>10</v>
      </c>
      <c r="R351">
        <v>2</v>
      </c>
      <c r="S351">
        <v>0</v>
      </c>
    </row>
    <row r="352" spans="1:19" x14ac:dyDescent="0.25">
      <c r="A352" t="str">
        <f t="shared" si="5"/>
        <v>KatwijkInkomensafh.huurbeleid 34229 t/m 43786 euroTotaalN.v.t.N.v.t.</v>
      </c>
      <c r="B352">
        <v>2015</v>
      </c>
      <c r="C352" t="s">
        <v>21</v>
      </c>
      <c r="D352" t="s">
        <v>22</v>
      </c>
      <c r="E352" t="s">
        <v>9</v>
      </c>
      <c r="F352" t="s">
        <v>0</v>
      </c>
      <c r="G352" t="s">
        <v>1</v>
      </c>
      <c r="H352" t="s">
        <v>1</v>
      </c>
      <c r="I352">
        <v>3400</v>
      </c>
      <c r="J352">
        <v>3</v>
      </c>
      <c r="K352">
        <v>25</v>
      </c>
      <c r="L352">
        <v>34</v>
      </c>
      <c r="M352">
        <v>25</v>
      </c>
      <c r="N352">
        <v>13</v>
      </c>
      <c r="O352">
        <v>4</v>
      </c>
      <c r="P352">
        <v>24</v>
      </c>
      <c r="Q352">
        <v>41</v>
      </c>
      <c r="R352">
        <v>27</v>
      </c>
      <c r="S352">
        <v>3</v>
      </c>
    </row>
    <row r="353" spans="1:19" x14ac:dyDescent="0.25">
      <c r="A353" t="str">
        <f t="shared" si="5"/>
        <v>KatwijkInkomensafh.huurbeleid 34229 t/m 43786 euroEigenaarN.v.t.N.v.t.</v>
      </c>
      <c r="B353">
        <v>2015</v>
      </c>
      <c r="C353" t="s">
        <v>21</v>
      </c>
      <c r="D353" t="s">
        <v>22</v>
      </c>
      <c r="E353" t="s">
        <v>9</v>
      </c>
      <c r="F353" t="s">
        <v>2</v>
      </c>
      <c r="G353" t="s">
        <v>1</v>
      </c>
      <c r="H353" t="s">
        <v>1</v>
      </c>
      <c r="I353">
        <v>2300</v>
      </c>
      <c r="J353">
        <v>1</v>
      </c>
      <c r="K353">
        <v>19</v>
      </c>
      <c r="L353">
        <v>27</v>
      </c>
      <c r="M353">
        <v>35</v>
      </c>
      <c r="N353">
        <v>19</v>
      </c>
      <c r="O353">
        <v>1</v>
      </c>
      <c r="P353">
        <v>20</v>
      </c>
      <c r="Q353">
        <v>39</v>
      </c>
      <c r="R353">
        <v>36</v>
      </c>
      <c r="S353">
        <v>4</v>
      </c>
    </row>
    <row r="354" spans="1:19" x14ac:dyDescent="0.25">
      <c r="A354" t="str">
        <f t="shared" si="5"/>
        <v>KatwijkInkomensafh.huurbeleid 34229 t/m 43786 euroHuurTotaalN.v.t.</v>
      </c>
      <c r="B354">
        <v>2015</v>
      </c>
      <c r="C354" t="s">
        <v>21</v>
      </c>
      <c r="D354" t="s">
        <v>22</v>
      </c>
      <c r="E354" t="s">
        <v>9</v>
      </c>
      <c r="F354" t="s">
        <v>3</v>
      </c>
      <c r="G354" t="s">
        <v>0</v>
      </c>
      <c r="H354" t="s">
        <v>1</v>
      </c>
      <c r="I354">
        <v>1100</v>
      </c>
      <c r="J354">
        <v>9</v>
      </c>
      <c r="K354">
        <v>38</v>
      </c>
      <c r="L354">
        <v>48</v>
      </c>
      <c r="M354">
        <v>5</v>
      </c>
      <c r="N354">
        <v>0</v>
      </c>
      <c r="O354">
        <v>10</v>
      </c>
      <c r="P354">
        <v>32</v>
      </c>
      <c r="Q354">
        <v>47</v>
      </c>
      <c r="R354">
        <v>10</v>
      </c>
      <c r="S354">
        <v>1</v>
      </c>
    </row>
    <row r="355" spans="1:19" x14ac:dyDescent="0.25">
      <c r="A355" t="str">
        <f t="shared" si="5"/>
        <v>KatwijkInkomensafh.huurbeleid 34229 t/m 43786 euroHuurCorporatieTotaal</v>
      </c>
      <c r="B355">
        <v>2015</v>
      </c>
      <c r="C355" t="s">
        <v>21</v>
      </c>
      <c r="D355" t="s">
        <v>22</v>
      </c>
      <c r="E355" t="s">
        <v>9</v>
      </c>
      <c r="F355" t="s">
        <v>3</v>
      </c>
      <c r="G355" t="s">
        <v>4</v>
      </c>
      <c r="H355" t="s">
        <v>0</v>
      </c>
      <c r="I355">
        <v>900</v>
      </c>
      <c r="J355">
        <v>10</v>
      </c>
      <c r="K355">
        <v>40</v>
      </c>
      <c r="L355">
        <v>46</v>
      </c>
      <c r="M355">
        <v>4</v>
      </c>
      <c r="N355">
        <v>0</v>
      </c>
      <c r="O355">
        <v>11</v>
      </c>
      <c r="P355">
        <v>34</v>
      </c>
      <c r="Q355">
        <v>46</v>
      </c>
      <c r="R355">
        <v>9</v>
      </c>
      <c r="S355">
        <v>0</v>
      </c>
    </row>
    <row r="356" spans="1:19" x14ac:dyDescent="0.25">
      <c r="A356" t="str">
        <f t="shared" si="5"/>
        <v>KatwijkInkomensafh.huurbeleid 34229 t/m 43786 euroHuurCorporatieOnder liberalisatiegrens</v>
      </c>
      <c r="B356">
        <v>2015</v>
      </c>
      <c r="C356" t="s">
        <v>21</v>
      </c>
      <c r="D356" t="s">
        <v>22</v>
      </c>
      <c r="E356" t="s">
        <v>9</v>
      </c>
      <c r="F356" t="s">
        <v>3</v>
      </c>
      <c r="G356" t="s">
        <v>4</v>
      </c>
      <c r="H356" t="s">
        <v>5</v>
      </c>
      <c r="I356">
        <v>900</v>
      </c>
      <c r="J356">
        <v>10</v>
      </c>
      <c r="K356">
        <v>40</v>
      </c>
      <c r="L356">
        <v>46</v>
      </c>
      <c r="M356">
        <v>4</v>
      </c>
      <c r="N356">
        <v>0</v>
      </c>
      <c r="O356">
        <v>11</v>
      </c>
      <c r="P356">
        <v>33</v>
      </c>
      <c r="Q356">
        <v>47</v>
      </c>
      <c r="R356">
        <v>8</v>
      </c>
      <c r="S356">
        <v>0</v>
      </c>
    </row>
    <row r="357" spans="1:19" x14ac:dyDescent="0.25">
      <c r="A357" t="str">
        <f t="shared" si="5"/>
        <v>KatwijkInkomensafh.huurbeleid 34229 t/m 43786 euroHuurCorporatieOverig</v>
      </c>
      <c r="B357">
        <v>2015</v>
      </c>
      <c r="C357" t="s">
        <v>21</v>
      </c>
      <c r="D357" t="s">
        <v>22</v>
      </c>
      <c r="E357" t="s">
        <v>9</v>
      </c>
      <c r="F357" t="s">
        <v>3</v>
      </c>
      <c r="G357" t="s">
        <v>4</v>
      </c>
      <c r="H357" t="s">
        <v>6</v>
      </c>
      <c r="I357">
        <v>100</v>
      </c>
      <c r="J357">
        <v>8</v>
      </c>
      <c r="K357">
        <v>40</v>
      </c>
      <c r="L357">
        <v>46</v>
      </c>
      <c r="M357">
        <v>6</v>
      </c>
      <c r="N357">
        <v>0</v>
      </c>
      <c r="O357">
        <v>10</v>
      </c>
      <c r="P357">
        <v>40</v>
      </c>
      <c r="Q357">
        <v>26</v>
      </c>
      <c r="R357">
        <v>24</v>
      </c>
      <c r="S357">
        <v>0</v>
      </c>
    </row>
    <row r="358" spans="1:19" x14ac:dyDescent="0.25">
      <c r="A358" t="str">
        <f t="shared" si="5"/>
        <v>KatwijkInkomensafh.huurbeleid 34229 t/m 43786 euroHuurOverige verhuurderN.v.t.</v>
      </c>
      <c r="B358">
        <v>2015</v>
      </c>
      <c r="C358" t="s">
        <v>21</v>
      </c>
      <c r="D358" t="s">
        <v>22</v>
      </c>
      <c r="E358" t="s">
        <v>9</v>
      </c>
      <c r="F358" t="s">
        <v>3</v>
      </c>
      <c r="G358" t="s">
        <v>7</v>
      </c>
      <c r="H358" t="s">
        <v>1</v>
      </c>
      <c r="I358">
        <v>200</v>
      </c>
      <c r="J358">
        <v>3</v>
      </c>
      <c r="K358">
        <v>31</v>
      </c>
      <c r="L358">
        <v>55</v>
      </c>
      <c r="M358">
        <v>10</v>
      </c>
      <c r="N358">
        <v>1</v>
      </c>
      <c r="O358">
        <v>5</v>
      </c>
      <c r="P358">
        <v>26</v>
      </c>
      <c r="Q358">
        <v>52</v>
      </c>
      <c r="R358">
        <v>16</v>
      </c>
      <c r="S358">
        <v>2</v>
      </c>
    </row>
    <row r="359" spans="1:19" x14ac:dyDescent="0.25">
      <c r="A359" t="str">
        <f t="shared" si="5"/>
        <v>KatwijkInkomensafh.huurbeleid meer dan 43786 euroTotaalN.v.t.N.v.t.</v>
      </c>
      <c r="B359">
        <v>2015</v>
      </c>
      <c r="C359" t="s">
        <v>21</v>
      </c>
      <c r="D359" t="s">
        <v>22</v>
      </c>
      <c r="E359" t="s">
        <v>10</v>
      </c>
      <c r="F359" t="s">
        <v>0</v>
      </c>
      <c r="G359" t="s">
        <v>1</v>
      </c>
      <c r="H359" t="s">
        <v>1</v>
      </c>
      <c r="I359">
        <v>11700</v>
      </c>
      <c r="J359">
        <v>0</v>
      </c>
      <c r="K359">
        <v>5</v>
      </c>
      <c r="L359">
        <v>21</v>
      </c>
      <c r="M359">
        <v>32</v>
      </c>
      <c r="N359">
        <v>41</v>
      </c>
      <c r="O359">
        <v>1</v>
      </c>
      <c r="P359">
        <v>4</v>
      </c>
      <c r="Q359">
        <v>20</v>
      </c>
      <c r="R359">
        <v>36</v>
      </c>
      <c r="S359">
        <v>40</v>
      </c>
    </row>
    <row r="360" spans="1:19" x14ac:dyDescent="0.25">
      <c r="A360" t="str">
        <f t="shared" si="5"/>
        <v>KatwijkInkomensafh.huurbeleid meer dan 43786 euroEigenaarN.v.t.N.v.t.</v>
      </c>
      <c r="B360">
        <v>2015</v>
      </c>
      <c r="C360" t="s">
        <v>21</v>
      </c>
      <c r="D360" t="s">
        <v>22</v>
      </c>
      <c r="E360" t="s">
        <v>10</v>
      </c>
      <c r="F360" t="s">
        <v>2</v>
      </c>
      <c r="G360" t="s">
        <v>1</v>
      </c>
      <c r="H360" t="s">
        <v>1</v>
      </c>
      <c r="I360">
        <v>10000</v>
      </c>
      <c r="J360">
        <v>0</v>
      </c>
      <c r="K360">
        <v>4</v>
      </c>
      <c r="L360">
        <v>18</v>
      </c>
      <c r="M360">
        <v>32</v>
      </c>
      <c r="N360">
        <v>47</v>
      </c>
      <c r="O360">
        <v>1</v>
      </c>
      <c r="P360">
        <v>3</v>
      </c>
      <c r="Q360">
        <v>18</v>
      </c>
      <c r="R360">
        <v>36</v>
      </c>
      <c r="S360">
        <v>43</v>
      </c>
    </row>
    <row r="361" spans="1:19" x14ac:dyDescent="0.25">
      <c r="A361" t="str">
        <f t="shared" si="5"/>
        <v>KatwijkInkomensafh.huurbeleid meer dan 43786 euroHuurTotaalN.v.t.</v>
      </c>
      <c r="B361">
        <v>2015</v>
      </c>
      <c r="C361" t="s">
        <v>21</v>
      </c>
      <c r="D361" t="s">
        <v>22</v>
      </c>
      <c r="E361" t="s">
        <v>10</v>
      </c>
      <c r="F361" t="s">
        <v>3</v>
      </c>
      <c r="G361" t="s">
        <v>0</v>
      </c>
      <c r="H361" t="s">
        <v>1</v>
      </c>
      <c r="I361">
        <v>1700</v>
      </c>
      <c r="J361">
        <v>1</v>
      </c>
      <c r="K361">
        <v>12</v>
      </c>
      <c r="L361">
        <v>44</v>
      </c>
      <c r="M361">
        <v>35</v>
      </c>
      <c r="N361">
        <v>9</v>
      </c>
      <c r="O361">
        <v>1</v>
      </c>
      <c r="P361">
        <v>9</v>
      </c>
      <c r="Q361">
        <v>31</v>
      </c>
      <c r="R361">
        <v>40</v>
      </c>
      <c r="S361">
        <v>19</v>
      </c>
    </row>
    <row r="362" spans="1:19" x14ac:dyDescent="0.25">
      <c r="A362" t="str">
        <f t="shared" si="5"/>
        <v>KatwijkInkomensafh.huurbeleid meer dan 43786 euroHuurCorporatieTotaal</v>
      </c>
      <c r="B362">
        <v>2015</v>
      </c>
      <c r="C362" t="s">
        <v>21</v>
      </c>
      <c r="D362" t="s">
        <v>22</v>
      </c>
      <c r="E362" t="s">
        <v>10</v>
      </c>
      <c r="F362" t="s">
        <v>3</v>
      </c>
      <c r="G362" t="s">
        <v>4</v>
      </c>
      <c r="H362" t="s">
        <v>0</v>
      </c>
      <c r="I362">
        <v>1300</v>
      </c>
      <c r="J362">
        <v>1</v>
      </c>
      <c r="K362">
        <v>13</v>
      </c>
      <c r="L362">
        <v>48</v>
      </c>
      <c r="M362">
        <v>33</v>
      </c>
      <c r="N362">
        <v>5</v>
      </c>
      <c r="O362">
        <v>1</v>
      </c>
      <c r="P362">
        <v>11</v>
      </c>
      <c r="Q362">
        <v>34</v>
      </c>
      <c r="R362">
        <v>41</v>
      </c>
      <c r="S362">
        <v>14</v>
      </c>
    </row>
    <row r="363" spans="1:19" x14ac:dyDescent="0.25">
      <c r="A363" t="str">
        <f t="shared" si="5"/>
        <v>KatwijkInkomensafh.huurbeleid meer dan 43786 euroHuurCorporatieOnder liberalisatiegrens</v>
      </c>
      <c r="B363">
        <v>2015</v>
      </c>
      <c r="C363" t="s">
        <v>21</v>
      </c>
      <c r="D363" t="s">
        <v>22</v>
      </c>
      <c r="E363" t="s">
        <v>10</v>
      </c>
      <c r="F363" t="s">
        <v>3</v>
      </c>
      <c r="G363" t="s">
        <v>4</v>
      </c>
      <c r="H363" t="s">
        <v>5</v>
      </c>
      <c r="I363">
        <v>1200</v>
      </c>
      <c r="J363">
        <v>1</v>
      </c>
      <c r="K363">
        <v>13</v>
      </c>
      <c r="L363">
        <v>49</v>
      </c>
      <c r="M363">
        <v>33</v>
      </c>
      <c r="N363">
        <v>5</v>
      </c>
      <c r="O363">
        <v>1</v>
      </c>
      <c r="P363">
        <v>11</v>
      </c>
      <c r="Q363">
        <v>34</v>
      </c>
      <c r="R363">
        <v>41</v>
      </c>
      <c r="S363">
        <v>13</v>
      </c>
    </row>
    <row r="364" spans="1:19" x14ac:dyDescent="0.25">
      <c r="A364" t="str">
        <f t="shared" si="5"/>
        <v>KatwijkInkomensafh.huurbeleid meer dan 43786 euroHuurCorporatieOverig</v>
      </c>
      <c r="B364">
        <v>2015</v>
      </c>
      <c r="C364" t="s">
        <v>21</v>
      </c>
      <c r="D364" t="s">
        <v>22</v>
      </c>
      <c r="E364" t="s">
        <v>10</v>
      </c>
      <c r="F364" t="s">
        <v>3</v>
      </c>
      <c r="G364" t="s">
        <v>4</v>
      </c>
      <c r="H364" t="s">
        <v>6</v>
      </c>
      <c r="I364">
        <v>100</v>
      </c>
      <c r="J364">
        <v>1</v>
      </c>
      <c r="K364">
        <v>13</v>
      </c>
      <c r="L364">
        <v>41</v>
      </c>
      <c r="M364">
        <v>38</v>
      </c>
      <c r="N364">
        <v>6</v>
      </c>
      <c r="O364">
        <v>1</v>
      </c>
      <c r="P364">
        <v>10</v>
      </c>
      <c r="Q364">
        <v>28</v>
      </c>
      <c r="R364">
        <v>43</v>
      </c>
      <c r="S364">
        <v>18</v>
      </c>
    </row>
    <row r="365" spans="1:19" x14ac:dyDescent="0.25">
      <c r="A365" t="str">
        <f t="shared" si="5"/>
        <v>KatwijkInkomensafh.huurbeleid meer dan 43786 euroHuurOverige verhuurderN.v.t.</v>
      </c>
      <c r="B365">
        <v>2015</v>
      </c>
      <c r="C365" t="s">
        <v>21</v>
      </c>
      <c r="D365" t="s">
        <v>22</v>
      </c>
      <c r="E365" t="s">
        <v>10</v>
      </c>
      <c r="F365" t="s">
        <v>3</v>
      </c>
      <c r="G365" t="s">
        <v>7</v>
      </c>
      <c r="H365" t="s">
        <v>1</v>
      </c>
      <c r="I365">
        <v>400</v>
      </c>
      <c r="J365">
        <v>0</v>
      </c>
      <c r="K365">
        <v>6</v>
      </c>
      <c r="L365">
        <v>30</v>
      </c>
      <c r="M365">
        <v>42</v>
      </c>
      <c r="N365">
        <v>22</v>
      </c>
      <c r="O365">
        <v>0</v>
      </c>
      <c r="P365">
        <v>5</v>
      </c>
      <c r="Q365">
        <v>21</v>
      </c>
      <c r="R365">
        <v>39</v>
      </c>
      <c r="S365">
        <v>35</v>
      </c>
    </row>
    <row r="366" spans="1:19" x14ac:dyDescent="0.25">
      <c r="A366" t="str">
        <f t="shared" si="5"/>
        <v>LeidenTotaalTotaalN.v.t.N.v.t.</v>
      </c>
      <c r="B366">
        <v>2015</v>
      </c>
      <c r="C366" t="s">
        <v>21</v>
      </c>
      <c r="D366" t="s">
        <v>23</v>
      </c>
      <c r="E366" t="s">
        <v>0</v>
      </c>
      <c r="F366" t="s">
        <v>0</v>
      </c>
      <c r="G366" t="s">
        <v>1</v>
      </c>
      <c r="H366" t="s">
        <v>1</v>
      </c>
      <c r="I366">
        <v>53600</v>
      </c>
      <c r="J366">
        <v>21</v>
      </c>
      <c r="K366">
        <v>20</v>
      </c>
      <c r="L366">
        <v>18</v>
      </c>
      <c r="M366">
        <v>19</v>
      </c>
      <c r="N366">
        <v>22</v>
      </c>
      <c r="O366">
        <v>22</v>
      </c>
      <c r="P366">
        <v>18</v>
      </c>
      <c r="Q366">
        <v>18</v>
      </c>
      <c r="R366">
        <v>18</v>
      </c>
      <c r="S366">
        <v>23</v>
      </c>
    </row>
    <row r="367" spans="1:19" x14ac:dyDescent="0.25">
      <c r="A367" t="str">
        <f t="shared" si="5"/>
        <v>LeidenTotaalEigenaarN.v.t.N.v.t.</v>
      </c>
      <c r="B367">
        <v>2015</v>
      </c>
      <c r="C367" t="s">
        <v>21</v>
      </c>
      <c r="D367" t="s">
        <v>23</v>
      </c>
      <c r="E367" t="s">
        <v>0</v>
      </c>
      <c r="F367" t="s">
        <v>2</v>
      </c>
      <c r="G367" t="s">
        <v>1</v>
      </c>
      <c r="H367" t="s">
        <v>1</v>
      </c>
      <c r="I367">
        <v>25300</v>
      </c>
      <c r="J367">
        <v>2</v>
      </c>
      <c r="K367">
        <v>7</v>
      </c>
      <c r="L367">
        <v>20</v>
      </c>
      <c r="M367">
        <v>29</v>
      </c>
      <c r="N367">
        <v>42</v>
      </c>
      <c r="O367">
        <v>5</v>
      </c>
      <c r="P367">
        <v>8</v>
      </c>
      <c r="Q367">
        <v>19</v>
      </c>
      <c r="R367">
        <v>27</v>
      </c>
      <c r="S367">
        <v>42</v>
      </c>
    </row>
    <row r="368" spans="1:19" x14ac:dyDescent="0.25">
      <c r="A368" t="str">
        <f t="shared" si="5"/>
        <v>LeidenTotaalHuurTotaalN.v.t.</v>
      </c>
      <c r="B368">
        <v>2015</v>
      </c>
      <c r="C368" t="s">
        <v>21</v>
      </c>
      <c r="D368" t="s">
        <v>23</v>
      </c>
      <c r="E368" t="s">
        <v>0</v>
      </c>
      <c r="F368" t="s">
        <v>3</v>
      </c>
      <c r="G368" t="s">
        <v>0</v>
      </c>
      <c r="H368" t="s">
        <v>1</v>
      </c>
      <c r="I368">
        <v>28300</v>
      </c>
      <c r="J368">
        <v>37</v>
      </c>
      <c r="K368">
        <v>32</v>
      </c>
      <c r="L368">
        <v>17</v>
      </c>
      <c r="M368">
        <v>10</v>
      </c>
      <c r="N368">
        <v>4</v>
      </c>
      <c r="O368">
        <v>39</v>
      </c>
      <c r="P368">
        <v>27</v>
      </c>
      <c r="Q368">
        <v>17</v>
      </c>
      <c r="R368">
        <v>11</v>
      </c>
      <c r="S368">
        <v>7</v>
      </c>
    </row>
    <row r="369" spans="1:19" x14ac:dyDescent="0.25">
      <c r="A369" t="str">
        <f t="shared" si="5"/>
        <v>LeidenTotaalHuurCorporatieTotaal</v>
      </c>
      <c r="B369">
        <v>2015</v>
      </c>
      <c r="C369" t="s">
        <v>21</v>
      </c>
      <c r="D369" t="s">
        <v>23</v>
      </c>
      <c r="E369" t="s">
        <v>0</v>
      </c>
      <c r="F369" t="s">
        <v>3</v>
      </c>
      <c r="G369" t="s">
        <v>4</v>
      </c>
      <c r="H369" t="s">
        <v>0</v>
      </c>
      <c r="I369">
        <v>17800</v>
      </c>
      <c r="J369">
        <v>41</v>
      </c>
      <c r="K369">
        <v>34</v>
      </c>
      <c r="L369">
        <v>16</v>
      </c>
      <c r="M369">
        <v>7</v>
      </c>
      <c r="N369">
        <v>2</v>
      </c>
      <c r="O369">
        <v>43</v>
      </c>
      <c r="P369">
        <v>30</v>
      </c>
      <c r="Q369">
        <v>15</v>
      </c>
      <c r="R369">
        <v>8</v>
      </c>
      <c r="S369">
        <v>4</v>
      </c>
    </row>
    <row r="370" spans="1:19" x14ac:dyDescent="0.25">
      <c r="A370" t="str">
        <f t="shared" si="5"/>
        <v>LeidenTotaalHuurCorporatieOnder liberalisatiegrens</v>
      </c>
      <c r="B370">
        <v>2015</v>
      </c>
      <c r="C370" t="s">
        <v>21</v>
      </c>
      <c r="D370" t="s">
        <v>23</v>
      </c>
      <c r="E370" t="s">
        <v>0</v>
      </c>
      <c r="F370" t="s">
        <v>3</v>
      </c>
      <c r="G370" t="s">
        <v>4</v>
      </c>
      <c r="H370" t="s">
        <v>5</v>
      </c>
      <c r="I370">
        <v>16100</v>
      </c>
      <c r="J370">
        <v>42</v>
      </c>
      <c r="K370">
        <v>35</v>
      </c>
      <c r="L370">
        <v>15</v>
      </c>
      <c r="M370">
        <v>7</v>
      </c>
      <c r="N370">
        <v>2</v>
      </c>
      <c r="O370">
        <v>43</v>
      </c>
      <c r="P370">
        <v>31</v>
      </c>
      <c r="Q370">
        <v>15</v>
      </c>
      <c r="R370">
        <v>8</v>
      </c>
      <c r="S370">
        <v>3</v>
      </c>
    </row>
    <row r="371" spans="1:19" x14ac:dyDescent="0.25">
      <c r="A371" t="str">
        <f t="shared" si="5"/>
        <v>LeidenTotaalHuurCorporatieOverig</v>
      </c>
      <c r="B371">
        <v>2015</v>
      </c>
      <c r="C371" t="s">
        <v>21</v>
      </c>
      <c r="D371" t="s">
        <v>23</v>
      </c>
      <c r="E371" t="s">
        <v>0</v>
      </c>
      <c r="F371" t="s">
        <v>3</v>
      </c>
      <c r="G371" t="s">
        <v>4</v>
      </c>
      <c r="H371" t="s">
        <v>6</v>
      </c>
      <c r="I371">
        <v>1800</v>
      </c>
      <c r="J371">
        <v>37</v>
      </c>
      <c r="K371">
        <v>24</v>
      </c>
      <c r="L371">
        <v>20</v>
      </c>
      <c r="M371">
        <v>15</v>
      </c>
      <c r="N371">
        <v>5</v>
      </c>
      <c r="O371">
        <v>37</v>
      </c>
      <c r="P371">
        <v>20</v>
      </c>
      <c r="Q371">
        <v>19</v>
      </c>
      <c r="R371">
        <v>14</v>
      </c>
      <c r="S371">
        <v>11</v>
      </c>
    </row>
    <row r="372" spans="1:19" x14ac:dyDescent="0.25">
      <c r="A372" t="str">
        <f t="shared" si="5"/>
        <v>LeidenTotaalHuurOverige verhuurderN.v.t.</v>
      </c>
      <c r="B372">
        <v>2015</v>
      </c>
      <c r="C372" t="s">
        <v>21</v>
      </c>
      <c r="D372" t="s">
        <v>23</v>
      </c>
      <c r="E372" t="s">
        <v>0</v>
      </c>
      <c r="F372" t="s">
        <v>3</v>
      </c>
      <c r="G372" t="s">
        <v>7</v>
      </c>
      <c r="H372" t="s">
        <v>1</v>
      </c>
      <c r="I372">
        <v>10400</v>
      </c>
      <c r="J372">
        <v>31</v>
      </c>
      <c r="K372">
        <v>28</v>
      </c>
      <c r="L372">
        <v>21</v>
      </c>
      <c r="M372">
        <v>14</v>
      </c>
      <c r="N372">
        <v>7</v>
      </c>
      <c r="O372">
        <v>32</v>
      </c>
      <c r="P372">
        <v>23</v>
      </c>
      <c r="Q372">
        <v>19</v>
      </c>
      <c r="R372">
        <v>15</v>
      </c>
      <c r="S372">
        <v>11</v>
      </c>
    </row>
    <row r="373" spans="1:19" x14ac:dyDescent="0.25">
      <c r="A373" t="str">
        <f t="shared" si="5"/>
        <v>LeidenInkomensafh.huurbeleid tot 34229 euroTotaalN.v.t.N.v.t.</v>
      </c>
      <c r="B373">
        <v>2015</v>
      </c>
      <c r="C373" t="s">
        <v>21</v>
      </c>
      <c r="D373" t="s">
        <v>23</v>
      </c>
      <c r="E373" t="s">
        <v>8</v>
      </c>
      <c r="F373" t="s">
        <v>0</v>
      </c>
      <c r="G373" t="s">
        <v>1</v>
      </c>
      <c r="H373" t="s">
        <v>1</v>
      </c>
      <c r="I373">
        <v>24800</v>
      </c>
      <c r="J373">
        <v>43</v>
      </c>
      <c r="K373">
        <v>35</v>
      </c>
      <c r="L373">
        <v>14</v>
      </c>
      <c r="M373">
        <v>6</v>
      </c>
      <c r="N373">
        <v>2</v>
      </c>
      <c r="O373">
        <v>47</v>
      </c>
      <c r="P373">
        <v>32</v>
      </c>
      <c r="Q373">
        <v>15</v>
      </c>
      <c r="R373">
        <v>4</v>
      </c>
      <c r="S373">
        <v>1</v>
      </c>
    </row>
    <row r="374" spans="1:19" x14ac:dyDescent="0.25">
      <c r="A374" t="str">
        <f t="shared" si="5"/>
        <v>LeidenInkomensafh.huurbeleid tot 34229 euroEigenaarN.v.t.N.v.t.</v>
      </c>
      <c r="B374">
        <v>2015</v>
      </c>
      <c r="C374" t="s">
        <v>21</v>
      </c>
      <c r="D374" t="s">
        <v>23</v>
      </c>
      <c r="E374" t="s">
        <v>8</v>
      </c>
      <c r="F374" t="s">
        <v>2</v>
      </c>
      <c r="G374" t="s">
        <v>1</v>
      </c>
      <c r="H374" t="s">
        <v>1</v>
      </c>
      <c r="I374">
        <v>5900</v>
      </c>
      <c r="J374">
        <v>8</v>
      </c>
      <c r="K374">
        <v>21</v>
      </c>
      <c r="L374">
        <v>41</v>
      </c>
      <c r="M374">
        <v>22</v>
      </c>
      <c r="N374">
        <v>8</v>
      </c>
      <c r="O374">
        <v>18</v>
      </c>
      <c r="P374">
        <v>26</v>
      </c>
      <c r="Q374">
        <v>38</v>
      </c>
      <c r="R374">
        <v>14</v>
      </c>
      <c r="S374">
        <v>3</v>
      </c>
    </row>
    <row r="375" spans="1:19" x14ac:dyDescent="0.25">
      <c r="A375" t="str">
        <f t="shared" si="5"/>
        <v>LeidenInkomensafh.huurbeleid tot 34229 euroHuurTotaalN.v.t.</v>
      </c>
      <c r="B375">
        <v>2015</v>
      </c>
      <c r="C375" t="s">
        <v>21</v>
      </c>
      <c r="D375" t="s">
        <v>23</v>
      </c>
      <c r="E375" t="s">
        <v>8</v>
      </c>
      <c r="F375" t="s">
        <v>3</v>
      </c>
      <c r="G375" t="s">
        <v>0</v>
      </c>
      <c r="H375" t="s">
        <v>1</v>
      </c>
      <c r="I375">
        <v>18900</v>
      </c>
      <c r="J375">
        <v>54</v>
      </c>
      <c r="K375">
        <v>39</v>
      </c>
      <c r="L375">
        <v>5</v>
      </c>
      <c r="M375">
        <v>1</v>
      </c>
      <c r="N375">
        <v>0</v>
      </c>
      <c r="O375">
        <v>56</v>
      </c>
      <c r="P375">
        <v>34</v>
      </c>
      <c r="Q375">
        <v>8</v>
      </c>
      <c r="R375">
        <v>1</v>
      </c>
      <c r="S375">
        <v>0</v>
      </c>
    </row>
    <row r="376" spans="1:19" x14ac:dyDescent="0.25">
      <c r="A376" t="str">
        <f t="shared" si="5"/>
        <v>LeidenInkomensafh.huurbeleid tot 34229 euroHuurCorporatieTotaal</v>
      </c>
      <c r="B376">
        <v>2015</v>
      </c>
      <c r="C376" t="s">
        <v>21</v>
      </c>
      <c r="D376" t="s">
        <v>23</v>
      </c>
      <c r="E376" t="s">
        <v>8</v>
      </c>
      <c r="F376" t="s">
        <v>3</v>
      </c>
      <c r="G376" t="s">
        <v>4</v>
      </c>
      <c r="H376" t="s">
        <v>0</v>
      </c>
      <c r="I376">
        <v>12600</v>
      </c>
      <c r="J376">
        <v>57</v>
      </c>
      <c r="K376">
        <v>39</v>
      </c>
      <c r="L376">
        <v>4</v>
      </c>
      <c r="M376">
        <v>0</v>
      </c>
      <c r="N376">
        <v>0</v>
      </c>
      <c r="O376">
        <v>59</v>
      </c>
      <c r="P376">
        <v>34</v>
      </c>
      <c r="Q376">
        <v>6</v>
      </c>
      <c r="R376">
        <v>1</v>
      </c>
      <c r="S376">
        <v>0</v>
      </c>
    </row>
    <row r="377" spans="1:19" x14ac:dyDescent="0.25">
      <c r="A377" t="str">
        <f t="shared" si="5"/>
        <v>LeidenInkomensafh.huurbeleid tot 34229 euroHuurCorporatieOnder liberalisatiegrens</v>
      </c>
      <c r="B377">
        <v>2015</v>
      </c>
      <c r="C377" t="s">
        <v>21</v>
      </c>
      <c r="D377" t="s">
        <v>23</v>
      </c>
      <c r="E377" t="s">
        <v>8</v>
      </c>
      <c r="F377" t="s">
        <v>3</v>
      </c>
      <c r="G377" t="s">
        <v>4</v>
      </c>
      <c r="H377" t="s">
        <v>5</v>
      </c>
      <c r="I377">
        <v>11500</v>
      </c>
      <c r="J377">
        <v>56</v>
      </c>
      <c r="K377">
        <v>39</v>
      </c>
      <c r="L377">
        <v>4</v>
      </c>
      <c r="M377">
        <v>0</v>
      </c>
      <c r="N377">
        <v>0</v>
      </c>
      <c r="O377">
        <v>59</v>
      </c>
      <c r="P377">
        <v>35</v>
      </c>
      <c r="Q377">
        <v>6</v>
      </c>
      <c r="R377">
        <v>0</v>
      </c>
      <c r="S377">
        <v>0</v>
      </c>
    </row>
    <row r="378" spans="1:19" x14ac:dyDescent="0.25">
      <c r="A378" t="str">
        <f t="shared" si="5"/>
        <v>LeidenInkomensafh.huurbeleid tot 34229 euroHuurCorporatieOverig</v>
      </c>
      <c r="B378">
        <v>2015</v>
      </c>
      <c r="C378" t="s">
        <v>21</v>
      </c>
      <c r="D378" t="s">
        <v>23</v>
      </c>
      <c r="E378" t="s">
        <v>8</v>
      </c>
      <c r="F378" t="s">
        <v>3</v>
      </c>
      <c r="G378" t="s">
        <v>4</v>
      </c>
      <c r="H378" t="s">
        <v>6</v>
      </c>
      <c r="I378">
        <v>1100</v>
      </c>
      <c r="J378">
        <v>61</v>
      </c>
      <c r="K378">
        <v>33</v>
      </c>
      <c r="L378">
        <v>6</v>
      </c>
      <c r="M378">
        <v>0</v>
      </c>
      <c r="N378">
        <v>0</v>
      </c>
      <c r="O378">
        <v>60</v>
      </c>
      <c r="P378">
        <v>28</v>
      </c>
      <c r="Q378">
        <v>11</v>
      </c>
      <c r="R378">
        <v>1</v>
      </c>
      <c r="S378">
        <v>0</v>
      </c>
    </row>
    <row r="379" spans="1:19" x14ac:dyDescent="0.25">
      <c r="A379" t="str">
        <f t="shared" si="5"/>
        <v>LeidenInkomensafh.huurbeleid tot 34229 euroHuurOverige verhuurderN.v.t.</v>
      </c>
      <c r="B379">
        <v>2015</v>
      </c>
      <c r="C379" t="s">
        <v>21</v>
      </c>
      <c r="D379" t="s">
        <v>23</v>
      </c>
      <c r="E379" t="s">
        <v>8</v>
      </c>
      <c r="F379" t="s">
        <v>3</v>
      </c>
      <c r="G379" t="s">
        <v>7</v>
      </c>
      <c r="H379" t="s">
        <v>1</v>
      </c>
      <c r="I379">
        <v>6300</v>
      </c>
      <c r="J379">
        <v>50</v>
      </c>
      <c r="K379">
        <v>41</v>
      </c>
      <c r="L379">
        <v>8</v>
      </c>
      <c r="M379">
        <v>1</v>
      </c>
      <c r="N379">
        <v>0</v>
      </c>
      <c r="O379">
        <v>52</v>
      </c>
      <c r="P379">
        <v>34</v>
      </c>
      <c r="Q379">
        <v>12</v>
      </c>
      <c r="R379">
        <v>2</v>
      </c>
      <c r="S379">
        <v>1</v>
      </c>
    </row>
    <row r="380" spans="1:19" x14ac:dyDescent="0.25">
      <c r="A380" t="str">
        <f t="shared" si="5"/>
        <v>LeidenInkomensafh.huurbeleid 34229 t/m 43786 euroTotaalN.v.t.N.v.t.</v>
      </c>
      <c r="B380">
        <v>2015</v>
      </c>
      <c r="C380" t="s">
        <v>21</v>
      </c>
      <c r="D380" t="s">
        <v>23</v>
      </c>
      <c r="E380" t="s">
        <v>9</v>
      </c>
      <c r="F380" t="s">
        <v>0</v>
      </c>
      <c r="G380" t="s">
        <v>1</v>
      </c>
      <c r="H380" t="s">
        <v>1</v>
      </c>
      <c r="I380">
        <v>6600</v>
      </c>
      <c r="J380">
        <v>3</v>
      </c>
      <c r="K380">
        <v>21</v>
      </c>
      <c r="L380">
        <v>45</v>
      </c>
      <c r="M380">
        <v>22</v>
      </c>
      <c r="N380">
        <v>9</v>
      </c>
      <c r="O380">
        <v>3</v>
      </c>
      <c r="P380">
        <v>18</v>
      </c>
      <c r="Q380">
        <v>45</v>
      </c>
      <c r="R380">
        <v>29</v>
      </c>
      <c r="S380">
        <v>4</v>
      </c>
    </row>
    <row r="381" spans="1:19" x14ac:dyDescent="0.25">
      <c r="A381" t="str">
        <f t="shared" si="5"/>
        <v>LeidenInkomensafh.huurbeleid 34229 t/m 43786 euroEigenaarN.v.t.N.v.t.</v>
      </c>
      <c r="B381">
        <v>2015</v>
      </c>
      <c r="C381" t="s">
        <v>21</v>
      </c>
      <c r="D381" t="s">
        <v>23</v>
      </c>
      <c r="E381" t="s">
        <v>9</v>
      </c>
      <c r="F381" t="s">
        <v>2</v>
      </c>
      <c r="G381" t="s">
        <v>1</v>
      </c>
      <c r="H381" t="s">
        <v>1</v>
      </c>
      <c r="I381">
        <v>3100</v>
      </c>
      <c r="J381">
        <v>1</v>
      </c>
      <c r="K381">
        <v>11</v>
      </c>
      <c r="L381">
        <v>28</v>
      </c>
      <c r="M381">
        <v>41</v>
      </c>
      <c r="N381">
        <v>19</v>
      </c>
      <c r="O381">
        <v>1</v>
      </c>
      <c r="P381">
        <v>12</v>
      </c>
      <c r="Q381">
        <v>33</v>
      </c>
      <c r="R381">
        <v>48</v>
      </c>
      <c r="S381">
        <v>6</v>
      </c>
    </row>
    <row r="382" spans="1:19" x14ac:dyDescent="0.25">
      <c r="A382" t="str">
        <f t="shared" si="5"/>
        <v>LeidenInkomensafh.huurbeleid 34229 t/m 43786 euroHuurTotaalN.v.t.</v>
      </c>
      <c r="B382">
        <v>2015</v>
      </c>
      <c r="C382" t="s">
        <v>21</v>
      </c>
      <c r="D382" t="s">
        <v>23</v>
      </c>
      <c r="E382" t="s">
        <v>9</v>
      </c>
      <c r="F382" t="s">
        <v>3</v>
      </c>
      <c r="G382" t="s">
        <v>0</v>
      </c>
      <c r="H382" t="s">
        <v>1</v>
      </c>
      <c r="I382">
        <v>3500</v>
      </c>
      <c r="J382">
        <v>5</v>
      </c>
      <c r="K382">
        <v>29</v>
      </c>
      <c r="L382">
        <v>60</v>
      </c>
      <c r="M382">
        <v>4</v>
      </c>
      <c r="N382">
        <v>1</v>
      </c>
      <c r="O382">
        <v>6</v>
      </c>
      <c r="P382">
        <v>24</v>
      </c>
      <c r="Q382">
        <v>56</v>
      </c>
      <c r="R382">
        <v>13</v>
      </c>
      <c r="S382">
        <v>1</v>
      </c>
    </row>
    <row r="383" spans="1:19" x14ac:dyDescent="0.25">
      <c r="A383" t="str">
        <f t="shared" si="5"/>
        <v>LeidenInkomensafh.huurbeleid 34229 t/m 43786 euroHuurCorporatieTotaal</v>
      </c>
      <c r="B383">
        <v>2015</v>
      </c>
      <c r="C383" t="s">
        <v>21</v>
      </c>
      <c r="D383" t="s">
        <v>23</v>
      </c>
      <c r="E383" t="s">
        <v>9</v>
      </c>
      <c r="F383" t="s">
        <v>3</v>
      </c>
      <c r="G383" t="s">
        <v>4</v>
      </c>
      <c r="H383" t="s">
        <v>0</v>
      </c>
      <c r="I383">
        <v>2000</v>
      </c>
      <c r="J383">
        <v>8</v>
      </c>
      <c r="K383">
        <v>37</v>
      </c>
      <c r="L383">
        <v>51</v>
      </c>
      <c r="M383">
        <v>4</v>
      </c>
      <c r="N383">
        <v>1</v>
      </c>
      <c r="O383">
        <v>8</v>
      </c>
      <c r="P383">
        <v>31</v>
      </c>
      <c r="Q383">
        <v>51</v>
      </c>
      <c r="R383">
        <v>9</v>
      </c>
      <c r="S383">
        <v>1</v>
      </c>
    </row>
    <row r="384" spans="1:19" x14ac:dyDescent="0.25">
      <c r="A384" t="str">
        <f t="shared" si="5"/>
        <v>LeidenInkomensafh.huurbeleid 34229 t/m 43786 euroHuurCorporatieOnder liberalisatiegrens</v>
      </c>
      <c r="B384">
        <v>2015</v>
      </c>
      <c r="C384" t="s">
        <v>21</v>
      </c>
      <c r="D384" t="s">
        <v>23</v>
      </c>
      <c r="E384" t="s">
        <v>9</v>
      </c>
      <c r="F384" t="s">
        <v>3</v>
      </c>
      <c r="G384" t="s">
        <v>4</v>
      </c>
      <c r="H384" t="s">
        <v>5</v>
      </c>
      <c r="I384">
        <v>1800</v>
      </c>
      <c r="J384">
        <v>8</v>
      </c>
      <c r="K384">
        <v>40</v>
      </c>
      <c r="L384">
        <v>48</v>
      </c>
      <c r="M384">
        <v>4</v>
      </c>
      <c r="N384">
        <v>1</v>
      </c>
      <c r="O384">
        <v>8</v>
      </c>
      <c r="P384">
        <v>33</v>
      </c>
      <c r="Q384">
        <v>49</v>
      </c>
      <c r="R384">
        <v>8</v>
      </c>
      <c r="S384">
        <v>1</v>
      </c>
    </row>
    <row r="385" spans="1:19" x14ac:dyDescent="0.25">
      <c r="A385" t="str">
        <f t="shared" si="5"/>
        <v>LeidenInkomensafh.huurbeleid 34229 t/m 43786 euroHuurCorporatieOverig</v>
      </c>
      <c r="B385">
        <v>2015</v>
      </c>
      <c r="C385" t="s">
        <v>21</v>
      </c>
      <c r="D385" t="s">
        <v>23</v>
      </c>
      <c r="E385" t="s">
        <v>9</v>
      </c>
      <c r="F385" t="s">
        <v>3</v>
      </c>
      <c r="G385" t="s">
        <v>4</v>
      </c>
      <c r="H385" t="s">
        <v>6</v>
      </c>
      <c r="I385">
        <v>200</v>
      </c>
      <c r="J385">
        <v>3</v>
      </c>
      <c r="K385">
        <v>19</v>
      </c>
      <c r="L385">
        <v>73</v>
      </c>
      <c r="M385">
        <v>3</v>
      </c>
      <c r="N385">
        <v>1</v>
      </c>
      <c r="O385">
        <v>3</v>
      </c>
      <c r="P385">
        <v>13</v>
      </c>
      <c r="Q385">
        <v>65</v>
      </c>
      <c r="R385">
        <v>17</v>
      </c>
      <c r="S385">
        <v>1</v>
      </c>
    </row>
    <row r="386" spans="1:19" x14ac:dyDescent="0.25">
      <c r="A386" t="str">
        <f t="shared" si="5"/>
        <v>LeidenInkomensafh.huurbeleid 34229 t/m 43786 euroHuurOverige verhuurderN.v.t.</v>
      </c>
      <c r="B386">
        <v>2015</v>
      </c>
      <c r="C386" t="s">
        <v>21</v>
      </c>
      <c r="D386" t="s">
        <v>23</v>
      </c>
      <c r="E386" t="s">
        <v>9</v>
      </c>
      <c r="F386" t="s">
        <v>3</v>
      </c>
      <c r="G386" t="s">
        <v>7</v>
      </c>
      <c r="H386" t="s">
        <v>1</v>
      </c>
      <c r="I386">
        <v>1500</v>
      </c>
      <c r="J386">
        <v>2</v>
      </c>
      <c r="K386">
        <v>17</v>
      </c>
      <c r="L386">
        <v>74</v>
      </c>
      <c r="M386">
        <v>6</v>
      </c>
      <c r="N386">
        <v>1</v>
      </c>
      <c r="O386">
        <v>3</v>
      </c>
      <c r="P386">
        <v>14</v>
      </c>
      <c r="Q386">
        <v>63</v>
      </c>
      <c r="R386">
        <v>19</v>
      </c>
      <c r="S386">
        <v>1</v>
      </c>
    </row>
    <row r="387" spans="1:19" x14ac:dyDescent="0.25">
      <c r="A387" t="str">
        <f t="shared" ref="A387:A450" si="6">CONCATENATE(D387,E387,F387,G387,H387)</f>
        <v>LeidenInkomensafh.huurbeleid meer dan 43786 euroTotaalN.v.t.N.v.t.</v>
      </c>
      <c r="B387">
        <v>2015</v>
      </c>
      <c r="C387" t="s">
        <v>21</v>
      </c>
      <c r="D387" t="s">
        <v>23</v>
      </c>
      <c r="E387" t="s">
        <v>10</v>
      </c>
      <c r="F387" t="s">
        <v>0</v>
      </c>
      <c r="G387" t="s">
        <v>1</v>
      </c>
      <c r="H387" t="s">
        <v>1</v>
      </c>
      <c r="I387">
        <v>22200</v>
      </c>
      <c r="J387">
        <v>0</v>
      </c>
      <c r="K387">
        <v>3</v>
      </c>
      <c r="L387">
        <v>16</v>
      </c>
      <c r="M387">
        <v>33</v>
      </c>
      <c r="N387">
        <v>48</v>
      </c>
      <c r="O387">
        <v>0</v>
      </c>
      <c r="P387">
        <v>2</v>
      </c>
      <c r="Q387">
        <v>12</v>
      </c>
      <c r="R387">
        <v>31</v>
      </c>
      <c r="S387">
        <v>54</v>
      </c>
    </row>
    <row r="388" spans="1:19" x14ac:dyDescent="0.25">
      <c r="A388" t="str">
        <f t="shared" si="6"/>
        <v>LeidenInkomensafh.huurbeleid meer dan 43786 euroEigenaarN.v.t.N.v.t.</v>
      </c>
      <c r="B388">
        <v>2015</v>
      </c>
      <c r="C388" t="s">
        <v>21</v>
      </c>
      <c r="D388" t="s">
        <v>23</v>
      </c>
      <c r="E388" t="s">
        <v>10</v>
      </c>
      <c r="F388" t="s">
        <v>2</v>
      </c>
      <c r="G388" t="s">
        <v>1</v>
      </c>
      <c r="H388" t="s">
        <v>1</v>
      </c>
      <c r="I388">
        <v>16300</v>
      </c>
      <c r="J388">
        <v>0</v>
      </c>
      <c r="K388">
        <v>1</v>
      </c>
      <c r="L388">
        <v>10</v>
      </c>
      <c r="M388">
        <v>29</v>
      </c>
      <c r="N388">
        <v>59</v>
      </c>
      <c r="O388">
        <v>0</v>
      </c>
      <c r="P388">
        <v>1</v>
      </c>
      <c r="Q388">
        <v>9</v>
      </c>
      <c r="R388">
        <v>28</v>
      </c>
      <c r="S388">
        <v>62</v>
      </c>
    </row>
    <row r="389" spans="1:19" x14ac:dyDescent="0.25">
      <c r="A389" t="str">
        <f t="shared" si="6"/>
        <v>LeidenInkomensafh.huurbeleid meer dan 43786 euroHuurTotaalN.v.t.</v>
      </c>
      <c r="B389">
        <v>2015</v>
      </c>
      <c r="C389" t="s">
        <v>21</v>
      </c>
      <c r="D389" t="s">
        <v>23</v>
      </c>
      <c r="E389" t="s">
        <v>10</v>
      </c>
      <c r="F389" t="s">
        <v>3</v>
      </c>
      <c r="G389" t="s">
        <v>0</v>
      </c>
      <c r="H389" t="s">
        <v>1</v>
      </c>
      <c r="I389">
        <v>5800</v>
      </c>
      <c r="J389">
        <v>0</v>
      </c>
      <c r="K389">
        <v>9</v>
      </c>
      <c r="L389">
        <v>31</v>
      </c>
      <c r="M389">
        <v>42</v>
      </c>
      <c r="N389">
        <v>18</v>
      </c>
      <c r="O389">
        <v>1</v>
      </c>
      <c r="P389">
        <v>6</v>
      </c>
      <c r="Q389">
        <v>21</v>
      </c>
      <c r="R389">
        <v>41</v>
      </c>
      <c r="S389">
        <v>31</v>
      </c>
    </row>
    <row r="390" spans="1:19" x14ac:dyDescent="0.25">
      <c r="A390" t="str">
        <f t="shared" si="6"/>
        <v>LeidenInkomensafh.huurbeleid meer dan 43786 euroHuurCorporatieTotaal</v>
      </c>
      <c r="B390">
        <v>2015</v>
      </c>
      <c r="C390" t="s">
        <v>21</v>
      </c>
      <c r="D390" t="s">
        <v>23</v>
      </c>
      <c r="E390" t="s">
        <v>10</v>
      </c>
      <c r="F390" t="s">
        <v>3</v>
      </c>
      <c r="G390" t="s">
        <v>4</v>
      </c>
      <c r="H390" t="s">
        <v>0</v>
      </c>
      <c r="I390">
        <v>3200</v>
      </c>
      <c r="J390">
        <v>1</v>
      </c>
      <c r="K390">
        <v>14</v>
      </c>
      <c r="L390">
        <v>38</v>
      </c>
      <c r="M390">
        <v>37</v>
      </c>
      <c r="N390">
        <v>11</v>
      </c>
      <c r="O390">
        <v>1</v>
      </c>
      <c r="P390">
        <v>10</v>
      </c>
      <c r="Q390">
        <v>28</v>
      </c>
      <c r="R390">
        <v>39</v>
      </c>
      <c r="S390">
        <v>22</v>
      </c>
    </row>
    <row r="391" spans="1:19" x14ac:dyDescent="0.25">
      <c r="A391" t="str">
        <f t="shared" si="6"/>
        <v>LeidenInkomensafh.huurbeleid meer dan 43786 euroHuurCorporatieOnder liberalisatiegrens</v>
      </c>
      <c r="B391">
        <v>2015</v>
      </c>
      <c r="C391" t="s">
        <v>21</v>
      </c>
      <c r="D391" t="s">
        <v>23</v>
      </c>
      <c r="E391" t="s">
        <v>10</v>
      </c>
      <c r="F391" t="s">
        <v>3</v>
      </c>
      <c r="G391" t="s">
        <v>4</v>
      </c>
      <c r="H391" t="s">
        <v>5</v>
      </c>
      <c r="I391">
        <v>2700</v>
      </c>
      <c r="J391">
        <v>1</v>
      </c>
      <c r="K391">
        <v>15</v>
      </c>
      <c r="L391">
        <v>40</v>
      </c>
      <c r="M391">
        <v>35</v>
      </c>
      <c r="N391">
        <v>9</v>
      </c>
      <c r="O391">
        <v>1</v>
      </c>
      <c r="P391">
        <v>11</v>
      </c>
      <c r="Q391">
        <v>31</v>
      </c>
      <c r="R391">
        <v>39</v>
      </c>
      <c r="S391">
        <v>19</v>
      </c>
    </row>
    <row r="392" spans="1:19" x14ac:dyDescent="0.25">
      <c r="A392" t="str">
        <f t="shared" si="6"/>
        <v>LeidenInkomensafh.huurbeleid meer dan 43786 euroHuurCorporatieOverig</v>
      </c>
      <c r="B392">
        <v>2015</v>
      </c>
      <c r="C392" t="s">
        <v>21</v>
      </c>
      <c r="D392" t="s">
        <v>23</v>
      </c>
      <c r="E392" t="s">
        <v>10</v>
      </c>
      <c r="F392" t="s">
        <v>3</v>
      </c>
      <c r="G392" t="s">
        <v>4</v>
      </c>
      <c r="H392" t="s">
        <v>6</v>
      </c>
      <c r="I392">
        <v>500</v>
      </c>
      <c r="J392">
        <v>0</v>
      </c>
      <c r="K392">
        <v>6</v>
      </c>
      <c r="L392">
        <v>25</v>
      </c>
      <c r="M392">
        <v>52</v>
      </c>
      <c r="N392">
        <v>17</v>
      </c>
      <c r="O392">
        <v>0</v>
      </c>
      <c r="P392">
        <v>4</v>
      </c>
      <c r="Q392">
        <v>14</v>
      </c>
      <c r="R392">
        <v>42</v>
      </c>
      <c r="S392">
        <v>40</v>
      </c>
    </row>
    <row r="393" spans="1:19" x14ac:dyDescent="0.25">
      <c r="A393" t="str">
        <f t="shared" si="6"/>
        <v>LeidenInkomensafh.huurbeleid meer dan 43786 euroHuurOverige verhuurderN.v.t.</v>
      </c>
      <c r="B393">
        <v>2015</v>
      </c>
      <c r="C393" t="s">
        <v>21</v>
      </c>
      <c r="D393" t="s">
        <v>23</v>
      </c>
      <c r="E393" t="s">
        <v>10</v>
      </c>
      <c r="F393" t="s">
        <v>3</v>
      </c>
      <c r="G393" t="s">
        <v>7</v>
      </c>
      <c r="H393" t="s">
        <v>1</v>
      </c>
      <c r="I393">
        <v>2700</v>
      </c>
      <c r="J393">
        <v>0</v>
      </c>
      <c r="K393">
        <v>3</v>
      </c>
      <c r="L393">
        <v>22</v>
      </c>
      <c r="M393">
        <v>49</v>
      </c>
      <c r="N393">
        <v>27</v>
      </c>
      <c r="O393">
        <v>0</v>
      </c>
      <c r="P393">
        <v>2</v>
      </c>
      <c r="Q393">
        <v>12</v>
      </c>
      <c r="R393">
        <v>43</v>
      </c>
      <c r="S393">
        <v>42</v>
      </c>
    </row>
    <row r="394" spans="1:19" x14ac:dyDescent="0.25">
      <c r="A394" t="str">
        <f t="shared" si="6"/>
        <v>LeiderdorpTotaalTotaalN.v.t.N.v.t.</v>
      </c>
      <c r="B394">
        <v>2015</v>
      </c>
      <c r="C394" t="s">
        <v>21</v>
      </c>
      <c r="D394" t="s">
        <v>24</v>
      </c>
      <c r="E394" t="s">
        <v>0</v>
      </c>
      <c r="F394" t="s">
        <v>0</v>
      </c>
      <c r="G394" t="s">
        <v>1</v>
      </c>
      <c r="H394" t="s">
        <v>1</v>
      </c>
      <c r="I394">
        <v>11800</v>
      </c>
      <c r="J394">
        <v>10</v>
      </c>
      <c r="K394">
        <v>17</v>
      </c>
      <c r="L394">
        <v>20</v>
      </c>
      <c r="M394">
        <v>24</v>
      </c>
      <c r="N394">
        <v>28</v>
      </c>
      <c r="O394">
        <v>13</v>
      </c>
      <c r="P394">
        <v>17</v>
      </c>
      <c r="Q394">
        <v>19</v>
      </c>
      <c r="R394">
        <v>23</v>
      </c>
      <c r="S394">
        <v>28</v>
      </c>
    </row>
    <row r="395" spans="1:19" x14ac:dyDescent="0.25">
      <c r="A395" t="str">
        <f t="shared" si="6"/>
        <v>LeiderdorpTotaalEigenaarN.v.t.N.v.t.</v>
      </c>
      <c r="B395">
        <v>2015</v>
      </c>
      <c r="C395" t="s">
        <v>21</v>
      </c>
      <c r="D395" t="s">
        <v>24</v>
      </c>
      <c r="E395" t="s">
        <v>0</v>
      </c>
      <c r="F395" t="s">
        <v>2</v>
      </c>
      <c r="G395" t="s">
        <v>1</v>
      </c>
      <c r="H395" t="s">
        <v>1</v>
      </c>
      <c r="I395">
        <v>7500</v>
      </c>
      <c r="J395">
        <v>1</v>
      </c>
      <c r="K395">
        <v>5</v>
      </c>
      <c r="L395">
        <v>20</v>
      </c>
      <c r="M395">
        <v>32</v>
      </c>
      <c r="N395">
        <v>42</v>
      </c>
      <c r="O395">
        <v>3</v>
      </c>
      <c r="P395">
        <v>8</v>
      </c>
      <c r="Q395">
        <v>19</v>
      </c>
      <c r="R395">
        <v>30</v>
      </c>
      <c r="S395">
        <v>40</v>
      </c>
    </row>
    <row r="396" spans="1:19" x14ac:dyDescent="0.25">
      <c r="A396" t="str">
        <f t="shared" si="6"/>
        <v>LeiderdorpTotaalHuurTotaalN.v.t.</v>
      </c>
      <c r="B396">
        <v>2015</v>
      </c>
      <c r="C396" t="s">
        <v>21</v>
      </c>
      <c r="D396" t="s">
        <v>24</v>
      </c>
      <c r="E396" t="s">
        <v>0</v>
      </c>
      <c r="F396" t="s">
        <v>3</v>
      </c>
      <c r="G396" t="s">
        <v>0</v>
      </c>
      <c r="H396" t="s">
        <v>1</v>
      </c>
      <c r="I396">
        <v>4300</v>
      </c>
      <c r="J396">
        <v>27</v>
      </c>
      <c r="K396">
        <v>38</v>
      </c>
      <c r="L396">
        <v>21</v>
      </c>
      <c r="M396">
        <v>10</v>
      </c>
      <c r="N396">
        <v>4</v>
      </c>
      <c r="O396">
        <v>29</v>
      </c>
      <c r="P396">
        <v>33</v>
      </c>
      <c r="Q396">
        <v>20</v>
      </c>
      <c r="R396">
        <v>11</v>
      </c>
      <c r="S396">
        <v>6</v>
      </c>
    </row>
    <row r="397" spans="1:19" x14ac:dyDescent="0.25">
      <c r="A397" t="str">
        <f t="shared" si="6"/>
        <v>LeiderdorpTotaalHuurCorporatieTotaal</v>
      </c>
      <c r="B397">
        <v>2015</v>
      </c>
      <c r="C397" t="s">
        <v>21</v>
      </c>
      <c r="D397" t="s">
        <v>24</v>
      </c>
      <c r="E397" t="s">
        <v>0</v>
      </c>
      <c r="F397" t="s">
        <v>3</v>
      </c>
      <c r="G397" t="s">
        <v>4</v>
      </c>
      <c r="H397" t="s">
        <v>0</v>
      </c>
      <c r="I397">
        <v>2800</v>
      </c>
      <c r="J397">
        <v>31</v>
      </c>
      <c r="K397">
        <v>41</v>
      </c>
      <c r="L397">
        <v>20</v>
      </c>
      <c r="M397">
        <v>7</v>
      </c>
      <c r="N397">
        <v>1</v>
      </c>
      <c r="O397">
        <v>33</v>
      </c>
      <c r="P397">
        <v>36</v>
      </c>
      <c r="Q397">
        <v>18</v>
      </c>
      <c r="R397">
        <v>10</v>
      </c>
      <c r="S397">
        <v>3</v>
      </c>
    </row>
    <row r="398" spans="1:19" x14ac:dyDescent="0.25">
      <c r="A398" t="str">
        <f t="shared" si="6"/>
        <v>LeiderdorpTotaalHuurCorporatieOnder liberalisatiegrens</v>
      </c>
      <c r="B398">
        <v>2015</v>
      </c>
      <c r="C398" t="s">
        <v>21</v>
      </c>
      <c r="D398" t="s">
        <v>24</v>
      </c>
      <c r="E398" t="s">
        <v>0</v>
      </c>
      <c r="F398" t="s">
        <v>3</v>
      </c>
      <c r="G398" t="s">
        <v>4</v>
      </c>
      <c r="H398" t="s">
        <v>5</v>
      </c>
      <c r="I398">
        <v>2600</v>
      </c>
      <c r="J398">
        <v>31</v>
      </c>
      <c r="K398">
        <v>42</v>
      </c>
      <c r="L398">
        <v>19</v>
      </c>
      <c r="M398">
        <v>7</v>
      </c>
      <c r="N398">
        <v>1</v>
      </c>
      <c r="O398">
        <v>34</v>
      </c>
      <c r="P398">
        <v>37</v>
      </c>
      <c r="Q398">
        <v>18</v>
      </c>
      <c r="R398">
        <v>9</v>
      </c>
      <c r="S398">
        <v>3</v>
      </c>
    </row>
    <row r="399" spans="1:19" x14ac:dyDescent="0.25">
      <c r="A399" t="str">
        <f t="shared" si="6"/>
        <v>LeiderdorpTotaalHuurCorporatieOverig</v>
      </c>
      <c r="B399">
        <v>2015</v>
      </c>
      <c r="C399" t="s">
        <v>21</v>
      </c>
      <c r="D399" t="s">
        <v>24</v>
      </c>
      <c r="E399" t="s">
        <v>0</v>
      </c>
      <c r="F399" t="s">
        <v>3</v>
      </c>
      <c r="G399" t="s">
        <v>4</v>
      </c>
      <c r="H399" t="s">
        <v>6</v>
      </c>
      <c r="I399">
        <v>200</v>
      </c>
      <c r="J399">
        <v>22</v>
      </c>
      <c r="K399">
        <v>25</v>
      </c>
      <c r="L399">
        <v>29</v>
      </c>
      <c r="M399">
        <v>19</v>
      </c>
      <c r="N399">
        <v>5</v>
      </c>
      <c r="O399">
        <v>28</v>
      </c>
      <c r="P399">
        <v>21</v>
      </c>
      <c r="Q399">
        <v>25</v>
      </c>
      <c r="R399">
        <v>18</v>
      </c>
      <c r="S399">
        <v>8</v>
      </c>
    </row>
    <row r="400" spans="1:19" x14ac:dyDescent="0.25">
      <c r="A400" t="str">
        <f t="shared" si="6"/>
        <v>LeiderdorpTotaalHuurOverige verhuurderN.v.t.</v>
      </c>
      <c r="B400">
        <v>2015</v>
      </c>
      <c r="C400" t="s">
        <v>21</v>
      </c>
      <c r="D400" t="s">
        <v>24</v>
      </c>
      <c r="E400" t="s">
        <v>0</v>
      </c>
      <c r="F400" t="s">
        <v>3</v>
      </c>
      <c r="G400" t="s">
        <v>7</v>
      </c>
      <c r="H400" t="s">
        <v>1</v>
      </c>
      <c r="I400">
        <v>1500</v>
      </c>
      <c r="J400">
        <v>19</v>
      </c>
      <c r="K400">
        <v>33</v>
      </c>
      <c r="L400">
        <v>24</v>
      </c>
      <c r="M400">
        <v>15</v>
      </c>
      <c r="N400">
        <v>9</v>
      </c>
      <c r="O400">
        <v>21</v>
      </c>
      <c r="P400">
        <v>29</v>
      </c>
      <c r="Q400">
        <v>24</v>
      </c>
      <c r="R400">
        <v>15</v>
      </c>
      <c r="S400">
        <v>12</v>
      </c>
    </row>
    <row r="401" spans="1:19" x14ac:dyDescent="0.25">
      <c r="A401" t="str">
        <f t="shared" si="6"/>
        <v>LeiderdorpInkomensafh.huurbeleid tot 34229 euroTotaalN.v.t.N.v.t.</v>
      </c>
      <c r="B401">
        <v>2015</v>
      </c>
      <c r="C401" t="s">
        <v>21</v>
      </c>
      <c r="D401" t="s">
        <v>24</v>
      </c>
      <c r="E401" t="s">
        <v>8</v>
      </c>
      <c r="F401" t="s">
        <v>0</v>
      </c>
      <c r="G401" t="s">
        <v>1</v>
      </c>
      <c r="H401" t="s">
        <v>1</v>
      </c>
      <c r="I401">
        <v>4100</v>
      </c>
      <c r="J401">
        <v>29</v>
      </c>
      <c r="K401">
        <v>38</v>
      </c>
      <c r="L401">
        <v>19</v>
      </c>
      <c r="M401">
        <v>11</v>
      </c>
      <c r="N401">
        <v>3</v>
      </c>
      <c r="O401">
        <v>34</v>
      </c>
      <c r="P401">
        <v>39</v>
      </c>
      <c r="Q401">
        <v>20</v>
      </c>
      <c r="R401">
        <v>6</v>
      </c>
      <c r="S401">
        <v>1</v>
      </c>
    </row>
    <row r="402" spans="1:19" x14ac:dyDescent="0.25">
      <c r="A402" t="str">
        <f t="shared" si="6"/>
        <v>LeiderdorpInkomensafh.huurbeleid tot 34229 euroEigenaarN.v.t.N.v.t.</v>
      </c>
      <c r="B402">
        <v>2015</v>
      </c>
      <c r="C402" t="s">
        <v>21</v>
      </c>
      <c r="D402" t="s">
        <v>24</v>
      </c>
      <c r="E402" t="s">
        <v>8</v>
      </c>
      <c r="F402" t="s">
        <v>2</v>
      </c>
      <c r="G402" t="s">
        <v>1</v>
      </c>
      <c r="H402" t="s">
        <v>1</v>
      </c>
      <c r="I402">
        <v>1400</v>
      </c>
      <c r="J402">
        <v>5</v>
      </c>
      <c r="K402">
        <v>17</v>
      </c>
      <c r="L402">
        <v>40</v>
      </c>
      <c r="M402">
        <v>31</v>
      </c>
      <c r="N402">
        <v>7</v>
      </c>
      <c r="O402">
        <v>14</v>
      </c>
      <c r="P402">
        <v>29</v>
      </c>
      <c r="Q402">
        <v>40</v>
      </c>
      <c r="R402">
        <v>16</v>
      </c>
      <c r="S402">
        <v>2</v>
      </c>
    </row>
    <row r="403" spans="1:19" x14ac:dyDescent="0.25">
      <c r="A403" t="str">
        <f t="shared" si="6"/>
        <v>LeiderdorpInkomensafh.huurbeleid tot 34229 euroHuurTotaalN.v.t.</v>
      </c>
      <c r="B403">
        <v>2015</v>
      </c>
      <c r="C403" t="s">
        <v>21</v>
      </c>
      <c r="D403" t="s">
        <v>24</v>
      </c>
      <c r="E403" t="s">
        <v>8</v>
      </c>
      <c r="F403" t="s">
        <v>3</v>
      </c>
      <c r="G403" t="s">
        <v>0</v>
      </c>
      <c r="H403" t="s">
        <v>1</v>
      </c>
      <c r="I403">
        <v>2700</v>
      </c>
      <c r="J403">
        <v>42</v>
      </c>
      <c r="K403">
        <v>50</v>
      </c>
      <c r="L403">
        <v>8</v>
      </c>
      <c r="M403">
        <v>1</v>
      </c>
      <c r="N403">
        <v>0</v>
      </c>
      <c r="O403">
        <v>46</v>
      </c>
      <c r="P403">
        <v>44</v>
      </c>
      <c r="Q403">
        <v>10</v>
      </c>
      <c r="R403">
        <v>1</v>
      </c>
      <c r="S403">
        <v>0</v>
      </c>
    </row>
    <row r="404" spans="1:19" x14ac:dyDescent="0.25">
      <c r="A404" t="str">
        <f t="shared" si="6"/>
        <v>LeiderdorpInkomensafh.huurbeleid tot 34229 euroHuurCorporatieTotaal</v>
      </c>
      <c r="B404">
        <v>2015</v>
      </c>
      <c r="C404" t="s">
        <v>21</v>
      </c>
      <c r="D404" t="s">
        <v>24</v>
      </c>
      <c r="E404" t="s">
        <v>8</v>
      </c>
      <c r="F404" t="s">
        <v>3</v>
      </c>
      <c r="G404" t="s">
        <v>4</v>
      </c>
      <c r="H404" t="s">
        <v>0</v>
      </c>
      <c r="I404">
        <v>1900</v>
      </c>
      <c r="J404">
        <v>44</v>
      </c>
      <c r="K404">
        <v>49</v>
      </c>
      <c r="L404">
        <v>6</v>
      </c>
      <c r="M404">
        <v>0</v>
      </c>
      <c r="N404">
        <v>0</v>
      </c>
      <c r="O404">
        <v>48</v>
      </c>
      <c r="P404">
        <v>43</v>
      </c>
      <c r="Q404">
        <v>8</v>
      </c>
      <c r="R404">
        <v>0</v>
      </c>
      <c r="S404">
        <v>0</v>
      </c>
    </row>
    <row r="405" spans="1:19" x14ac:dyDescent="0.25">
      <c r="A405" t="str">
        <f t="shared" si="6"/>
        <v>LeiderdorpInkomensafh.huurbeleid tot 34229 euroHuurCorporatieOnder liberalisatiegrens</v>
      </c>
      <c r="B405">
        <v>2015</v>
      </c>
      <c r="C405" t="s">
        <v>21</v>
      </c>
      <c r="D405" t="s">
        <v>24</v>
      </c>
      <c r="E405" t="s">
        <v>8</v>
      </c>
      <c r="F405" t="s">
        <v>3</v>
      </c>
      <c r="G405" t="s">
        <v>4</v>
      </c>
      <c r="H405" t="s">
        <v>5</v>
      </c>
      <c r="I405">
        <v>1800</v>
      </c>
      <c r="J405">
        <v>44</v>
      </c>
      <c r="K405">
        <v>50</v>
      </c>
      <c r="L405">
        <v>6</v>
      </c>
      <c r="M405">
        <v>0</v>
      </c>
      <c r="N405">
        <v>0</v>
      </c>
      <c r="O405">
        <v>48</v>
      </c>
      <c r="P405">
        <v>44</v>
      </c>
      <c r="Q405">
        <v>8</v>
      </c>
      <c r="R405">
        <v>0</v>
      </c>
      <c r="S405">
        <v>0</v>
      </c>
    </row>
    <row r="406" spans="1:19" x14ac:dyDescent="0.25">
      <c r="A406" t="str">
        <f t="shared" si="6"/>
        <v>LeiderdorpInkomensafh.huurbeleid tot 34229 euroHuurCorporatieOverig</v>
      </c>
      <c r="B406">
        <v>2015</v>
      </c>
      <c r="C406" t="s">
        <v>21</v>
      </c>
      <c r="D406" t="s">
        <v>24</v>
      </c>
      <c r="E406" t="s">
        <v>8</v>
      </c>
      <c r="F406" t="s">
        <v>3</v>
      </c>
      <c r="G406" t="s">
        <v>4</v>
      </c>
      <c r="H406" t="s">
        <v>6</v>
      </c>
      <c r="I406">
        <v>100</v>
      </c>
      <c r="J406">
        <v>45</v>
      </c>
      <c r="K406">
        <v>37</v>
      </c>
      <c r="L406">
        <v>14</v>
      </c>
      <c r="M406">
        <v>3</v>
      </c>
      <c r="N406">
        <v>0</v>
      </c>
      <c r="O406">
        <v>55</v>
      </c>
      <c r="P406">
        <v>34</v>
      </c>
      <c r="Q406">
        <v>8</v>
      </c>
      <c r="R406">
        <v>1</v>
      </c>
      <c r="S406">
        <v>2</v>
      </c>
    </row>
    <row r="407" spans="1:19" x14ac:dyDescent="0.25">
      <c r="A407" t="str">
        <f t="shared" si="6"/>
        <v>LeiderdorpInkomensafh.huurbeleid tot 34229 euroHuurOverige verhuurderN.v.t.</v>
      </c>
      <c r="B407">
        <v>2015</v>
      </c>
      <c r="C407" t="s">
        <v>21</v>
      </c>
      <c r="D407" t="s">
        <v>24</v>
      </c>
      <c r="E407" t="s">
        <v>8</v>
      </c>
      <c r="F407" t="s">
        <v>3</v>
      </c>
      <c r="G407" t="s">
        <v>7</v>
      </c>
      <c r="H407" t="s">
        <v>1</v>
      </c>
      <c r="I407">
        <v>800</v>
      </c>
      <c r="J407">
        <v>36</v>
      </c>
      <c r="K407">
        <v>51</v>
      </c>
      <c r="L407">
        <v>11</v>
      </c>
      <c r="M407">
        <v>1</v>
      </c>
      <c r="N407">
        <v>0</v>
      </c>
      <c r="O407">
        <v>39</v>
      </c>
      <c r="P407">
        <v>46</v>
      </c>
      <c r="Q407">
        <v>14</v>
      </c>
      <c r="R407">
        <v>1</v>
      </c>
      <c r="S407">
        <v>0</v>
      </c>
    </row>
    <row r="408" spans="1:19" x14ac:dyDescent="0.25">
      <c r="A408" t="str">
        <f t="shared" si="6"/>
        <v>LeiderdorpInkomensafh.huurbeleid 34229 t/m 43786 euroTotaalN.v.t.N.v.t.</v>
      </c>
      <c r="B408">
        <v>2015</v>
      </c>
      <c r="C408" t="s">
        <v>21</v>
      </c>
      <c r="D408" t="s">
        <v>24</v>
      </c>
      <c r="E408" t="s">
        <v>9</v>
      </c>
      <c r="F408" t="s">
        <v>0</v>
      </c>
      <c r="G408" t="s">
        <v>1</v>
      </c>
      <c r="H408" t="s">
        <v>1</v>
      </c>
      <c r="I408">
        <v>1500</v>
      </c>
      <c r="J408">
        <v>2</v>
      </c>
      <c r="K408">
        <v>21</v>
      </c>
      <c r="L408">
        <v>38</v>
      </c>
      <c r="M408">
        <v>26</v>
      </c>
      <c r="N408">
        <v>13</v>
      </c>
      <c r="O408">
        <v>3</v>
      </c>
      <c r="P408">
        <v>19</v>
      </c>
      <c r="Q408">
        <v>43</v>
      </c>
      <c r="R408">
        <v>31</v>
      </c>
      <c r="S408">
        <v>4</v>
      </c>
    </row>
    <row r="409" spans="1:19" x14ac:dyDescent="0.25">
      <c r="A409" t="str">
        <f t="shared" si="6"/>
        <v>LeiderdorpInkomensafh.huurbeleid 34229 t/m 43786 euroEigenaarN.v.t.N.v.t.</v>
      </c>
      <c r="B409">
        <v>2015</v>
      </c>
      <c r="C409" t="s">
        <v>21</v>
      </c>
      <c r="D409" t="s">
        <v>24</v>
      </c>
      <c r="E409" t="s">
        <v>9</v>
      </c>
      <c r="F409" t="s">
        <v>2</v>
      </c>
      <c r="G409" t="s">
        <v>1</v>
      </c>
      <c r="H409" t="s">
        <v>1</v>
      </c>
      <c r="I409">
        <v>900</v>
      </c>
      <c r="J409">
        <v>0</v>
      </c>
      <c r="K409">
        <v>11</v>
      </c>
      <c r="L409">
        <v>27</v>
      </c>
      <c r="M409">
        <v>40</v>
      </c>
      <c r="N409">
        <v>22</v>
      </c>
      <c r="O409">
        <v>1</v>
      </c>
      <c r="P409">
        <v>12</v>
      </c>
      <c r="Q409">
        <v>35</v>
      </c>
      <c r="R409">
        <v>46</v>
      </c>
      <c r="S409">
        <v>6</v>
      </c>
    </row>
    <row r="410" spans="1:19" x14ac:dyDescent="0.25">
      <c r="A410" t="str">
        <f t="shared" si="6"/>
        <v>LeiderdorpInkomensafh.huurbeleid 34229 t/m 43786 euroHuurTotaalN.v.t.</v>
      </c>
      <c r="B410">
        <v>2015</v>
      </c>
      <c r="C410" t="s">
        <v>21</v>
      </c>
      <c r="D410" t="s">
        <v>24</v>
      </c>
      <c r="E410" t="s">
        <v>9</v>
      </c>
      <c r="F410" t="s">
        <v>3</v>
      </c>
      <c r="G410" t="s">
        <v>0</v>
      </c>
      <c r="H410" t="s">
        <v>1</v>
      </c>
      <c r="I410">
        <v>600</v>
      </c>
      <c r="J410">
        <v>4</v>
      </c>
      <c r="K410">
        <v>35</v>
      </c>
      <c r="L410">
        <v>55</v>
      </c>
      <c r="M410">
        <v>5</v>
      </c>
      <c r="N410">
        <v>1</v>
      </c>
      <c r="O410">
        <v>5</v>
      </c>
      <c r="P410">
        <v>29</v>
      </c>
      <c r="Q410">
        <v>55</v>
      </c>
      <c r="R410">
        <v>10</v>
      </c>
      <c r="S410">
        <v>1</v>
      </c>
    </row>
    <row r="411" spans="1:19" x14ac:dyDescent="0.25">
      <c r="A411" t="str">
        <f t="shared" si="6"/>
        <v>LeiderdorpInkomensafh.huurbeleid 34229 t/m 43786 euroHuurCorporatieTotaal</v>
      </c>
      <c r="B411">
        <v>2015</v>
      </c>
      <c r="C411" t="s">
        <v>21</v>
      </c>
      <c r="D411" t="s">
        <v>24</v>
      </c>
      <c r="E411" t="s">
        <v>9</v>
      </c>
      <c r="F411" t="s">
        <v>3</v>
      </c>
      <c r="G411" t="s">
        <v>4</v>
      </c>
      <c r="H411" t="s">
        <v>0</v>
      </c>
      <c r="I411">
        <v>400</v>
      </c>
      <c r="J411">
        <v>6</v>
      </c>
      <c r="K411">
        <v>41</v>
      </c>
      <c r="L411">
        <v>50</v>
      </c>
      <c r="M411">
        <v>3</v>
      </c>
      <c r="N411">
        <v>0</v>
      </c>
      <c r="O411">
        <v>6</v>
      </c>
      <c r="P411">
        <v>35</v>
      </c>
      <c r="Q411">
        <v>49</v>
      </c>
      <c r="R411">
        <v>9</v>
      </c>
      <c r="S411">
        <v>1</v>
      </c>
    </row>
    <row r="412" spans="1:19" x14ac:dyDescent="0.25">
      <c r="A412" t="str">
        <f t="shared" si="6"/>
        <v>LeiderdorpInkomensafh.huurbeleid 34229 t/m 43786 euroHuurCorporatieOnder liberalisatiegrens</v>
      </c>
      <c r="B412">
        <v>2015</v>
      </c>
      <c r="C412" t="s">
        <v>21</v>
      </c>
      <c r="D412" t="s">
        <v>24</v>
      </c>
      <c r="E412" t="s">
        <v>9</v>
      </c>
      <c r="F412" t="s">
        <v>3</v>
      </c>
      <c r="G412" t="s">
        <v>4</v>
      </c>
      <c r="H412" t="s">
        <v>5</v>
      </c>
      <c r="I412">
        <v>300</v>
      </c>
      <c r="J412">
        <v>6</v>
      </c>
      <c r="K412">
        <v>43</v>
      </c>
      <c r="L412">
        <v>49</v>
      </c>
      <c r="M412">
        <v>2</v>
      </c>
      <c r="N412">
        <v>0</v>
      </c>
      <c r="O412">
        <v>6</v>
      </c>
      <c r="P412">
        <v>36</v>
      </c>
      <c r="Q412">
        <v>48</v>
      </c>
      <c r="R412">
        <v>8</v>
      </c>
      <c r="S412">
        <v>1</v>
      </c>
    </row>
    <row r="413" spans="1:19" x14ac:dyDescent="0.25">
      <c r="A413" t="str">
        <f t="shared" si="6"/>
        <v>LeiderdorpInkomensafh.huurbeleid 34229 t/m 43786 euroHuurCorporatieOverig</v>
      </c>
      <c r="B413">
        <v>2015</v>
      </c>
      <c r="C413" t="s">
        <v>21</v>
      </c>
      <c r="D413" t="s">
        <v>24</v>
      </c>
      <c r="E413" t="s">
        <v>9</v>
      </c>
      <c r="F413" t="s">
        <v>3</v>
      </c>
      <c r="G413" t="s">
        <v>4</v>
      </c>
      <c r="H413" t="s">
        <v>6</v>
      </c>
      <c r="I413">
        <v>0</v>
      </c>
      <c r="J413">
        <v>3</v>
      </c>
      <c r="K413">
        <v>26</v>
      </c>
      <c r="L413">
        <v>60</v>
      </c>
      <c r="M413">
        <v>11</v>
      </c>
      <c r="N413">
        <v>0</v>
      </c>
      <c r="O413">
        <v>6</v>
      </c>
      <c r="P413">
        <v>20</v>
      </c>
      <c r="Q413">
        <v>60</v>
      </c>
      <c r="R413">
        <v>14</v>
      </c>
      <c r="S413">
        <v>0</v>
      </c>
    </row>
    <row r="414" spans="1:19" x14ac:dyDescent="0.25">
      <c r="A414" t="str">
        <f t="shared" si="6"/>
        <v>LeiderdorpInkomensafh.huurbeleid 34229 t/m 43786 euroHuurOverige verhuurderN.v.t.</v>
      </c>
      <c r="B414">
        <v>2015</v>
      </c>
      <c r="C414" t="s">
        <v>21</v>
      </c>
      <c r="D414" t="s">
        <v>24</v>
      </c>
      <c r="E414" t="s">
        <v>9</v>
      </c>
      <c r="F414" t="s">
        <v>3</v>
      </c>
      <c r="G414" t="s">
        <v>7</v>
      </c>
      <c r="H414" t="s">
        <v>1</v>
      </c>
      <c r="I414">
        <v>200</v>
      </c>
      <c r="J414">
        <v>1</v>
      </c>
      <c r="K414">
        <v>26</v>
      </c>
      <c r="L414">
        <v>63</v>
      </c>
      <c r="M414">
        <v>8</v>
      </c>
      <c r="N414">
        <v>3</v>
      </c>
      <c r="O414">
        <v>2</v>
      </c>
      <c r="P414">
        <v>19</v>
      </c>
      <c r="Q414">
        <v>64</v>
      </c>
      <c r="R414">
        <v>13</v>
      </c>
      <c r="S414">
        <v>3</v>
      </c>
    </row>
    <row r="415" spans="1:19" x14ac:dyDescent="0.25">
      <c r="A415" t="str">
        <f t="shared" si="6"/>
        <v>LeiderdorpInkomensafh.huurbeleid meer dan 43786 euroTotaalN.v.t.N.v.t.</v>
      </c>
      <c r="B415">
        <v>2015</v>
      </c>
      <c r="C415" t="s">
        <v>21</v>
      </c>
      <c r="D415" t="s">
        <v>24</v>
      </c>
      <c r="E415" t="s">
        <v>10</v>
      </c>
      <c r="F415" t="s">
        <v>0</v>
      </c>
      <c r="G415" t="s">
        <v>1</v>
      </c>
      <c r="H415" t="s">
        <v>1</v>
      </c>
      <c r="I415">
        <v>6100</v>
      </c>
      <c r="J415">
        <v>0</v>
      </c>
      <c r="K415">
        <v>3</v>
      </c>
      <c r="L415">
        <v>16</v>
      </c>
      <c r="M415">
        <v>32</v>
      </c>
      <c r="N415">
        <v>49</v>
      </c>
      <c r="O415">
        <v>0</v>
      </c>
      <c r="P415">
        <v>2</v>
      </c>
      <c r="Q415">
        <v>13</v>
      </c>
      <c r="R415">
        <v>33</v>
      </c>
      <c r="S415">
        <v>52</v>
      </c>
    </row>
    <row r="416" spans="1:19" x14ac:dyDescent="0.25">
      <c r="A416" t="str">
        <f t="shared" si="6"/>
        <v>LeiderdorpInkomensafh.huurbeleid meer dan 43786 euroEigenaarN.v.t.N.v.t.</v>
      </c>
      <c r="B416">
        <v>2015</v>
      </c>
      <c r="C416" t="s">
        <v>21</v>
      </c>
      <c r="D416" t="s">
        <v>24</v>
      </c>
      <c r="E416" t="s">
        <v>10</v>
      </c>
      <c r="F416" t="s">
        <v>2</v>
      </c>
      <c r="G416" t="s">
        <v>1</v>
      </c>
      <c r="H416" t="s">
        <v>1</v>
      </c>
      <c r="I416">
        <v>5100</v>
      </c>
      <c r="J416">
        <v>0</v>
      </c>
      <c r="K416">
        <v>1</v>
      </c>
      <c r="L416">
        <v>12</v>
      </c>
      <c r="M416">
        <v>31</v>
      </c>
      <c r="N416">
        <v>56</v>
      </c>
      <c r="O416">
        <v>0</v>
      </c>
      <c r="P416">
        <v>1</v>
      </c>
      <c r="Q416">
        <v>10</v>
      </c>
      <c r="R416">
        <v>32</v>
      </c>
      <c r="S416">
        <v>57</v>
      </c>
    </row>
    <row r="417" spans="1:19" x14ac:dyDescent="0.25">
      <c r="A417" t="str">
        <f t="shared" si="6"/>
        <v>LeiderdorpInkomensafh.huurbeleid meer dan 43786 euroHuurTotaalN.v.t.</v>
      </c>
      <c r="B417">
        <v>2015</v>
      </c>
      <c r="C417" t="s">
        <v>21</v>
      </c>
      <c r="D417" t="s">
        <v>24</v>
      </c>
      <c r="E417" t="s">
        <v>10</v>
      </c>
      <c r="F417" t="s">
        <v>3</v>
      </c>
      <c r="G417" t="s">
        <v>0</v>
      </c>
      <c r="H417" t="s">
        <v>1</v>
      </c>
      <c r="I417">
        <v>1000</v>
      </c>
      <c r="J417">
        <v>0</v>
      </c>
      <c r="K417">
        <v>10</v>
      </c>
      <c r="L417">
        <v>36</v>
      </c>
      <c r="M417">
        <v>38</v>
      </c>
      <c r="N417">
        <v>16</v>
      </c>
      <c r="O417">
        <v>0</v>
      </c>
      <c r="P417">
        <v>7</v>
      </c>
      <c r="Q417">
        <v>27</v>
      </c>
      <c r="R417">
        <v>41</v>
      </c>
      <c r="S417">
        <v>25</v>
      </c>
    </row>
    <row r="418" spans="1:19" x14ac:dyDescent="0.25">
      <c r="A418" t="str">
        <f t="shared" si="6"/>
        <v>LeiderdorpInkomensafh.huurbeleid meer dan 43786 euroHuurCorporatieTotaal</v>
      </c>
      <c r="B418">
        <v>2015</v>
      </c>
      <c r="C418" t="s">
        <v>21</v>
      </c>
      <c r="D418" t="s">
        <v>24</v>
      </c>
      <c r="E418" t="s">
        <v>10</v>
      </c>
      <c r="F418" t="s">
        <v>3</v>
      </c>
      <c r="G418" t="s">
        <v>4</v>
      </c>
      <c r="H418" t="s">
        <v>0</v>
      </c>
      <c r="I418">
        <v>600</v>
      </c>
      <c r="J418">
        <v>0</v>
      </c>
      <c r="K418">
        <v>14</v>
      </c>
      <c r="L418">
        <v>45</v>
      </c>
      <c r="M418">
        <v>35</v>
      </c>
      <c r="N418">
        <v>6</v>
      </c>
      <c r="O418">
        <v>0</v>
      </c>
      <c r="P418">
        <v>10</v>
      </c>
      <c r="Q418">
        <v>34</v>
      </c>
      <c r="R418">
        <v>42</v>
      </c>
      <c r="S418">
        <v>15</v>
      </c>
    </row>
    <row r="419" spans="1:19" x14ac:dyDescent="0.25">
      <c r="A419" t="str">
        <f t="shared" si="6"/>
        <v>LeiderdorpInkomensafh.huurbeleid meer dan 43786 euroHuurCorporatieOnder liberalisatiegrens</v>
      </c>
      <c r="B419">
        <v>2015</v>
      </c>
      <c r="C419" t="s">
        <v>21</v>
      </c>
      <c r="D419" t="s">
        <v>24</v>
      </c>
      <c r="E419" t="s">
        <v>10</v>
      </c>
      <c r="F419" t="s">
        <v>3</v>
      </c>
      <c r="G419" t="s">
        <v>4</v>
      </c>
      <c r="H419" t="s">
        <v>5</v>
      </c>
      <c r="I419">
        <v>500</v>
      </c>
      <c r="J419">
        <v>0</v>
      </c>
      <c r="K419">
        <v>14</v>
      </c>
      <c r="L419">
        <v>47</v>
      </c>
      <c r="M419">
        <v>33</v>
      </c>
      <c r="N419">
        <v>5</v>
      </c>
      <c r="O419">
        <v>0</v>
      </c>
      <c r="P419">
        <v>10</v>
      </c>
      <c r="Q419">
        <v>34</v>
      </c>
      <c r="R419">
        <v>41</v>
      </c>
      <c r="S419">
        <v>14</v>
      </c>
    </row>
    <row r="420" spans="1:19" x14ac:dyDescent="0.25">
      <c r="A420" t="str">
        <f t="shared" si="6"/>
        <v>LeiderdorpInkomensafh.huurbeleid meer dan 43786 euroHuurCorporatieOverig</v>
      </c>
      <c r="B420">
        <v>2015</v>
      </c>
      <c r="C420" t="s">
        <v>21</v>
      </c>
      <c r="D420" t="s">
        <v>24</v>
      </c>
      <c r="E420" t="s">
        <v>10</v>
      </c>
      <c r="F420" t="s">
        <v>3</v>
      </c>
      <c r="G420" t="s">
        <v>4</v>
      </c>
      <c r="H420" t="s">
        <v>6</v>
      </c>
      <c r="I420">
        <v>100</v>
      </c>
      <c r="J420">
        <v>2</v>
      </c>
      <c r="K420">
        <v>8</v>
      </c>
      <c r="L420">
        <v>33</v>
      </c>
      <c r="M420">
        <v>44</v>
      </c>
      <c r="N420">
        <v>14</v>
      </c>
      <c r="O420">
        <v>3</v>
      </c>
      <c r="P420">
        <v>5</v>
      </c>
      <c r="Q420">
        <v>28</v>
      </c>
      <c r="R420">
        <v>44</v>
      </c>
      <c r="S420">
        <v>20</v>
      </c>
    </row>
    <row r="421" spans="1:19" x14ac:dyDescent="0.25">
      <c r="A421" t="str">
        <f t="shared" si="6"/>
        <v>LeiderdorpInkomensafh.huurbeleid meer dan 43786 euroHuurOverige verhuurderN.v.t.</v>
      </c>
      <c r="B421">
        <v>2015</v>
      </c>
      <c r="C421" t="s">
        <v>21</v>
      </c>
      <c r="D421" t="s">
        <v>24</v>
      </c>
      <c r="E421" t="s">
        <v>10</v>
      </c>
      <c r="F421" t="s">
        <v>3</v>
      </c>
      <c r="G421" t="s">
        <v>7</v>
      </c>
      <c r="H421" t="s">
        <v>1</v>
      </c>
      <c r="I421">
        <v>400</v>
      </c>
      <c r="J421">
        <v>0</v>
      </c>
      <c r="K421">
        <v>5</v>
      </c>
      <c r="L421">
        <v>24</v>
      </c>
      <c r="M421">
        <v>42</v>
      </c>
      <c r="N421">
        <v>28</v>
      </c>
      <c r="O421">
        <v>0</v>
      </c>
      <c r="P421">
        <v>5</v>
      </c>
      <c r="Q421">
        <v>19</v>
      </c>
      <c r="R421">
        <v>39</v>
      </c>
      <c r="S421">
        <v>37</v>
      </c>
    </row>
    <row r="422" spans="1:19" x14ac:dyDescent="0.25">
      <c r="A422" t="str">
        <f t="shared" si="6"/>
        <v>OegstgeestTotaalTotaalN.v.t.N.v.t.</v>
      </c>
      <c r="B422">
        <v>2015</v>
      </c>
      <c r="C422" t="s">
        <v>21</v>
      </c>
      <c r="D422" t="s">
        <v>25</v>
      </c>
      <c r="E422" t="s">
        <v>0</v>
      </c>
      <c r="F422" t="s">
        <v>0</v>
      </c>
      <c r="G422" t="s">
        <v>1</v>
      </c>
      <c r="H422" t="s">
        <v>1</v>
      </c>
      <c r="I422">
        <v>9800</v>
      </c>
      <c r="J422">
        <v>8</v>
      </c>
      <c r="K422">
        <v>12</v>
      </c>
      <c r="L422">
        <v>16</v>
      </c>
      <c r="M422">
        <v>20</v>
      </c>
      <c r="N422">
        <v>43</v>
      </c>
      <c r="O422">
        <v>10</v>
      </c>
      <c r="P422">
        <v>12</v>
      </c>
      <c r="Q422">
        <v>16</v>
      </c>
      <c r="R422">
        <v>21</v>
      </c>
      <c r="S422">
        <v>41</v>
      </c>
    </row>
    <row r="423" spans="1:19" x14ac:dyDescent="0.25">
      <c r="A423" t="str">
        <f t="shared" si="6"/>
        <v>OegstgeestTotaalEigenaarN.v.t.N.v.t.</v>
      </c>
      <c r="B423">
        <v>2015</v>
      </c>
      <c r="C423" t="s">
        <v>21</v>
      </c>
      <c r="D423" t="s">
        <v>25</v>
      </c>
      <c r="E423" t="s">
        <v>0</v>
      </c>
      <c r="F423" t="s">
        <v>2</v>
      </c>
      <c r="G423" t="s">
        <v>1</v>
      </c>
      <c r="H423" t="s">
        <v>1</v>
      </c>
      <c r="I423">
        <v>7200</v>
      </c>
      <c r="J423">
        <v>1</v>
      </c>
      <c r="K423">
        <v>4</v>
      </c>
      <c r="L423">
        <v>15</v>
      </c>
      <c r="M423">
        <v>23</v>
      </c>
      <c r="N423">
        <v>56</v>
      </c>
      <c r="O423">
        <v>4</v>
      </c>
      <c r="P423">
        <v>5</v>
      </c>
      <c r="Q423">
        <v>14</v>
      </c>
      <c r="R423">
        <v>24</v>
      </c>
      <c r="S423">
        <v>52</v>
      </c>
    </row>
    <row r="424" spans="1:19" x14ac:dyDescent="0.25">
      <c r="A424" t="str">
        <f t="shared" si="6"/>
        <v>OegstgeestTotaalHuurTotaalN.v.t.</v>
      </c>
      <c r="B424">
        <v>2015</v>
      </c>
      <c r="C424" t="s">
        <v>21</v>
      </c>
      <c r="D424" t="s">
        <v>25</v>
      </c>
      <c r="E424" t="s">
        <v>0</v>
      </c>
      <c r="F424" t="s">
        <v>3</v>
      </c>
      <c r="G424" t="s">
        <v>0</v>
      </c>
      <c r="H424" t="s">
        <v>1</v>
      </c>
      <c r="I424">
        <v>2600</v>
      </c>
      <c r="J424">
        <v>27</v>
      </c>
      <c r="K424">
        <v>36</v>
      </c>
      <c r="L424">
        <v>20</v>
      </c>
      <c r="M424">
        <v>11</v>
      </c>
      <c r="N424">
        <v>7</v>
      </c>
      <c r="O424">
        <v>29</v>
      </c>
      <c r="P424">
        <v>31</v>
      </c>
      <c r="Q424">
        <v>19</v>
      </c>
      <c r="R424">
        <v>12</v>
      </c>
      <c r="S424">
        <v>9</v>
      </c>
    </row>
    <row r="425" spans="1:19" x14ac:dyDescent="0.25">
      <c r="A425" t="str">
        <f t="shared" si="6"/>
        <v>OegstgeestTotaalHuurCorporatieTotaal</v>
      </c>
      <c r="B425">
        <v>2015</v>
      </c>
      <c r="C425" t="s">
        <v>21</v>
      </c>
      <c r="D425" t="s">
        <v>25</v>
      </c>
      <c r="E425" t="s">
        <v>0</v>
      </c>
      <c r="F425" t="s">
        <v>3</v>
      </c>
      <c r="G425" t="s">
        <v>4</v>
      </c>
      <c r="H425" t="s">
        <v>0</v>
      </c>
      <c r="I425">
        <v>1600</v>
      </c>
      <c r="J425">
        <v>30</v>
      </c>
      <c r="K425">
        <v>41</v>
      </c>
      <c r="L425">
        <v>20</v>
      </c>
      <c r="M425">
        <v>8</v>
      </c>
      <c r="N425">
        <v>2</v>
      </c>
      <c r="O425">
        <v>32</v>
      </c>
      <c r="P425">
        <v>36</v>
      </c>
      <c r="Q425">
        <v>19</v>
      </c>
      <c r="R425">
        <v>10</v>
      </c>
      <c r="S425">
        <v>3</v>
      </c>
    </row>
    <row r="426" spans="1:19" x14ac:dyDescent="0.25">
      <c r="A426" t="str">
        <f t="shared" si="6"/>
        <v>OegstgeestTotaalHuurCorporatieOnder liberalisatiegrens</v>
      </c>
      <c r="B426">
        <v>2015</v>
      </c>
      <c r="C426" t="s">
        <v>21</v>
      </c>
      <c r="D426" t="s">
        <v>25</v>
      </c>
      <c r="E426" t="s">
        <v>0</v>
      </c>
      <c r="F426" t="s">
        <v>3</v>
      </c>
      <c r="G426" t="s">
        <v>4</v>
      </c>
      <c r="H426" t="s">
        <v>5</v>
      </c>
      <c r="I426">
        <v>1300</v>
      </c>
      <c r="J426">
        <v>31</v>
      </c>
      <c r="K426">
        <v>42</v>
      </c>
      <c r="L426">
        <v>19</v>
      </c>
      <c r="M426">
        <v>6</v>
      </c>
      <c r="N426">
        <v>2</v>
      </c>
      <c r="O426">
        <v>33</v>
      </c>
      <c r="P426">
        <v>37</v>
      </c>
      <c r="Q426">
        <v>18</v>
      </c>
      <c r="R426">
        <v>9</v>
      </c>
      <c r="S426">
        <v>3</v>
      </c>
    </row>
    <row r="427" spans="1:19" x14ac:dyDescent="0.25">
      <c r="A427" t="str">
        <f t="shared" si="6"/>
        <v>OegstgeestTotaalHuurCorporatieOverig</v>
      </c>
      <c r="B427">
        <v>2015</v>
      </c>
      <c r="C427" t="s">
        <v>21</v>
      </c>
      <c r="D427" t="s">
        <v>25</v>
      </c>
      <c r="E427" t="s">
        <v>0</v>
      </c>
      <c r="F427" t="s">
        <v>3</v>
      </c>
      <c r="G427" t="s">
        <v>4</v>
      </c>
      <c r="H427" t="s">
        <v>6</v>
      </c>
      <c r="I427">
        <v>300</v>
      </c>
      <c r="J427">
        <v>22</v>
      </c>
      <c r="K427">
        <v>36</v>
      </c>
      <c r="L427">
        <v>23</v>
      </c>
      <c r="M427">
        <v>14</v>
      </c>
      <c r="N427">
        <v>4</v>
      </c>
      <c r="O427">
        <v>24</v>
      </c>
      <c r="P427">
        <v>32</v>
      </c>
      <c r="Q427">
        <v>22</v>
      </c>
      <c r="R427">
        <v>15</v>
      </c>
      <c r="S427">
        <v>6</v>
      </c>
    </row>
    <row r="428" spans="1:19" x14ac:dyDescent="0.25">
      <c r="A428" t="str">
        <f t="shared" si="6"/>
        <v>OegstgeestTotaalHuurOverige verhuurderN.v.t.</v>
      </c>
      <c r="B428">
        <v>2015</v>
      </c>
      <c r="C428" t="s">
        <v>21</v>
      </c>
      <c r="D428" t="s">
        <v>25</v>
      </c>
      <c r="E428" t="s">
        <v>0</v>
      </c>
      <c r="F428" t="s">
        <v>3</v>
      </c>
      <c r="G428" t="s">
        <v>7</v>
      </c>
      <c r="H428" t="s">
        <v>1</v>
      </c>
      <c r="I428">
        <v>900</v>
      </c>
      <c r="J428">
        <v>21</v>
      </c>
      <c r="K428">
        <v>26</v>
      </c>
      <c r="L428">
        <v>21</v>
      </c>
      <c r="M428">
        <v>17</v>
      </c>
      <c r="N428">
        <v>14</v>
      </c>
      <c r="O428">
        <v>25</v>
      </c>
      <c r="P428">
        <v>21</v>
      </c>
      <c r="Q428">
        <v>20</v>
      </c>
      <c r="R428">
        <v>15</v>
      </c>
      <c r="S428">
        <v>19</v>
      </c>
    </row>
    <row r="429" spans="1:19" x14ac:dyDescent="0.25">
      <c r="A429" t="str">
        <f t="shared" si="6"/>
        <v>OegstgeestInkomensafh.huurbeleid tot 34229 euroTotaalN.v.t.N.v.t.</v>
      </c>
      <c r="B429">
        <v>2015</v>
      </c>
      <c r="C429" t="s">
        <v>21</v>
      </c>
      <c r="D429" t="s">
        <v>25</v>
      </c>
      <c r="E429" t="s">
        <v>8</v>
      </c>
      <c r="F429" t="s">
        <v>0</v>
      </c>
      <c r="G429" t="s">
        <v>1</v>
      </c>
      <c r="H429" t="s">
        <v>1</v>
      </c>
      <c r="I429">
        <v>2900</v>
      </c>
      <c r="J429">
        <v>25</v>
      </c>
      <c r="K429">
        <v>33</v>
      </c>
      <c r="L429">
        <v>22</v>
      </c>
      <c r="M429">
        <v>12</v>
      </c>
      <c r="N429">
        <v>8</v>
      </c>
      <c r="O429">
        <v>33</v>
      </c>
      <c r="P429">
        <v>32</v>
      </c>
      <c r="Q429">
        <v>23</v>
      </c>
      <c r="R429">
        <v>9</v>
      </c>
      <c r="S429">
        <v>4</v>
      </c>
    </row>
    <row r="430" spans="1:19" x14ac:dyDescent="0.25">
      <c r="A430" t="str">
        <f t="shared" si="6"/>
        <v>OegstgeestInkomensafh.huurbeleid tot 34229 euroEigenaarN.v.t.N.v.t.</v>
      </c>
      <c r="B430">
        <v>2015</v>
      </c>
      <c r="C430" t="s">
        <v>21</v>
      </c>
      <c r="D430" t="s">
        <v>25</v>
      </c>
      <c r="E430" t="s">
        <v>8</v>
      </c>
      <c r="F430" t="s">
        <v>2</v>
      </c>
      <c r="G430" t="s">
        <v>1</v>
      </c>
      <c r="H430" t="s">
        <v>1</v>
      </c>
      <c r="I430">
        <v>1300</v>
      </c>
      <c r="J430">
        <v>6</v>
      </c>
      <c r="K430">
        <v>15</v>
      </c>
      <c r="L430">
        <v>38</v>
      </c>
      <c r="M430">
        <v>24</v>
      </c>
      <c r="N430">
        <v>17</v>
      </c>
      <c r="O430">
        <v>17</v>
      </c>
      <c r="P430">
        <v>21</v>
      </c>
      <c r="Q430">
        <v>37</v>
      </c>
      <c r="R430">
        <v>18</v>
      </c>
      <c r="S430">
        <v>8</v>
      </c>
    </row>
    <row r="431" spans="1:19" x14ac:dyDescent="0.25">
      <c r="A431" t="str">
        <f t="shared" si="6"/>
        <v>OegstgeestInkomensafh.huurbeleid tot 34229 euroHuurTotaalN.v.t.</v>
      </c>
      <c r="B431">
        <v>2015</v>
      </c>
      <c r="C431" t="s">
        <v>21</v>
      </c>
      <c r="D431" t="s">
        <v>25</v>
      </c>
      <c r="E431" t="s">
        <v>8</v>
      </c>
      <c r="F431" t="s">
        <v>3</v>
      </c>
      <c r="G431" t="s">
        <v>0</v>
      </c>
      <c r="H431" t="s">
        <v>1</v>
      </c>
      <c r="I431">
        <v>1600</v>
      </c>
      <c r="J431">
        <v>42</v>
      </c>
      <c r="K431">
        <v>48</v>
      </c>
      <c r="L431">
        <v>9</v>
      </c>
      <c r="M431">
        <v>1</v>
      </c>
      <c r="N431">
        <v>0</v>
      </c>
      <c r="O431">
        <v>46</v>
      </c>
      <c r="P431">
        <v>42</v>
      </c>
      <c r="Q431">
        <v>11</v>
      </c>
      <c r="R431">
        <v>1</v>
      </c>
      <c r="S431">
        <v>0</v>
      </c>
    </row>
    <row r="432" spans="1:19" x14ac:dyDescent="0.25">
      <c r="A432" t="str">
        <f t="shared" si="6"/>
        <v>OegstgeestInkomensafh.huurbeleid tot 34229 euroHuurCorporatieTotaal</v>
      </c>
      <c r="B432">
        <v>2015</v>
      </c>
      <c r="C432" t="s">
        <v>21</v>
      </c>
      <c r="D432" t="s">
        <v>25</v>
      </c>
      <c r="E432" t="s">
        <v>8</v>
      </c>
      <c r="F432" t="s">
        <v>3</v>
      </c>
      <c r="G432" t="s">
        <v>4</v>
      </c>
      <c r="H432" t="s">
        <v>0</v>
      </c>
      <c r="I432">
        <v>1200</v>
      </c>
      <c r="J432">
        <v>41</v>
      </c>
      <c r="K432">
        <v>50</v>
      </c>
      <c r="L432">
        <v>8</v>
      </c>
      <c r="M432">
        <v>1</v>
      </c>
      <c r="N432">
        <v>0</v>
      </c>
      <c r="O432">
        <v>44</v>
      </c>
      <c r="P432">
        <v>45</v>
      </c>
      <c r="Q432">
        <v>10</v>
      </c>
      <c r="R432">
        <v>1</v>
      </c>
      <c r="S432">
        <v>0</v>
      </c>
    </row>
    <row r="433" spans="1:19" x14ac:dyDescent="0.25">
      <c r="A433" t="str">
        <f t="shared" si="6"/>
        <v>OegstgeestInkomensafh.huurbeleid tot 34229 euroHuurCorporatieOnder liberalisatiegrens</v>
      </c>
      <c r="B433">
        <v>2015</v>
      </c>
      <c r="C433" t="s">
        <v>21</v>
      </c>
      <c r="D433" t="s">
        <v>25</v>
      </c>
      <c r="E433" t="s">
        <v>8</v>
      </c>
      <c r="F433" t="s">
        <v>3</v>
      </c>
      <c r="G433" t="s">
        <v>4</v>
      </c>
      <c r="H433" t="s">
        <v>5</v>
      </c>
      <c r="I433">
        <v>1000</v>
      </c>
      <c r="J433">
        <v>42</v>
      </c>
      <c r="K433">
        <v>50</v>
      </c>
      <c r="L433">
        <v>8</v>
      </c>
      <c r="M433">
        <v>0</v>
      </c>
      <c r="N433">
        <v>0</v>
      </c>
      <c r="O433">
        <v>45</v>
      </c>
      <c r="P433">
        <v>44</v>
      </c>
      <c r="Q433">
        <v>10</v>
      </c>
      <c r="R433">
        <v>1</v>
      </c>
      <c r="S433">
        <v>0</v>
      </c>
    </row>
    <row r="434" spans="1:19" x14ac:dyDescent="0.25">
      <c r="A434" t="str">
        <f t="shared" si="6"/>
        <v>OegstgeestInkomensafh.huurbeleid tot 34229 euroHuurCorporatieOverig</v>
      </c>
      <c r="B434">
        <v>2015</v>
      </c>
      <c r="C434" t="s">
        <v>21</v>
      </c>
      <c r="D434" t="s">
        <v>25</v>
      </c>
      <c r="E434" t="s">
        <v>8</v>
      </c>
      <c r="F434" t="s">
        <v>3</v>
      </c>
      <c r="G434" t="s">
        <v>4</v>
      </c>
      <c r="H434" t="s">
        <v>6</v>
      </c>
      <c r="I434">
        <v>200</v>
      </c>
      <c r="J434">
        <v>37</v>
      </c>
      <c r="K434">
        <v>52</v>
      </c>
      <c r="L434">
        <v>9</v>
      </c>
      <c r="M434">
        <v>2</v>
      </c>
      <c r="N434">
        <v>0</v>
      </c>
      <c r="O434">
        <v>40</v>
      </c>
      <c r="P434">
        <v>48</v>
      </c>
      <c r="Q434">
        <v>11</v>
      </c>
      <c r="R434">
        <v>1</v>
      </c>
      <c r="S434">
        <v>0</v>
      </c>
    </row>
    <row r="435" spans="1:19" x14ac:dyDescent="0.25">
      <c r="A435" t="str">
        <f t="shared" si="6"/>
        <v>OegstgeestInkomensafh.huurbeleid tot 34229 euroHuurOverige verhuurderN.v.t.</v>
      </c>
      <c r="B435">
        <v>2015</v>
      </c>
      <c r="C435" t="s">
        <v>21</v>
      </c>
      <c r="D435" t="s">
        <v>25</v>
      </c>
      <c r="E435" t="s">
        <v>8</v>
      </c>
      <c r="F435" t="s">
        <v>3</v>
      </c>
      <c r="G435" t="s">
        <v>7</v>
      </c>
      <c r="H435" t="s">
        <v>1</v>
      </c>
      <c r="I435">
        <v>400</v>
      </c>
      <c r="J435">
        <v>44</v>
      </c>
      <c r="K435">
        <v>41</v>
      </c>
      <c r="L435">
        <v>11</v>
      </c>
      <c r="M435">
        <v>2</v>
      </c>
      <c r="N435">
        <v>1</v>
      </c>
      <c r="O435">
        <v>51</v>
      </c>
      <c r="P435">
        <v>33</v>
      </c>
      <c r="Q435">
        <v>12</v>
      </c>
      <c r="R435">
        <v>3</v>
      </c>
      <c r="S435">
        <v>1</v>
      </c>
    </row>
    <row r="436" spans="1:19" x14ac:dyDescent="0.25">
      <c r="A436" t="str">
        <f t="shared" si="6"/>
        <v>OegstgeestInkomensafh.huurbeleid 34229 t/m 43786 euroTotaalN.v.t.N.v.t.</v>
      </c>
      <c r="B436">
        <v>2015</v>
      </c>
      <c r="C436" t="s">
        <v>21</v>
      </c>
      <c r="D436" t="s">
        <v>25</v>
      </c>
      <c r="E436" t="s">
        <v>9</v>
      </c>
      <c r="F436" t="s">
        <v>0</v>
      </c>
      <c r="G436" t="s">
        <v>1</v>
      </c>
      <c r="H436" t="s">
        <v>1</v>
      </c>
      <c r="I436">
        <v>1100</v>
      </c>
      <c r="J436">
        <v>2</v>
      </c>
      <c r="K436">
        <v>16</v>
      </c>
      <c r="L436">
        <v>34</v>
      </c>
      <c r="M436">
        <v>26</v>
      </c>
      <c r="N436">
        <v>22</v>
      </c>
      <c r="O436">
        <v>3</v>
      </c>
      <c r="P436">
        <v>16</v>
      </c>
      <c r="Q436">
        <v>36</v>
      </c>
      <c r="R436">
        <v>39</v>
      </c>
      <c r="S436">
        <v>7</v>
      </c>
    </row>
    <row r="437" spans="1:19" x14ac:dyDescent="0.25">
      <c r="A437" t="str">
        <f t="shared" si="6"/>
        <v>OegstgeestInkomensafh.huurbeleid 34229 t/m 43786 euroEigenaarN.v.t.N.v.t.</v>
      </c>
      <c r="B437">
        <v>2015</v>
      </c>
      <c r="C437" t="s">
        <v>21</v>
      </c>
      <c r="D437" t="s">
        <v>25</v>
      </c>
      <c r="E437" t="s">
        <v>9</v>
      </c>
      <c r="F437" t="s">
        <v>2</v>
      </c>
      <c r="G437" t="s">
        <v>1</v>
      </c>
      <c r="H437" t="s">
        <v>1</v>
      </c>
      <c r="I437">
        <v>700</v>
      </c>
      <c r="J437">
        <v>1</v>
      </c>
      <c r="K437">
        <v>8</v>
      </c>
      <c r="L437">
        <v>24</v>
      </c>
      <c r="M437">
        <v>36</v>
      </c>
      <c r="N437">
        <v>32</v>
      </c>
      <c r="O437">
        <v>2</v>
      </c>
      <c r="P437">
        <v>10</v>
      </c>
      <c r="Q437">
        <v>27</v>
      </c>
      <c r="R437">
        <v>51</v>
      </c>
      <c r="S437">
        <v>10</v>
      </c>
    </row>
    <row r="438" spans="1:19" x14ac:dyDescent="0.25">
      <c r="A438" t="str">
        <f t="shared" si="6"/>
        <v>OegstgeestInkomensafh.huurbeleid 34229 t/m 43786 euroHuurTotaalN.v.t.</v>
      </c>
      <c r="B438">
        <v>2015</v>
      </c>
      <c r="C438" t="s">
        <v>21</v>
      </c>
      <c r="D438" t="s">
        <v>25</v>
      </c>
      <c r="E438" t="s">
        <v>9</v>
      </c>
      <c r="F438" t="s">
        <v>3</v>
      </c>
      <c r="G438" t="s">
        <v>0</v>
      </c>
      <c r="H438" t="s">
        <v>1</v>
      </c>
      <c r="I438">
        <v>300</v>
      </c>
      <c r="J438">
        <v>5</v>
      </c>
      <c r="K438">
        <v>34</v>
      </c>
      <c r="L438">
        <v>55</v>
      </c>
      <c r="M438">
        <v>5</v>
      </c>
      <c r="N438">
        <v>1</v>
      </c>
      <c r="O438">
        <v>5</v>
      </c>
      <c r="P438">
        <v>28</v>
      </c>
      <c r="Q438">
        <v>54</v>
      </c>
      <c r="R438">
        <v>12</v>
      </c>
      <c r="S438">
        <v>1</v>
      </c>
    </row>
    <row r="439" spans="1:19" x14ac:dyDescent="0.25">
      <c r="A439" t="str">
        <f t="shared" si="6"/>
        <v>OegstgeestInkomensafh.huurbeleid 34229 t/m 43786 euroHuurCorporatieTotaal</v>
      </c>
      <c r="B439">
        <v>2015</v>
      </c>
      <c r="C439" t="s">
        <v>21</v>
      </c>
      <c r="D439" t="s">
        <v>25</v>
      </c>
      <c r="E439" t="s">
        <v>9</v>
      </c>
      <c r="F439" t="s">
        <v>3</v>
      </c>
      <c r="G439" t="s">
        <v>4</v>
      </c>
      <c r="H439" t="s">
        <v>0</v>
      </c>
      <c r="I439">
        <v>200</v>
      </c>
      <c r="J439">
        <v>4</v>
      </c>
      <c r="K439">
        <v>36</v>
      </c>
      <c r="L439">
        <v>55</v>
      </c>
      <c r="M439">
        <v>5</v>
      </c>
      <c r="N439">
        <v>0</v>
      </c>
      <c r="O439">
        <v>4</v>
      </c>
      <c r="P439">
        <v>29</v>
      </c>
      <c r="Q439">
        <v>55</v>
      </c>
      <c r="R439">
        <v>11</v>
      </c>
      <c r="S439">
        <v>1</v>
      </c>
    </row>
    <row r="440" spans="1:19" x14ac:dyDescent="0.25">
      <c r="A440" t="str">
        <f t="shared" si="6"/>
        <v>OegstgeestInkomensafh.huurbeleid 34229 t/m 43786 euroHuurCorporatieOnder liberalisatiegrens</v>
      </c>
      <c r="B440">
        <v>2015</v>
      </c>
      <c r="C440" t="s">
        <v>21</v>
      </c>
      <c r="D440" t="s">
        <v>25</v>
      </c>
      <c r="E440" t="s">
        <v>9</v>
      </c>
      <c r="F440" t="s">
        <v>3</v>
      </c>
      <c r="G440" t="s">
        <v>4</v>
      </c>
      <c r="H440" t="s">
        <v>5</v>
      </c>
      <c r="I440">
        <v>200</v>
      </c>
      <c r="J440">
        <v>5</v>
      </c>
      <c r="K440">
        <v>38</v>
      </c>
      <c r="L440">
        <v>54</v>
      </c>
      <c r="M440">
        <v>4</v>
      </c>
      <c r="N440">
        <v>0</v>
      </c>
      <c r="O440">
        <v>5</v>
      </c>
      <c r="P440">
        <v>32</v>
      </c>
      <c r="Q440">
        <v>53</v>
      </c>
      <c r="R440">
        <v>9</v>
      </c>
      <c r="S440">
        <v>1</v>
      </c>
    </row>
    <row r="441" spans="1:19" x14ac:dyDescent="0.25">
      <c r="A441" t="str">
        <f t="shared" si="6"/>
        <v>OegstgeestInkomensafh.huurbeleid 34229 t/m 43786 euroHuurCorporatieOverig</v>
      </c>
      <c r="B441">
        <v>2015</v>
      </c>
      <c r="C441" t="s">
        <v>21</v>
      </c>
      <c r="D441" t="s">
        <v>25</v>
      </c>
      <c r="E441" t="s">
        <v>9</v>
      </c>
      <c r="F441" t="s">
        <v>3</v>
      </c>
      <c r="G441" t="s">
        <v>4</v>
      </c>
      <c r="H441" t="s">
        <v>6</v>
      </c>
      <c r="I441">
        <v>0</v>
      </c>
      <c r="J441">
        <v>0</v>
      </c>
      <c r="K441">
        <v>30</v>
      </c>
      <c r="L441">
        <v>60</v>
      </c>
      <c r="M441">
        <v>11</v>
      </c>
      <c r="N441">
        <v>0</v>
      </c>
      <c r="O441">
        <v>0</v>
      </c>
      <c r="P441">
        <v>19</v>
      </c>
      <c r="Q441">
        <v>62</v>
      </c>
      <c r="R441">
        <v>17</v>
      </c>
      <c r="S441">
        <v>2</v>
      </c>
    </row>
    <row r="442" spans="1:19" x14ac:dyDescent="0.25">
      <c r="A442" t="str">
        <f t="shared" si="6"/>
        <v>OegstgeestInkomensafh.huurbeleid 34229 t/m 43786 euroHuurOverige verhuurderN.v.t.</v>
      </c>
      <c r="B442">
        <v>2015</v>
      </c>
      <c r="C442" t="s">
        <v>21</v>
      </c>
      <c r="D442" t="s">
        <v>25</v>
      </c>
      <c r="E442" t="s">
        <v>9</v>
      </c>
      <c r="F442" t="s">
        <v>3</v>
      </c>
      <c r="G442" t="s">
        <v>7</v>
      </c>
      <c r="H442" t="s">
        <v>1</v>
      </c>
      <c r="I442">
        <v>100</v>
      </c>
      <c r="J442">
        <v>6</v>
      </c>
      <c r="K442">
        <v>32</v>
      </c>
      <c r="L442">
        <v>54</v>
      </c>
      <c r="M442">
        <v>5</v>
      </c>
      <c r="N442">
        <v>3</v>
      </c>
      <c r="O442">
        <v>7</v>
      </c>
      <c r="P442">
        <v>26</v>
      </c>
      <c r="Q442">
        <v>51</v>
      </c>
      <c r="R442">
        <v>14</v>
      </c>
      <c r="S442">
        <v>2</v>
      </c>
    </row>
    <row r="443" spans="1:19" x14ac:dyDescent="0.25">
      <c r="A443" t="str">
        <f t="shared" si="6"/>
        <v>OegstgeestInkomensafh.huurbeleid meer dan 43786 euroTotaalN.v.t.N.v.t.</v>
      </c>
      <c r="B443">
        <v>2015</v>
      </c>
      <c r="C443" t="s">
        <v>21</v>
      </c>
      <c r="D443" t="s">
        <v>25</v>
      </c>
      <c r="E443" t="s">
        <v>10</v>
      </c>
      <c r="F443" t="s">
        <v>0</v>
      </c>
      <c r="G443" t="s">
        <v>1</v>
      </c>
      <c r="H443" t="s">
        <v>1</v>
      </c>
      <c r="I443">
        <v>5800</v>
      </c>
      <c r="J443">
        <v>0</v>
      </c>
      <c r="K443">
        <v>1</v>
      </c>
      <c r="L443">
        <v>10</v>
      </c>
      <c r="M443">
        <v>23</v>
      </c>
      <c r="N443">
        <v>65</v>
      </c>
      <c r="O443">
        <v>1</v>
      </c>
      <c r="P443">
        <v>1</v>
      </c>
      <c r="Q443">
        <v>8</v>
      </c>
      <c r="R443">
        <v>24</v>
      </c>
      <c r="S443">
        <v>66</v>
      </c>
    </row>
    <row r="444" spans="1:19" x14ac:dyDescent="0.25">
      <c r="A444" t="str">
        <f t="shared" si="6"/>
        <v>OegstgeestInkomensafh.huurbeleid meer dan 43786 euroEigenaarN.v.t.N.v.t.</v>
      </c>
      <c r="B444">
        <v>2015</v>
      </c>
      <c r="C444" t="s">
        <v>21</v>
      </c>
      <c r="D444" t="s">
        <v>25</v>
      </c>
      <c r="E444" t="s">
        <v>10</v>
      </c>
      <c r="F444" t="s">
        <v>2</v>
      </c>
      <c r="G444" t="s">
        <v>1</v>
      </c>
      <c r="H444" t="s">
        <v>1</v>
      </c>
      <c r="I444">
        <v>5100</v>
      </c>
      <c r="J444">
        <v>0</v>
      </c>
      <c r="K444">
        <v>1</v>
      </c>
      <c r="L444">
        <v>7</v>
      </c>
      <c r="M444">
        <v>21</v>
      </c>
      <c r="N444">
        <v>70</v>
      </c>
      <c r="O444">
        <v>1</v>
      </c>
      <c r="P444">
        <v>1</v>
      </c>
      <c r="Q444">
        <v>7</v>
      </c>
      <c r="R444">
        <v>22</v>
      </c>
      <c r="S444">
        <v>70</v>
      </c>
    </row>
    <row r="445" spans="1:19" x14ac:dyDescent="0.25">
      <c r="A445" t="str">
        <f t="shared" si="6"/>
        <v>OegstgeestInkomensafh.huurbeleid meer dan 43786 euroHuurTotaalN.v.t.</v>
      </c>
      <c r="B445">
        <v>2015</v>
      </c>
      <c r="C445" t="s">
        <v>21</v>
      </c>
      <c r="D445" t="s">
        <v>25</v>
      </c>
      <c r="E445" t="s">
        <v>10</v>
      </c>
      <c r="F445" t="s">
        <v>3</v>
      </c>
      <c r="G445" t="s">
        <v>0</v>
      </c>
      <c r="H445" t="s">
        <v>1</v>
      </c>
      <c r="I445">
        <v>600</v>
      </c>
      <c r="J445">
        <v>1</v>
      </c>
      <c r="K445">
        <v>6</v>
      </c>
      <c r="L445">
        <v>29</v>
      </c>
      <c r="M445">
        <v>39</v>
      </c>
      <c r="N445">
        <v>25</v>
      </c>
      <c r="O445">
        <v>1</v>
      </c>
      <c r="P445">
        <v>6</v>
      </c>
      <c r="Q445">
        <v>21</v>
      </c>
      <c r="R445">
        <v>38</v>
      </c>
      <c r="S445">
        <v>35</v>
      </c>
    </row>
    <row r="446" spans="1:19" x14ac:dyDescent="0.25">
      <c r="A446" t="str">
        <f t="shared" si="6"/>
        <v>OegstgeestInkomensafh.huurbeleid meer dan 43786 euroHuurCorporatieTotaal</v>
      </c>
      <c r="B446">
        <v>2015</v>
      </c>
      <c r="C446" t="s">
        <v>21</v>
      </c>
      <c r="D446" t="s">
        <v>25</v>
      </c>
      <c r="E446" t="s">
        <v>10</v>
      </c>
      <c r="F446" t="s">
        <v>3</v>
      </c>
      <c r="G446" t="s">
        <v>4</v>
      </c>
      <c r="H446" t="s">
        <v>0</v>
      </c>
      <c r="I446">
        <v>300</v>
      </c>
      <c r="J446">
        <v>1</v>
      </c>
      <c r="K446">
        <v>5</v>
      </c>
      <c r="L446">
        <v>41</v>
      </c>
      <c r="M446">
        <v>40</v>
      </c>
      <c r="N446">
        <v>13</v>
      </c>
      <c r="O446">
        <v>1</v>
      </c>
      <c r="P446">
        <v>4</v>
      </c>
      <c r="Q446">
        <v>27</v>
      </c>
      <c r="R446">
        <v>49</v>
      </c>
      <c r="S446">
        <v>19</v>
      </c>
    </row>
    <row r="447" spans="1:19" x14ac:dyDescent="0.25">
      <c r="A447" t="str">
        <f t="shared" si="6"/>
        <v>OegstgeestInkomensafh.huurbeleid meer dan 43786 euroHuurCorporatieOnder liberalisatiegrens</v>
      </c>
      <c r="B447">
        <v>2015</v>
      </c>
      <c r="C447" t="s">
        <v>21</v>
      </c>
      <c r="D447" t="s">
        <v>25</v>
      </c>
      <c r="E447" t="s">
        <v>10</v>
      </c>
      <c r="F447" t="s">
        <v>3</v>
      </c>
      <c r="G447" t="s">
        <v>4</v>
      </c>
      <c r="H447" t="s">
        <v>5</v>
      </c>
      <c r="I447">
        <v>200</v>
      </c>
      <c r="J447">
        <v>1</v>
      </c>
      <c r="K447">
        <v>6</v>
      </c>
      <c r="L447">
        <v>45</v>
      </c>
      <c r="M447">
        <v>37</v>
      </c>
      <c r="N447">
        <v>10</v>
      </c>
      <c r="O447">
        <v>1</v>
      </c>
      <c r="P447">
        <v>5</v>
      </c>
      <c r="Q447">
        <v>28</v>
      </c>
      <c r="R447">
        <v>49</v>
      </c>
      <c r="S447">
        <v>17</v>
      </c>
    </row>
    <row r="448" spans="1:19" x14ac:dyDescent="0.25">
      <c r="A448" t="str">
        <f t="shared" si="6"/>
        <v>OegstgeestInkomensafh.huurbeleid meer dan 43786 euroHuurCorporatieOverig</v>
      </c>
      <c r="B448">
        <v>2015</v>
      </c>
      <c r="C448" t="s">
        <v>21</v>
      </c>
      <c r="D448" t="s">
        <v>25</v>
      </c>
      <c r="E448" t="s">
        <v>10</v>
      </c>
      <c r="F448" t="s">
        <v>3</v>
      </c>
      <c r="G448" t="s">
        <v>4</v>
      </c>
      <c r="H448" t="s">
        <v>6</v>
      </c>
      <c r="I448">
        <v>100</v>
      </c>
      <c r="J448">
        <v>0</v>
      </c>
      <c r="K448">
        <v>3</v>
      </c>
      <c r="L448">
        <v>31</v>
      </c>
      <c r="M448">
        <v>47</v>
      </c>
      <c r="N448">
        <v>19</v>
      </c>
      <c r="O448">
        <v>0</v>
      </c>
      <c r="P448">
        <v>3</v>
      </c>
      <c r="Q448">
        <v>23</v>
      </c>
      <c r="R448">
        <v>50</v>
      </c>
      <c r="S448">
        <v>24</v>
      </c>
    </row>
    <row r="449" spans="1:19" x14ac:dyDescent="0.25">
      <c r="A449" t="str">
        <f t="shared" si="6"/>
        <v>OegstgeestInkomensafh.huurbeleid meer dan 43786 euroHuurOverige verhuurderN.v.t.</v>
      </c>
      <c r="B449">
        <v>2015</v>
      </c>
      <c r="C449" t="s">
        <v>21</v>
      </c>
      <c r="D449" t="s">
        <v>25</v>
      </c>
      <c r="E449" t="s">
        <v>10</v>
      </c>
      <c r="F449" t="s">
        <v>3</v>
      </c>
      <c r="G449" t="s">
        <v>7</v>
      </c>
      <c r="H449" t="s">
        <v>1</v>
      </c>
      <c r="I449">
        <v>400</v>
      </c>
      <c r="J449">
        <v>0</v>
      </c>
      <c r="K449">
        <v>7</v>
      </c>
      <c r="L449">
        <v>20</v>
      </c>
      <c r="M449">
        <v>39</v>
      </c>
      <c r="N449">
        <v>34</v>
      </c>
      <c r="O449">
        <v>1</v>
      </c>
      <c r="P449">
        <v>7</v>
      </c>
      <c r="Q449">
        <v>17</v>
      </c>
      <c r="R449">
        <v>29</v>
      </c>
      <c r="S449">
        <v>46</v>
      </c>
    </row>
    <row r="450" spans="1:19" x14ac:dyDescent="0.25">
      <c r="A450" t="str">
        <f t="shared" si="6"/>
        <v>VoorschotenTotaalTotaalN.v.t.N.v.t.</v>
      </c>
      <c r="B450">
        <v>2015</v>
      </c>
      <c r="C450" t="s">
        <v>21</v>
      </c>
      <c r="D450" t="s">
        <v>26</v>
      </c>
      <c r="E450" t="s">
        <v>0</v>
      </c>
      <c r="F450" t="s">
        <v>0</v>
      </c>
      <c r="G450" t="s">
        <v>1</v>
      </c>
      <c r="H450" t="s">
        <v>1</v>
      </c>
      <c r="I450">
        <v>10800</v>
      </c>
      <c r="J450">
        <v>10</v>
      </c>
      <c r="K450">
        <v>15</v>
      </c>
      <c r="L450">
        <v>17</v>
      </c>
      <c r="M450">
        <v>21</v>
      </c>
      <c r="N450">
        <v>37</v>
      </c>
      <c r="O450">
        <v>12</v>
      </c>
      <c r="P450">
        <v>15</v>
      </c>
      <c r="Q450">
        <v>17</v>
      </c>
      <c r="R450">
        <v>21</v>
      </c>
      <c r="S450">
        <v>35</v>
      </c>
    </row>
    <row r="451" spans="1:19" x14ac:dyDescent="0.25">
      <c r="A451" t="str">
        <f t="shared" ref="A451:A505" si="7">CONCATENATE(D451,E451,F451,G451,H451)</f>
        <v>VoorschotenTotaalEigenaarN.v.t.N.v.t.</v>
      </c>
      <c r="B451">
        <v>2015</v>
      </c>
      <c r="C451" t="s">
        <v>21</v>
      </c>
      <c r="D451" t="s">
        <v>26</v>
      </c>
      <c r="E451" t="s">
        <v>0</v>
      </c>
      <c r="F451" t="s">
        <v>2</v>
      </c>
      <c r="G451" t="s">
        <v>1</v>
      </c>
      <c r="H451" t="s">
        <v>1</v>
      </c>
      <c r="I451">
        <v>7000</v>
      </c>
      <c r="J451">
        <v>1</v>
      </c>
      <c r="K451">
        <v>4</v>
      </c>
      <c r="L451">
        <v>15</v>
      </c>
      <c r="M451">
        <v>27</v>
      </c>
      <c r="N451">
        <v>53</v>
      </c>
      <c r="O451">
        <v>4</v>
      </c>
      <c r="P451">
        <v>6</v>
      </c>
      <c r="Q451">
        <v>16</v>
      </c>
      <c r="R451">
        <v>25</v>
      </c>
      <c r="S451">
        <v>49</v>
      </c>
    </row>
    <row r="452" spans="1:19" x14ac:dyDescent="0.25">
      <c r="A452" t="str">
        <f t="shared" si="7"/>
        <v>VoorschotenTotaalHuurTotaalN.v.t.</v>
      </c>
      <c r="B452">
        <v>2015</v>
      </c>
      <c r="C452" t="s">
        <v>21</v>
      </c>
      <c r="D452" t="s">
        <v>26</v>
      </c>
      <c r="E452" t="s">
        <v>0</v>
      </c>
      <c r="F452" t="s">
        <v>3</v>
      </c>
      <c r="G452" t="s">
        <v>0</v>
      </c>
      <c r="H452" t="s">
        <v>1</v>
      </c>
      <c r="I452">
        <v>3700</v>
      </c>
      <c r="J452">
        <v>26</v>
      </c>
      <c r="K452">
        <v>35</v>
      </c>
      <c r="L452">
        <v>22</v>
      </c>
      <c r="M452">
        <v>11</v>
      </c>
      <c r="N452">
        <v>6</v>
      </c>
      <c r="O452">
        <v>29</v>
      </c>
      <c r="P452">
        <v>30</v>
      </c>
      <c r="Q452">
        <v>20</v>
      </c>
      <c r="R452">
        <v>13</v>
      </c>
      <c r="S452">
        <v>8</v>
      </c>
    </row>
    <row r="453" spans="1:19" x14ac:dyDescent="0.25">
      <c r="A453" t="str">
        <f t="shared" si="7"/>
        <v>VoorschotenTotaalHuurCorporatieTotaal</v>
      </c>
      <c r="B453">
        <v>2015</v>
      </c>
      <c r="C453" t="s">
        <v>21</v>
      </c>
      <c r="D453" t="s">
        <v>26</v>
      </c>
      <c r="E453" t="s">
        <v>0</v>
      </c>
      <c r="F453" t="s">
        <v>3</v>
      </c>
      <c r="G453" t="s">
        <v>4</v>
      </c>
      <c r="H453" t="s">
        <v>0</v>
      </c>
      <c r="I453">
        <v>2400</v>
      </c>
      <c r="J453">
        <v>31</v>
      </c>
      <c r="K453">
        <v>40</v>
      </c>
      <c r="L453">
        <v>18</v>
      </c>
      <c r="M453">
        <v>8</v>
      </c>
      <c r="N453">
        <v>2</v>
      </c>
      <c r="O453">
        <v>34</v>
      </c>
      <c r="P453">
        <v>34</v>
      </c>
      <c r="Q453">
        <v>18</v>
      </c>
      <c r="R453">
        <v>9</v>
      </c>
      <c r="S453">
        <v>4</v>
      </c>
    </row>
    <row r="454" spans="1:19" x14ac:dyDescent="0.25">
      <c r="A454" t="str">
        <f t="shared" si="7"/>
        <v>VoorschotenTotaalHuurCorporatieOnder liberalisatiegrens</v>
      </c>
      <c r="B454">
        <v>2015</v>
      </c>
      <c r="C454" t="s">
        <v>21</v>
      </c>
      <c r="D454" t="s">
        <v>26</v>
      </c>
      <c r="E454" t="s">
        <v>0</v>
      </c>
      <c r="F454" t="s">
        <v>3</v>
      </c>
      <c r="G454" t="s">
        <v>4</v>
      </c>
      <c r="H454" t="s">
        <v>5</v>
      </c>
      <c r="I454">
        <v>2000</v>
      </c>
      <c r="J454">
        <v>33</v>
      </c>
      <c r="K454">
        <v>42</v>
      </c>
      <c r="L454">
        <v>17</v>
      </c>
      <c r="M454">
        <v>7</v>
      </c>
      <c r="N454">
        <v>1</v>
      </c>
      <c r="O454">
        <v>36</v>
      </c>
      <c r="P454">
        <v>36</v>
      </c>
      <c r="Q454">
        <v>17</v>
      </c>
      <c r="R454">
        <v>8</v>
      </c>
      <c r="S454">
        <v>3</v>
      </c>
    </row>
    <row r="455" spans="1:19" x14ac:dyDescent="0.25">
      <c r="A455" t="str">
        <f t="shared" si="7"/>
        <v>VoorschotenTotaalHuurCorporatieOverig</v>
      </c>
      <c r="B455">
        <v>2015</v>
      </c>
      <c r="C455" t="s">
        <v>21</v>
      </c>
      <c r="D455" t="s">
        <v>26</v>
      </c>
      <c r="E455" t="s">
        <v>0</v>
      </c>
      <c r="F455" t="s">
        <v>3</v>
      </c>
      <c r="G455" t="s">
        <v>4</v>
      </c>
      <c r="H455" t="s">
        <v>6</v>
      </c>
      <c r="I455">
        <v>400</v>
      </c>
      <c r="J455">
        <v>23</v>
      </c>
      <c r="K455">
        <v>30</v>
      </c>
      <c r="L455">
        <v>24</v>
      </c>
      <c r="M455">
        <v>16</v>
      </c>
      <c r="N455">
        <v>8</v>
      </c>
      <c r="O455">
        <v>26</v>
      </c>
      <c r="P455">
        <v>25</v>
      </c>
      <c r="Q455">
        <v>24</v>
      </c>
      <c r="R455">
        <v>16</v>
      </c>
      <c r="S455">
        <v>10</v>
      </c>
    </row>
    <row r="456" spans="1:19" x14ac:dyDescent="0.25">
      <c r="A456" t="str">
        <f t="shared" si="7"/>
        <v>VoorschotenTotaalHuurOverige verhuurderN.v.t.</v>
      </c>
      <c r="B456">
        <v>2015</v>
      </c>
      <c r="C456" t="s">
        <v>21</v>
      </c>
      <c r="D456" t="s">
        <v>26</v>
      </c>
      <c r="E456" t="s">
        <v>0</v>
      </c>
      <c r="F456" t="s">
        <v>3</v>
      </c>
      <c r="G456" t="s">
        <v>7</v>
      </c>
      <c r="H456" t="s">
        <v>1</v>
      </c>
      <c r="I456">
        <v>1400</v>
      </c>
      <c r="J456">
        <v>18</v>
      </c>
      <c r="K456">
        <v>27</v>
      </c>
      <c r="L456">
        <v>27</v>
      </c>
      <c r="M456">
        <v>17</v>
      </c>
      <c r="N456">
        <v>11</v>
      </c>
      <c r="O456">
        <v>20</v>
      </c>
      <c r="P456">
        <v>23</v>
      </c>
      <c r="Q456">
        <v>23</v>
      </c>
      <c r="R456">
        <v>18</v>
      </c>
      <c r="S456">
        <v>15</v>
      </c>
    </row>
    <row r="457" spans="1:19" x14ac:dyDescent="0.25">
      <c r="A457" t="str">
        <f t="shared" si="7"/>
        <v>VoorschotenInkomensafh.huurbeleid tot 34229 euroTotaalN.v.t.N.v.t.</v>
      </c>
      <c r="B457">
        <v>2015</v>
      </c>
      <c r="C457" t="s">
        <v>21</v>
      </c>
      <c r="D457" t="s">
        <v>26</v>
      </c>
      <c r="E457" t="s">
        <v>8</v>
      </c>
      <c r="F457" t="s">
        <v>0</v>
      </c>
      <c r="G457" t="s">
        <v>1</v>
      </c>
      <c r="H457" t="s">
        <v>1</v>
      </c>
      <c r="I457">
        <v>3600</v>
      </c>
      <c r="J457">
        <v>29</v>
      </c>
      <c r="K457">
        <v>35</v>
      </c>
      <c r="L457">
        <v>19</v>
      </c>
      <c r="M457">
        <v>12</v>
      </c>
      <c r="N457">
        <v>4</v>
      </c>
      <c r="O457">
        <v>36</v>
      </c>
      <c r="P457">
        <v>35</v>
      </c>
      <c r="Q457">
        <v>21</v>
      </c>
      <c r="R457">
        <v>6</v>
      </c>
      <c r="S457">
        <v>2</v>
      </c>
    </row>
    <row r="458" spans="1:19" x14ac:dyDescent="0.25">
      <c r="A458" t="str">
        <f t="shared" si="7"/>
        <v>VoorschotenInkomensafh.huurbeleid tot 34229 euroEigenaarN.v.t.N.v.t.</v>
      </c>
      <c r="B458">
        <v>2015</v>
      </c>
      <c r="C458" t="s">
        <v>21</v>
      </c>
      <c r="D458" t="s">
        <v>26</v>
      </c>
      <c r="E458" t="s">
        <v>8</v>
      </c>
      <c r="F458" t="s">
        <v>2</v>
      </c>
      <c r="G458" t="s">
        <v>1</v>
      </c>
      <c r="H458" t="s">
        <v>1</v>
      </c>
      <c r="I458">
        <v>1300</v>
      </c>
      <c r="J458">
        <v>6</v>
      </c>
      <c r="K458">
        <v>14</v>
      </c>
      <c r="L458">
        <v>36</v>
      </c>
      <c r="M458">
        <v>32</v>
      </c>
      <c r="N458">
        <v>12</v>
      </c>
      <c r="O458">
        <v>17</v>
      </c>
      <c r="P458">
        <v>24</v>
      </c>
      <c r="Q458">
        <v>39</v>
      </c>
      <c r="R458">
        <v>16</v>
      </c>
      <c r="S458">
        <v>4</v>
      </c>
    </row>
    <row r="459" spans="1:19" x14ac:dyDescent="0.25">
      <c r="A459" t="str">
        <f t="shared" si="7"/>
        <v>VoorschotenInkomensafh.huurbeleid tot 34229 euroHuurTotaalN.v.t.</v>
      </c>
      <c r="B459">
        <v>2015</v>
      </c>
      <c r="C459" t="s">
        <v>21</v>
      </c>
      <c r="D459" t="s">
        <v>26</v>
      </c>
      <c r="E459" t="s">
        <v>8</v>
      </c>
      <c r="F459" t="s">
        <v>3</v>
      </c>
      <c r="G459" t="s">
        <v>0</v>
      </c>
      <c r="H459" t="s">
        <v>1</v>
      </c>
      <c r="I459">
        <v>2300</v>
      </c>
      <c r="J459">
        <v>42</v>
      </c>
      <c r="K459">
        <v>48</v>
      </c>
      <c r="L459">
        <v>9</v>
      </c>
      <c r="M459">
        <v>1</v>
      </c>
      <c r="N459">
        <v>0</v>
      </c>
      <c r="O459">
        <v>47</v>
      </c>
      <c r="P459">
        <v>42</v>
      </c>
      <c r="Q459">
        <v>10</v>
      </c>
      <c r="R459">
        <v>1</v>
      </c>
      <c r="S459">
        <v>0</v>
      </c>
    </row>
    <row r="460" spans="1:19" x14ac:dyDescent="0.25">
      <c r="A460" t="str">
        <f t="shared" si="7"/>
        <v>VoorschotenInkomensafh.huurbeleid tot 34229 euroHuurCorporatieTotaal</v>
      </c>
      <c r="B460">
        <v>2015</v>
      </c>
      <c r="C460" t="s">
        <v>21</v>
      </c>
      <c r="D460" t="s">
        <v>26</v>
      </c>
      <c r="E460" t="s">
        <v>8</v>
      </c>
      <c r="F460" t="s">
        <v>3</v>
      </c>
      <c r="G460" t="s">
        <v>4</v>
      </c>
      <c r="H460" t="s">
        <v>0</v>
      </c>
      <c r="I460">
        <v>1600</v>
      </c>
      <c r="J460">
        <v>44</v>
      </c>
      <c r="K460">
        <v>48</v>
      </c>
      <c r="L460">
        <v>7</v>
      </c>
      <c r="M460">
        <v>0</v>
      </c>
      <c r="N460">
        <v>0</v>
      </c>
      <c r="O460">
        <v>48</v>
      </c>
      <c r="P460">
        <v>42</v>
      </c>
      <c r="Q460">
        <v>9</v>
      </c>
      <c r="R460">
        <v>1</v>
      </c>
      <c r="S460">
        <v>0</v>
      </c>
    </row>
    <row r="461" spans="1:19" x14ac:dyDescent="0.25">
      <c r="A461" t="str">
        <f t="shared" si="7"/>
        <v>VoorschotenInkomensafh.huurbeleid tot 34229 euroHuurCorporatieOnder liberalisatiegrens</v>
      </c>
      <c r="B461">
        <v>2015</v>
      </c>
      <c r="C461" t="s">
        <v>21</v>
      </c>
      <c r="D461" t="s">
        <v>26</v>
      </c>
      <c r="E461" t="s">
        <v>8</v>
      </c>
      <c r="F461" t="s">
        <v>3</v>
      </c>
      <c r="G461" t="s">
        <v>4</v>
      </c>
      <c r="H461" t="s">
        <v>5</v>
      </c>
      <c r="I461">
        <v>1500</v>
      </c>
      <c r="J461">
        <v>44</v>
      </c>
      <c r="K461">
        <v>49</v>
      </c>
      <c r="L461">
        <v>7</v>
      </c>
      <c r="M461">
        <v>0</v>
      </c>
      <c r="N461">
        <v>0</v>
      </c>
      <c r="O461">
        <v>48</v>
      </c>
      <c r="P461">
        <v>42</v>
      </c>
      <c r="Q461">
        <v>9</v>
      </c>
      <c r="R461">
        <v>1</v>
      </c>
      <c r="S461">
        <v>0</v>
      </c>
    </row>
    <row r="462" spans="1:19" x14ac:dyDescent="0.25">
      <c r="A462" t="str">
        <f t="shared" si="7"/>
        <v>VoorschotenInkomensafh.huurbeleid tot 34229 euroHuurCorporatieOverig</v>
      </c>
      <c r="B462">
        <v>2015</v>
      </c>
      <c r="C462" t="s">
        <v>21</v>
      </c>
      <c r="D462" t="s">
        <v>26</v>
      </c>
      <c r="E462" t="s">
        <v>8</v>
      </c>
      <c r="F462" t="s">
        <v>3</v>
      </c>
      <c r="G462" t="s">
        <v>4</v>
      </c>
      <c r="H462" t="s">
        <v>6</v>
      </c>
      <c r="I462">
        <v>200</v>
      </c>
      <c r="J462">
        <v>43</v>
      </c>
      <c r="K462">
        <v>46</v>
      </c>
      <c r="L462">
        <v>10</v>
      </c>
      <c r="M462">
        <v>1</v>
      </c>
      <c r="N462">
        <v>1</v>
      </c>
      <c r="O462">
        <v>48</v>
      </c>
      <c r="P462">
        <v>41</v>
      </c>
      <c r="Q462">
        <v>9</v>
      </c>
      <c r="R462">
        <v>2</v>
      </c>
      <c r="S462">
        <v>0</v>
      </c>
    </row>
    <row r="463" spans="1:19" x14ac:dyDescent="0.25">
      <c r="A463" t="str">
        <f t="shared" si="7"/>
        <v>VoorschotenInkomensafh.huurbeleid tot 34229 euroHuurOverige verhuurderN.v.t.</v>
      </c>
      <c r="B463">
        <v>2015</v>
      </c>
      <c r="C463" t="s">
        <v>21</v>
      </c>
      <c r="D463" t="s">
        <v>26</v>
      </c>
      <c r="E463" t="s">
        <v>8</v>
      </c>
      <c r="F463" t="s">
        <v>3</v>
      </c>
      <c r="G463" t="s">
        <v>7</v>
      </c>
      <c r="H463" t="s">
        <v>1</v>
      </c>
      <c r="I463">
        <v>600</v>
      </c>
      <c r="J463">
        <v>38</v>
      </c>
      <c r="K463">
        <v>46</v>
      </c>
      <c r="L463">
        <v>13</v>
      </c>
      <c r="M463">
        <v>2</v>
      </c>
      <c r="N463">
        <v>1</v>
      </c>
      <c r="O463">
        <v>43</v>
      </c>
      <c r="P463">
        <v>40</v>
      </c>
      <c r="Q463">
        <v>14</v>
      </c>
      <c r="R463">
        <v>2</v>
      </c>
      <c r="S463">
        <v>1</v>
      </c>
    </row>
    <row r="464" spans="1:19" x14ac:dyDescent="0.25">
      <c r="A464" t="str">
        <f t="shared" si="7"/>
        <v>VoorschotenInkomensafh.huurbeleid 34229 t/m 43786 euroTotaalN.v.t.N.v.t.</v>
      </c>
      <c r="B464">
        <v>2015</v>
      </c>
      <c r="C464" t="s">
        <v>21</v>
      </c>
      <c r="D464" t="s">
        <v>26</v>
      </c>
      <c r="E464" t="s">
        <v>9</v>
      </c>
      <c r="F464" t="s">
        <v>0</v>
      </c>
      <c r="G464" t="s">
        <v>1</v>
      </c>
      <c r="H464" t="s">
        <v>1</v>
      </c>
      <c r="I464">
        <v>1200</v>
      </c>
      <c r="J464">
        <v>2</v>
      </c>
      <c r="K464">
        <v>18</v>
      </c>
      <c r="L464">
        <v>37</v>
      </c>
      <c r="M464">
        <v>25</v>
      </c>
      <c r="N464">
        <v>17</v>
      </c>
      <c r="O464">
        <v>3</v>
      </c>
      <c r="P464">
        <v>17</v>
      </c>
      <c r="Q464">
        <v>44</v>
      </c>
      <c r="R464">
        <v>31</v>
      </c>
      <c r="S464">
        <v>5</v>
      </c>
    </row>
    <row r="465" spans="1:19" x14ac:dyDescent="0.25">
      <c r="A465" t="str">
        <f t="shared" si="7"/>
        <v>VoorschotenInkomensafh.huurbeleid 34229 t/m 43786 euroEigenaarN.v.t.N.v.t.</v>
      </c>
      <c r="B465">
        <v>2015</v>
      </c>
      <c r="C465" t="s">
        <v>21</v>
      </c>
      <c r="D465" t="s">
        <v>26</v>
      </c>
      <c r="E465" t="s">
        <v>9</v>
      </c>
      <c r="F465" t="s">
        <v>2</v>
      </c>
      <c r="G465" t="s">
        <v>1</v>
      </c>
      <c r="H465" t="s">
        <v>1</v>
      </c>
      <c r="I465">
        <v>700</v>
      </c>
      <c r="J465">
        <v>0</v>
      </c>
      <c r="K465">
        <v>10</v>
      </c>
      <c r="L465">
        <v>21</v>
      </c>
      <c r="M465">
        <v>39</v>
      </c>
      <c r="N465">
        <v>30</v>
      </c>
      <c r="O465">
        <v>1</v>
      </c>
      <c r="P465">
        <v>12</v>
      </c>
      <c r="Q465">
        <v>34</v>
      </c>
      <c r="R465">
        <v>45</v>
      </c>
      <c r="S465">
        <v>8</v>
      </c>
    </row>
    <row r="466" spans="1:19" x14ac:dyDescent="0.25">
      <c r="A466" t="str">
        <f t="shared" si="7"/>
        <v>VoorschotenInkomensafh.huurbeleid 34229 t/m 43786 euroHuurTotaalN.v.t.</v>
      </c>
      <c r="B466">
        <v>2015</v>
      </c>
      <c r="C466" t="s">
        <v>21</v>
      </c>
      <c r="D466" t="s">
        <v>26</v>
      </c>
      <c r="E466" t="s">
        <v>9</v>
      </c>
      <c r="F466" t="s">
        <v>3</v>
      </c>
      <c r="G466" t="s">
        <v>0</v>
      </c>
      <c r="H466" t="s">
        <v>1</v>
      </c>
      <c r="I466">
        <v>500</v>
      </c>
      <c r="J466">
        <v>4</v>
      </c>
      <c r="K466">
        <v>30</v>
      </c>
      <c r="L466">
        <v>58</v>
      </c>
      <c r="M466">
        <v>8</v>
      </c>
      <c r="N466">
        <v>0</v>
      </c>
      <c r="O466">
        <v>6</v>
      </c>
      <c r="P466">
        <v>24</v>
      </c>
      <c r="Q466">
        <v>56</v>
      </c>
      <c r="R466">
        <v>13</v>
      </c>
      <c r="S466">
        <v>1</v>
      </c>
    </row>
    <row r="467" spans="1:19" x14ac:dyDescent="0.25">
      <c r="A467" t="str">
        <f t="shared" si="7"/>
        <v>VoorschotenInkomensafh.huurbeleid 34229 t/m 43786 euroHuurCorporatieTotaal</v>
      </c>
      <c r="B467">
        <v>2015</v>
      </c>
      <c r="C467" t="s">
        <v>21</v>
      </c>
      <c r="D467" t="s">
        <v>26</v>
      </c>
      <c r="E467" t="s">
        <v>9</v>
      </c>
      <c r="F467" t="s">
        <v>3</v>
      </c>
      <c r="G467" t="s">
        <v>4</v>
      </c>
      <c r="H467" t="s">
        <v>0</v>
      </c>
      <c r="I467">
        <v>300</v>
      </c>
      <c r="J467">
        <v>6</v>
      </c>
      <c r="K467">
        <v>35</v>
      </c>
      <c r="L467">
        <v>49</v>
      </c>
      <c r="M467">
        <v>9</v>
      </c>
      <c r="N467">
        <v>0</v>
      </c>
      <c r="O467">
        <v>7</v>
      </c>
      <c r="P467">
        <v>28</v>
      </c>
      <c r="Q467">
        <v>53</v>
      </c>
      <c r="R467">
        <v>11</v>
      </c>
      <c r="S467">
        <v>1</v>
      </c>
    </row>
    <row r="468" spans="1:19" x14ac:dyDescent="0.25">
      <c r="A468" t="str">
        <f t="shared" si="7"/>
        <v>VoorschotenInkomensafh.huurbeleid 34229 t/m 43786 euroHuurCorporatieOnder liberalisatiegrens</v>
      </c>
      <c r="B468">
        <v>2015</v>
      </c>
      <c r="C468" t="s">
        <v>21</v>
      </c>
      <c r="D468" t="s">
        <v>26</v>
      </c>
      <c r="E468" t="s">
        <v>9</v>
      </c>
      <c r="F468" t="s">
        <v>3</v>
      </c>
      <c r="G468" t="s">
        <v>4</v>
      </c>
      <c r="H468" t="s">
        <v>5</v>
      </c>
      <c r="I468">
        <v>200</v>
      </c>
      <c r="J468">
        <v>5</v>
      </c>
      <c r="K468">
        <v>38</v>
      </c>
      <c r="L468">
        <v>48</v>
      </c>
      <c r="M468">
        <v>8</v>
      </c>
      <c r="N468">
        <v>0</v>
      </c>
      <c r="O468">
        <v>7</v>
      </c>
      <c r="P468">
        <v>31</v>
      </c>
      <c r="Q468">
        <v>50</v>
      </c>
      <c r="R468">
        <v>10</v>
      </c>
      <c r="S468">
        <v>1</v>
      </c>
    </row>
    <row r="469" spans="1:19" x14ac:dyDescent="0.25">
      <c r="A469" t="str">
        <f t="shared" si="7"/>
        <v>VoorschotenInkomensafh.huurbeleid 34229 t/m 43786 euroHuurCorporatieOverig</v>
      </c>
      <c r="B469">
        <v>2015</v>
      </c>
      <c r="C469" t="s">
        <v>21</v>
      </c>
      <c r="D469" t="s">
        <v>26</v>
      </c>
      <c r="E469" t="s">
        <v>9</v>
      </c>
      <c r="F469" t="s">
        <v>3</v>
      </c>
      <c r="G469" t="s">
        <v>4</v>
      </c>
      <c r="H469" t="s">
        <v>6</v>
      </c>
      <c r="I469">
        <v>100</v>
      </c>
      <c r="J469">
        <v>7</v>
      </c>
      <c r="K469">
        <v>27</v>
      </c>
      <c r="L469">
        <v>53</v>
      </c>
      <c r="M469">
        <v>13</v>
      </c>
      <c r="N469">
        <v>0</v>
      </c>
      <c r="O469">
        <v>7</v>
      </c>
      <c r="P469">
        <v>18</v>
      </c>
      <c r="Q469">
        <v>63</v>
      </c>
      <c r="R469">
        <v>12</v>
      </c>
      <c r="S469">
        <v>0</v>
      </c>
    </row>
    <row r="470" spans="1:19" x14ac:dyDescent="0.25">
      <c r="A470" t="str">
        <f t="shared" si="7"/>
        <v>VoorschotenInkomensafh.huurbeleid 34229 t/m 43786 euroHuurOverige verhuurderN.v.t.</v>
      </c>
      <c r="B470">
        <v>2015</v>
      </c>
      <c r="C470" t="s">
        <v>21</v>
      </c>
      <c r="D470" t="s">
        <v>26</v>
      </c>
      <c r="E470" t="s">
        <v>9</v>
      </c>
      <c r="F470" t="s">
        <v>3</v>
      </c>
      <c r="G470" t="s">
        <v>7</v>
      </c>
      <c r="H470" t="s">
        <v>1</v>
      </c>
      <c r="I470">
        <v>200</v>
      </c>
      <c r="J470">
        <v>3</v>
      </c>
      <c r="K470">
        <v>23</v>
      </c>
      <c r="L470">
        <v>67</v>
      </c>
      <c r="M470">
        <v>6</v>
      </c>
      <c r="N470">
        <v>0</v>
      </c>
      <c r="O470">
        <v>5</v>
      </c>
      <c r="P470">
        <v>19</v>
      </c>
      <c r="Q470">
        <v>59</v>
      </c>
      <c r="R470">
        <v>16</v>
      </c>
      <c r="S470">
        <v>1</v>
      </c>
    </row>
    <row r="471" spans="1:19" x14ac:dyDescent="0.25">
      <c r="A471" t="str">
        <f t="shared" si="7"/>
        <v>VoorschotenInkomensafh.huurbeleid meer dan 43786 euroTotaalN.v.t.N.v.t.</v>
      </c>
      <c r="B471">
        <v>2015</v>
      </c>
      <c r="C471" t="s">
        <v>21</v>
      </c>
      <c r="D471" t="s">
        <v>26</v>
      </c>
      <c r="E471" t="s">
        <v>10</v>
      </c>
      <c r="F471" t="s">
        <v>0</v>
      </c>
      <c r="G471" t="s">
        <v>1</v>
      </c>
      <c r="H471" t="s">
        <v>1</v>
      </c>
      <c r="I471">
        <v>6000</v>
      </c>
      <c r="J471">
        <v>0</v>
      </c>
      <c r="K471">
        <v>2</v>
      </c>
      <c r="L471">
        <v>12</v>
      </c>
      <c r="M471">
        <v>26</v>
      </c>
      <c r="N471">
        <v>60</v>
      </c>
      <c r="O471">
        <v>1</v>
      </c>
      <c r="P471">
        <v>2</v>
      </c>
      <c r="Q471">
        <v>10</v>
      </c>
      <c r="R471">
        <v>27</v>
      </c>
      <c r="S471">
        <v>60</v>
      </c>
    </row>
    <row r="472" spans="1:19" x14ac:dyDescent="0.25">
      <c r="A472" t="str">
        <f t="shared" si="7"/>
        <v>VoorschotenInkomensafh.huurbeleid meer dan 43786 euroEigenaarN.v.t.N.v.t.</v>
      </c>
      <c r="B472">
        <v>2015</v>
      </c>
      <c r="C472" t="s">
        <v>21</v>
      </c>
      <c r="D472" t="s">
        <v>26</v>
      </c>
      <c r="E472" t="s">
        <v>10</v>
      </c>
      <c r="F472" t="s">
        <v>2</v>
      </c>
      <c r="G472" t="s">
        <v>1</v>
      </c>
      <c r="H472" t="s">
        <v>1</v>
      </c>
      <c r="I472">
        <v>5100</v>
      </c>
      <c r="J472">
        <v>0</v>
      </c>
      <c r="K472">
        <v>1</v>
      </c>
      <c r="L472">
        <v>8</v>
      </c>
      <c r="M472">
        <v>24</v>
      </c>
      <c r="N472">
        <v>67</v>
      </c>
      <c r="O472">
        <v>0</v>
      </c>
      <c r="P472">
        <v>1</v>
      </c>
      <c r="Q472">
        <v>7</v>
      </c>
      <c r="R472">
        <v>25</v>
      </c>
      <c r="S472">
        <v>66</v>
      </c>
    </row>
    <row r="473" spans="1:19" x14ac:dyDescent="0.25">
      <c r="A473" t="str">
        <f t="shared" si="7"/>
        <v>VoorschotenInkomensafh.huurbeleid meer dan 43786 euroHuurTotaalN.v.t.</v>
      </c>
      <c r="B473">
        <v>2015</v>
      </c>
      <c r="C473" t="s">
        <v>21</v>
      </c>
      <c r="D473" t="s">
        <v>26</v>
      </c>
      <c r="E473" t="s">
        <v>10</v>
      </c>
      <c r="F473" t="s">
        <v>3</v>
      </c>
      <c r="G473" t="s">
        <v>0</v>
      </c>
      <c r="H473" t="s">
        <v>1</v>
      </c>
      <c r="I473">
        <v>1000</v>
      </c>
      <c r="J473">
        <v>0</v>
      </c>
      <c r="K473">
        <v>9</v>
      </c>
      <c r="L473">
        <v>33</v>
      </c>
      <c r="M473">
        <v>38</v>
      </c>
      <c r="N473">
        <v>21</v>
      </c>
      <c r="O473">
        <v>1</v>
      </c>
      <c r="P473">
        <v>7</v>
      </c>
      <c r="Q473">
        <v>24</v>
      </c>
      <c r="R473">
        <v>39</v>
      </c>
      <c r="S473">
        <v>30</v>
      </c>
    </row>
    <row r="474" spans="1:19" x14ac:dyDescent="0.25">
      <c r="A474" t="str">
        <f t="shared" si="7"/>
        <v>VoorschotenInkomensafh.huurbeleid meer dan 43786 euroHuurCorporatieTotaal</v>
      </c>
      <c r="B474">
        <v>2015</v>
      </c>
      <c r="C474" t="s">
        <v>21</v>
      </c>
      <c r="D474" t="s">
        <v>26</v>
      </c>
      <c r="E474" t="s">
        <v>10</v>
      </c>
      <c r="F474" t="s">
        <v>3</v>
      </c>
      <c r="G474" t="s">
        <v>4</v>
      </c>
      <c r="H474" t="s">
        <v>0</v>
      </c>
      <c r="I474">
        <v>500</v>
      </c>
      <c r="J474">
        <v>1</v>
      </c>
      <c r="K474">
        <v>12</v>
      </c>
      <c r="L474">
        <v>40</v>
      </c>
      <c r="M474">
        <v>36</v>
      </c>
      <c r="N474">
        <v>12</v>
      </c>
      <c r="O474">
        <v>1</v>
      </c>
      <c r="P474">
        <v>8</v>
      </c>
      <c r="Q474">
        <v>31</v>
      </c>
      <c r="R474">
        <v>39</v>
      </c>
      <c r="S474">
        <v>21</v>
      </c>
    </row>
    <row r="475" spans="1:19" x14ac:dyDescent="0.25">
      <c r="A475" t="str">
        <f t="shared" si="7"/>
        <v>VoorschotenInkomensafh.huurbeleid meer dan 43786 euroHuurCorporatieOnder liberalisatiegrens</v>
      </c>
      <c r="B475">
        <v>2015</v>
      </c>
      <c r="C475" t="s">
        <v>21</v>
      </c>
      <c r="D475" t="s">
        <v>26</v>
      </c>
      <c r="E475" t="s">
        <v>10</v>
      </c>
      <c r="F475" t="s">
        <v>3</v>
      </c>
      <c r="G475" t="s">
        <v>4</v>
      </c>
      <c r="H475" t="s">
        <v>5</v>
      </c>
      <c r="I475">
        <v>300</v>
      </c>
      <c r="J475">
        <v>1</v>
      </c>
      <c r="K475">
        <v>13</v>
      </c>
      <c r="L475">
        <v>43</v>
      </c>
      <c r="M475">
        <v>34</v>
      </c>
      <c r="N475">
        <v>9</v>
      </c>
      <c r="O475">
        <v>1</v>
      </c>
      <c r="P475">
        <v>10</v>
      </c>
      <c r="Q475">
        <v>33</v>
      </c>
      <c r="R475">
        <v>39</v>
      </c>
      <c r="S475">
        <v>17</v>
      </c>
    </row>
    <row r="476" spans="1:19" x14ac:dyDescent="0.25">
      <c r="A476" t="str">
        <f t="shared" si="7"/>
        <v>VoorschotenInkomensafh.huurbeleid meer dan 43786 euroHuurCorporatieOverig</v>
      </c>
      <c r="B476">
        <v>2015</v>
      </c>
      <c r="C476" t="s">
        <v>21</v>
      </c>
      <c r="D476" t="s">
        <v>26</v>
      </c>
      <c r="E476" t="s">
        <v>10</v>
      </c>
      <c r="F476" t="s">
        <v>3</v>
      </c>
      <c r="G476" t="s">
        <v>4</v>
      </c>
      <c r="H476" t="s">
        <v>6</v>
      </c>
      <c r="I476">
        <v>100</v>
      </c>
      <c r="J476">
        <v>0</v>
      </c>
      <c r="K476">
        <v>7</v>
      </c>
      <c r="L476">
        <v>30</v>
      </c>
      <c r="M476">
        <v>41</v>
      </c>
      <c r="N476">
        <v>22</v>
      </c>
      <c r="O476">
        <v>1</v>
      </c>
      <c r="P476">
        <v>4</v>
      </c>
      <c r="Q476">
        <v>27</v>
      </c>
      <c r="R476">
        <v>39</v>
      </c>
      <c r="S476">
        <v>29</v>
      </c>
    </row>
    <row r="477" spans="1:19" x14ac:dyDescent="0.25">
      <c r="A477" t="str">
        <f t="shared" si="7"/>
        <v>VoorschotenInkomensafh.huurbeleid meer dan 43786 euroHuurOverige verhuurderN.v.t.</v>
      </c>
      <c r="B477">
        <v>2015</v>
      </c>
      <c r="C477" t="s">
        <v>21</v>
      </c>
      <c r="D477" t="s">
        <v>26</v>
      </c>
      <c r="E477" t="s">
        <v>10</v>
      </c>
      <c r="F477" t="s">
        <v>3</v>
      </c>
      <c r="G477" t="s">
        <v>7</v>
      </c>
      <c r="H477" t="s">
        <v>1</v>
      </c>
      <c r="I477">
        <v>500</v>
      </c>
      <c r="J477">
        <v>0</v>
      </c>
      <c r="K477">
        <v>6</v>
      </c>
      <c r="L477">
        <v>26</v>
      </c>
      <c r="M477">
        <v>39</v>
      </c>
      <c r="N477">
        <v>29</v>
      </c>
      <c r="O477">
        <v>0</v>
      </c>
      <c r="P477">
        <v>5</v>
      </c>
      <c r="Q477">
        <v>18</v>
      </c>
      <c r="R477">
        <v>38</v>
      </c>
      <c r="S477">
        <v>38</v>
      </c>
    </row>
    <row r="478" spans="1:19" x14ac:dyDescent="0.25">
      <c r="A478" t="str">
        <f t="shared" si="7"/>
        <v>ZoeterwoudeTotaalTotaalN.v.t.N.v.t.</v>
      </c>
      <c r="B478">
        <v>2015</v>
      </c>
      <c r="C478" t="s">
        <v>21</v>
      </c>
      <c r="D478" t="s">
        <v>27</v>
      </c>
      <c r="E478" t="s">
        <v>0</v>
      </c>
      <c r="F478" t="s">
        <v>0</v>
      </c>
      <c r="G478" t="s">
        <v>1</v>
      </c>
      <c r="H478" t="s">
        <v>1</v>
      </c>
      <c r="I478">
        <v>3200</v>
      </c>
      <c r="J478">
        <v>7</v>
      </c>
      <c r="K478">
        <v>15</v>
      </c>
      <c r="L478">
        <v>19</v>
      </c>
      <c r="M478">
        <v>26</v>
      </c>
      <c r="N478">
        <v>34</v>
      </c>
      <c r="O478">
        <v>10</v>
      </c>
      <c r="P478">
        <v>16</v>
      </c>
      <c r="Q478">
        <v>21</v>
      </c>
      <c r="R478">
        <v>25</v>
      </c>
      <c r="S478">
        <v>28</v>
      </c>
    </row>
    <row r="479" spans="1:19" x14ac:dyDescent="0.25">
      <c r="A479" t="str">
        <f t="shared" si="7"/>
        <v>ZoeterwoudeTotaalEigenaarN.v.t.N.v.t.</v>
      </c>
      <c r="B479">
        <v>2015</v>
      </c>
      <c r="C479" t="s">
        <v>21</v>
      </c>
      <c r="D479" t="s">
        <v>27</v>
      </c>
      <c r="E479" t="s">
        <v>0</v>
      </c>
      <c r="F479" t="s">
        <v>2</v>
      </c>
      <c r="G479" t="s">
        <v>1</v>
      </c>
      <c r="H479" t="s">
        <v>1</v>
      </c>
      <c r="I479">
        <v>2400</v>
      </c>
      <c r="J479">
        <v>1</v>
      </c>
      <c r="K479">
        <v>5</v>
      </c>
      <c r="L479">
        <v>19</v>
      </c>
      <c r="M479">
        <v>31</v>
      </c>
      <c r="N479">
        <v>44</v>
      </c>
      <c r="O479">
        <v>3</v>
      </c>
      <c r="P479">
        <v>9</v>
      </c>
      <c r="Q479">
        <v>22</v>
      </c>
      <c r="R479">
        <v>30</v>
      </c>
      <c r="S479">
        <v>37</v>
      </c>
    </row>
    <row r="480" spans="1:19" x14ac:dyDescent="0.25">
      <c r="A480" t="str">
        <f t="shared" si="7"/>
        <v>ZoeterwoudeTotaalHuurTotaalN.v.t.</v>
      </c>
      <c r="B480">
        <v>2015</v>
      </c>
      <c r="C480" t="s">
        <v>21</v>
      </c>
      <c r="D480" t="s">
        <v>27</v>
      </c>
      <c r="E480" t="s">
        <v>0</v>
      </c>
      <c r="F480" t="s">
        <v>3</v>
      </c>
      <c r="G480" t="s">
        <v>0</v>
      </c>
      <c r="H480" t="s">
        <v>1</v>
      </c>
      <c r="I480">
        <v>800</v>
      </c>
      <c r="J480">
        <v>24</v>
      </c>
      <c r="K480">
        <v>43</v>
      </c>
      <c r="L480">
        <v>19</v>
      </c>
      <c r="M480">
        <v>10</v>
      </c>
      <c r="N480">
        <v>4</v>
      </c>
      <c r="O480">
        <v>29</v>
      </c>
      <c r="P480">
        <v>36</v>
      </c>
      <c r="Q480">
        <v>19</v>
      </c>
      <c r="R480">
        <v>11</v>
      </c>
      <c r="S480">
        <v>4</v>
      </c>
    </row>
    <row r="481" spans="1:19" x14ac:dyDescent="0.25">
      <c r="A481" t="str">
        <f t="shared" si="7"/>
        <v>ZoeterwoudeTotaalHuurCorporatieTotaal</v>
      </c>
      <c r="B481">
        <v>2015</v>
      </c>
      <c r="C481" t="s">
        <v>21</v>
      </c>
      <c r="D481" t="s">
        <v>27</v>
      </c>
      <c r="E481" t="s">
        <v>0</v>
      </c>
      <c r="F481" t="s">
        <v>3</v>
      </c>
      <c r="G481" t="s">
        <v>4</v>
      </c>
      <c r="H481" t="s">
        <v>0</v>
      </c>
      <c r="I481">
        <v>600</v>
      </c>
      <c r="J481">
        <v>22</v>
      </c>
      <c r="K481">
        <v>48</v>
      </c>
      <c r="L481">
        <v>21</v>
      </c>
      <c r="M481">
        <v>9</v>
      </c>
      <c r="N481">
        <v>1</v>
      </c>
      <c r="O481">
        <v>26</v>
      </c>
      <c r="P481">
        <v>40</v>
      </c>
      <c r="Q481">
        <v>20</v>
      </c>
      <c r="R481">
        <v>11</v>
      </c>
      <c r="S481">
        <v>3</v>
      </c>
    </row>
    <row r="482" spans="1:19" x14ac:dyDescent="0.25">
      <c r="A482" t="str">
        <f t="shared" si="7"/>
        <v>ZoeterwoudeTotaalHuurCorporatieOnder liberalisatiegrens</v>
      </c>
      <c r="B482">
        <v>2015</v>
      </c>
      <c r="C482" t="s">
        <v>21</v>
      </c>
      <c r="D482" t="s">
        <v>27</v>
      </c>
      <c r="E482" t="s">
        <v>0</v>
      </c>
      <c r="F482" t="s">
        <v>3</v>
      </c>
      <c r="G482" t="s">
        <v>4</v>
      </c>
      <c r="H482" t="s">
        <v>5</v>
      </c>
      <c r="I482">
        <v>600</v>
      </c>
      <c r="J482">
        <v>23</v>
      </c>
      <c r="K482">
        <v>49</v>
      </c>
      <c r="L482">
        <v>20</v>
      </c>
      <c r="M482">
        <v>8</v>
      </c>
      <c r="N482">
        <v>1</v>
      </c>
      <c r="O482">
        <v>27</v>
      </c>
      <c r="P482">
        <v>41</v>
      </c>
      <c r="Q482">
        <v>20</v>
      </c>
      <c r="R482">
        <v>10</v>
      </c>
      <c r="S482">
        <v>2</v>
      </c>
    </row>
    <row r="483" spans="1:19" x14ac:dyDescent="0.25">
      <c r="A483" t="str">
        <f t="shared" si="7"/>
        <v>ZoeterwoudeTotaalHuurCorporatieOverig</v>
      </c>
      <c r="B483">
        <v>2015</v>
      </c>
      <c r="C483" t="s">
        <v>21</v>
      </c>
      <c r="D483" t="s">
        <v>27</v>
      </c>
      <c r="E483" t="s">
        <v>0</v>
      </c>
      <c r="F483" t="s">
        <v>3</v>
      </c>
      <c r="G483" t="s">
        <v>4</v>
      </c>
      <c r="H483" t="s">
        <v>6</v>
      </c>
      <c r="I483">
        <v>0</v>
      </c>
      <c r="J483">
        <v>11</v>
      </c>
      <c r="K483">
        <v>34</v>
      </c>
      <c r="L483">
        <v>26</v>
      </c>
      <c r="M483">
        <v>26</v>
      </c>
      <c r="N483">
        <v>3</v>
      </c>
      <c r="O483">
        <v>13</v>
      </c>
      <c r="P483">
        <v>32</v>
      </c>
      <c r="Q483">
        <v>21</v>
      </c>
      <c r="R483">
        <v>24</v>
      </c>
      <c r="S483">
        <v>11</v>
      </c>
    </row>
    <row r="484" spans="1:19" x14ac:dyDescent="0.25">
      <c r="A484" t="str">
        <f t="shared" si="7"/>
        <v>ZoeterwoudeTotaalHuurOverige verhuurderN.v.t.</v>
      </c>
      <c r="B484">
        <v>2015</v>
      </c>
      <c r="C484" t="s">
        <v>21</v>
      </c>
      <c r="D484" t="s">
        <v>27</v>
      </c>
      <c r="E484" t="s">
        <v>0</v>
      </c>
      <c r="F484" t="s">
        <v>3</v>
      </c>
      <c r="G484" t="s">
        <v>7</v>
      </c>
      <c r="H484" t="s">
        <v>1</v>
      </c>
      <c r="I484">
        <v>200</v>
      </c>
      <c r="J484">
        <v>28</v>
      </c>
      <c r="K484">
        <v>32</v>
      </c>
      <c r="L484">
        <v>16</v>
      </c>
      <c r="M484">
        <v>12</v>
      </c>
      <c r="N484">
        <v>12</v>
      </c>
      <c r="O484">
        <v>38</v>
      </c>
      <c r="P484">
        <v>24</v>
      </c>
      <c r="Q484">
        <v>15</v>
      </c>
      <c r="R484">
        <v>13</v>
      </c>
      <c r="S484">
        <v>9</v>
      </c>
    </row>
    <row r="485" spans="1:19" x14ac:dyDescent="0.25">
      <c r="A485" t="str">
        <f t="shared" si="7"/>
        <v>ZoeterwoudeInkomensafh.huurbeleid tot 34229 euroTotaalN.v.t.N.v.t.</v>
      </c>
      <c r="B485">
        <v>2015</v>
      </c>
      <c r="C485" t="s">
        <v>21</v>
      </c>
      <c r="D485" t="s">
        <v>27</v>
      </c>
      <c r="E485" t="s">
        <v>8</v>
      </c>
      <c r="F485" t="s">
        <v>0</v>
      </c>
      <c r="G485" t="s">
        <v>1</v>
      </c>
      <c r="H485" t="s">
        <v>1</v>
      </c>
      <c r="I485">
        <v>1100</v>
      </c>
      <c r="J485">
        <v>18</v>
      </c>
      <c r="K485">
        <v>33</v>
      </c>
      <c r="L485">
        <v>22</v>
      </c>
      <c r="M485">
        <v>21</v>
      </c>
      <c r="N485">
        <v>6</v>
      </c>
      <c r="O485">
        <v>28</v>
      </c>
      <c r="P485">
        <v>38</v>
      </c>
      <c r="Q485">
        <v>25</v>
      </c>
      <c r="R485">
        <v>8</v>
      </c>
      <c r="S485">
        <v>1</v>
      </c>
    </row>
    <row r="486" spans="1:19" x14ac:dyDescent="0.25">
      <c r="A486" t="str">
        <f t="shared" si="7"/>
        <v>ZoeterwoudeInkomensafh.huurbeleid tot 34229 euroEigenaarN.v.t.N.v.t.</v>
      </c>
      <c r="B486">
        <v>2015</v>
      </c>
      <c r="C486" t="s">
        <v>21</v>
      </c>
      <c r="D486" t="s">
        <v>27</v>
      </c>
      <c r="E486" t="s">
        <v>8</v>
      </c>
      <c r="F486" t="s">
        <v>2</v>
      </c>
      <c r="G486" t="s">
        <v>1</v>
      </c>
      <c r="H486" t="s">
        <v>1</v>
      </c>
      <c r="I486">
        <v>600</v>
      </c>
      <c r="J486">
        <v>2</v>
      </c>
      <c r="K486">
        <v>13</v>
      </c>
      <c r="L486">
        <v>36</v>
      </c>
      <c r="M486">
        <v>39</v>
      </c>
      <c r="N486">
        <v>10</v>
      </c>
      <c r="O486">
        <v>12</v>
      </c>
      <c r="P486">
        <v>30</v>
      </c>
      <c r="Q486">
        <v>41</v>
      </c>
      <c r="R486">
        <v>15</v>
      </c>
      <c r="S486">
        <v>2</v>
      </c>
    </row>
    <row r="487" spans="1:19" x14ac:dyDescent="0.25">
      <c r="A487" t="str">
        <f t="shared" si="7"/>
        <v>ZoeterwoudeInkomensafh.huurbeleid tot 34229 euroHuurTotaalN.v.t.</v>
      </c>
      <c r="B487">
        <v>2015</v>
      </c>
      <c r="C487" t="s">
        <v>21</v>
      </c>
      <c r="D487" t="s">
        <v>27</v>
      </c>
      <c r="E487" t="s">
        <v>8</v>
      </c>
      <c r="F487" t="s">
        <v>3</v>
      </c>
      <c r="G487" t="s">
        <v>0</v>
      </c>
      <c r="H487" t="s">
        <v>1</v>
      </c>
      <c r="I487">
        <v>500</v>
      </c>
      <c r="J487">
        <v>35</v>
      </c>
      <c r="K487">
        <v>54</v>
      </c>
      <c r="L487">
        <v>8</v>
      </c>
      <c r="M487">
        <v>1</v>
      </c>
      <c r="N487">
        <v>1</v>
      </c>
      <c r="O487">
        <v>43</v>
      </c>
      <c r="P487">
        <v>46</v>
      </c>
      <c r="Q487">
        <v>9</v>
      </c>
      <c r="R487">
        <v>2</v>
      </c>
      <c r="S487">
        <v>0</v>
      </c>
    </row>
    <row r="488" spans="1:19" x14ac:dyDescent="0.25">
      <c r="A488" t="str">
        <f t="shared" si="7"/>
        <v>ZoeterwoudeInkomensafh.huurbeleid tot 34229 euroHuurCorporatieTotaal</v>
      </c>
      <c r="B488">
        <v>2015</v>
      </c>
      <c r="C488" t="s">
        <v>21</v>
      </c>
      <c r="D488" t="s">
        <v>27</v>
      </c>
      <c r="E488" t="s">
        <v>8</v>
      </c>
      <c r="F488" t="s">
        <v>3</v>
      </c>
      <c r="G488" t="s">
        <v>4</v>
      </c>
      <c r="H488" t="s">
        <v>0</v>
      </c>
      <c r="I488">
        <v>400</v>
      </c>
      <c r="J488">
        <v>33</v>
      </c>
      <c r="K488">
        <v>59</v>
      </c>
      <c r="L488">
        <v>8</v>
      </c>
      <c r="M488">
        <v>0</v>
      </c>
      <c r="N488">
        <v>0</v>
      </c>
      <c r="O488">
        <v>39</v>
      </c>
      <c r="P488">
        <v>51</v>
      </c>
      <c r="Q488">
        <v>9</v>
      </c>
      <c r="R488">
        <v>1</v>
      </c>
      <c r="S488">
        <v>0</v>
      </c>
    </row>
    <row r="489" spans="1:19" x14ac:dyDescent="0.25">
      <c r="A489" t="str">
        <f t="shared" si="7"/>
        <v>ZoeterwoudeInkomensafh.huurbeleid tot 34229 euroHuurCorporatieOnder liberalisatiegrens</v>
      </c>
      <c r="B489">
        <v>2015</v>
      </c>
      <c r="C489" t="s">
        <v>21</v>
      </c>
      <c r="D489" t="s">
        <v>27</v>
      </c>
      <c r="E489" t="s">
        <v>8</v>
      </c>
      <c r="F489" t="s">
        <v>3</v>
      </c>
      <c r="G489" t="s">
        <v>4</v>
      </c>
      <c r="H489" t="s">
        <v>5</v>
      </c>
      <c r="I489">
        <v>400</v>
      </c>
      <c r="J489">
        <v>33</v>
      </c>
      <c r="K489">
        <v>59</v>
      </c>
      <c r="L489">
        <v>8</v>
      </c>
      <c r="M489">
        <v>0</v>
      </c>
      <c r="N489">
        <v>0</v>
      </c>
      <c r="O489">
        <v>39</v>
      </c>
      <c r="P489">
        <v>51</v>
      </c>
      <c r="Q489">
        <v>9</v>
      </c>
      <c r="R489">
        <v>1</v>
      </c>
      <c r="S489">
        <v>0</v>
      </c>
    </row>
    <row r="490" spans="1:19" x14ac:dyDescent="0.25">
      <c r="A490" t="str">
        <f t="shared" si="7"/>
        <v>ZoeterwoudeInkomensafh.huurbeleid tot 34229 euroHuurCorporatieOverig</v>
      </c>
      <c r="B490">
        <v>2015</v>
      </c>
      <c r="C490" t="s">
        <v>21</v>
      </c>
      <c r="D490" t="s">
        <v>27</v>
      </c>
      <c r="E490" t="s">
        <v>8</v>
      </c>
      <c r="F490" t="s">
        <v>3</v>
      </c>
      <c r="G490" t="s">
        <v>4</v>
      </c>
      <c r="H490" t="s">
        <v>6</v>
      </c>
      <c r="I490">
        <v>0</v>
      </c>
      <c r="J490">
        <v>29</v>
      </c>
      <c r="K490">
        <v>50</v>
      </c>
      <c r="L490">
        <v>21</v>
      </c>
      <c r="M490">
        <v>0</v>
      </c>
      <c r="N490">
        <v>0</v>
      </c>
      <c r="O490">
        <v>29</v>
      </c>
      <c r="P490">
        <v>50</v>
      </c>
      <c r="Q490">
        <v>14</v>
      </c>
      <c r="R490">
        <v>7</v>
      </c>
      <c r="S490">
        <v>0</v>
      </c>
    </row>
    <row r="491" spans="1:19" x14ac:dyDescent="0.25">
      <c r="A491" t="str">
        <f t="shared" si="7"/>
        <v>ZoeterwoudeInkomensafh.huurbeleid tot 34229 euroHuurOverige verhuurderN.v.t.</v>
      </c>
      <c r="B491">
        <v>2015</v>
      </c>
      <c r="C491" t="s">
        <v>21</v>
      </c>
      <c r="D491" t="s">
        <v>27</v>
      </c>
      <c r="E491" t="s">
        <v>8</v>
      </c>
      <c r="F491" t="s">
        <v>3</v>
      </c>
      <c r="G491" t="s">
        <v>7</v>
      </c>
      <c r="H491" t="s">
        <v>1</v>
      </c>
      <c r="I491">
        <v>100</v>
      </c>
      <c r="J491">
        <v>42</v>
      </c>
      <c r="K491">
        <v>41</v>
      </c>
      <c r="L491">
        <v>8</v>
      </c>
      <c r="M491">
        <v>4</v>
      </c>
      <c r="N491">
        <v>5</v>
      </c>
      <c r="O491">
        <v>55</v>
      </c>
      <c r="P491">
        <v>32</v>
      </c>
      <c r="Q491">
        <v>9</v>
      </c>
      <c r="R491">
        <v>4</v>
      </c>
      <c r="S491">
        <v>0</v>
      </c>
    </row>
    <row r="492" spans="1:19" x14ac:dyDescent="0.25">
      <c r="A492" t="str">
        <f t="shared" si="7"/>
        <v>ZoeterwoudeInkomensafh.huurbeleid 34229 t/m 43786 euroTotaalN.v.t.N.v.t.</v>
      </c>
      <c r="B492">
        <v>2015</v>
      </c>
      <c r="C492" t="s">
        <v>21</v>
      </c>
      <c r="D492" t="s">
        <v>27</v>
      </c>
      <c r="E492" t="s">
        <v>9</v>
      </c>
      <c r="F492" t="s">
        <v>0</v>
      </c>
      <c r="G492" t="s">
        <v>1</v>
      </c>
      <c r="H492" t="s">
        <v>1</v>
      </c>
      <c r="I492">
        <v>400</v>
      </c>
      <c r="J492">
        <v>2</v>
      </c>
      <c r="K492">
        <v>20</v>
      </c>
      <c r="L492">
        <v>30</v>
      </c>
      <c r="M492">
        <v>27</v>
      </c>
      <c r="N492">
        <v>22</v>
      </c>
      <c r="O492">
        <v>4</v>
      </c>
      <c r="P492">
        <v>18</v>
      </c>
      <c r="Q492">
        <v>41</v>
      </c>
      <c r="R492">
        <v>31</v>
      </c>
      <c r="S492">
        <v>6</v>
      </c>
    </row>
    <row r="493" spans="1:19" x14ac:dyDescent="0.25">
      <c r="A493" t="str">
        <f t="shared" si="7"/>
        <v>ZoeterwoudeInkomensafh.huurbeleid 34229 t/m 43786 euroEigenaarN.v.t.N.v.t.</v>
      </c>
      <c r="B493">
        <v>2015</v>
      </c>
      <c r="C493" t="s">
        <v>21</v>
      </c>
      <c r="D493" t="s">
        <v>27</v>
      </c>
      <c r="E493" t="s">
        <v>9</v>
      </c>
      <c r="F493" t="s">
        <v>2</v>
      </c>
      <c r="G493" t="s">
        <v>1</v>
      </c>
      <c r="H493" t="s">
        <v>1</v>
      </c>
      <c r="I493">
        <v>300</v>
      </c>
      <c r="J493">
        <v>0</v>
      </c>
      <c r="K493">
        <v>11</v>
      </c>
      <c r="L493">
        <v>24</v>
      </c>
      <c r="M493">
        <v>35</v>
      </c>
      <c r="N493">
        <v>30</v>
      </c>
      <c r="O493">
        <v>2</v>
      </c>
      <c r="P493">
        <v>11</v>
      </c>
      <c r="Q493">
        <v>39</v>
      </c>
      <c r="R493">
        <v>40</v>
      </c>
      <c r="S493">
        <v>8</v>
      </c>
    </row>
    <row r="494" spans="1:19" x14ac:dyDescent="0.25">
      <c r="A494" t="str">
        <f t="shared" si="7"/>
        <v>ZoeterwoudeInkomensafh.huurbeleid 34229 t/m 43786 euroHuurTotaalN.v.t.</v>
      </c>
      <c r="B494">
        <v>2015</v>
      </c>
      <c r="C494" t="s">
        <v>21</v>
      </c>
      <c r="D494" t="s">
        <v>27</v>
      </c>
      <c r="E494" t="s">
        <v>9</v>
      </c>
      <c r="F494" t="s">
        <v>3</v>
      </c>
      <c r="G494" t="s">
        <v>0</v>
      </c>
      <c r="H494" t="s">
        <v>1</v>
      </c>
      <c r="I494">
        <v>100</v>
      </c>
      <c r="J494">
        <v>6</v>
      </c>
      <c r="K494">
        <v>43</v>
      </c>
      <c r="L494">
        <v>46</v>
      </c>
      <c r="M494">
        <v>5</v>
      </c>
      <c r="N494">
        <v>0</v>
      </c>
      <c r="O494">
        <v>8</v>
      </c>
      <c r="P494">
        <v>37</v>
      </c>
      <c r="Q494">
        <v>46</v>
      </c>
      <c r="R494">
        <v>8</v>
      </c>
      <c r="S494">
        <v>1</v>
      </c>
    </row>
    <row r="495" spans="1:19" x14ac:dyDescent="0.25">
      <c r="A495" t="str">
        <f t="shared" si="7"/>
        <v>ZoeterwoudeInkomensafh.huurbeleid 34229 t/m 43786 euroHuurCorporatieTotaal</v>
      </c>
      <c r="B495">
        <v>2015</v>
      </c>
      <c r="C495" t="s">
        <v>21</v>
      </c>
      <c r="D495" t="s">
        <v>27</v>
      </c>
      <c r="E495" t="s">
        <v>9</v>
      </c>
      <c r="F495" t="s">
        <v>3</v>
      </c>
      <c r="G495" t="s">
        <v>4</v>
      </c>
      <c r="H495" t="s">
        <v>0</v>
      </c>
      <c r="I495">
        <v>100</v>
      </c>
      <c r="J495">
        <v>5</v>
      </c>
      <c r="K495">
        <v>47</v>
      </c>
      <c r="L495">
        <v>45</v>
      </c>
      <c r="M495">
        <v>4</v>
      </c>
      <c r="N495">
        <v>0</v>
      </c>
      <c r="O495">
        <v>6</v>
      </c>
      <c r="P495">
        <v>43</v>
      </c>
      <c r="Q495">
        <v>48</v>
      </c>
      <c r="R495">
        <v>2</v>
      </c>
      <c r="S495">
        <v>0</v>
      </c>
    </row>
    <row r="496" spans="1:19" x14ac:dyDescent="0.25">
      <c r="A496" t="str">
        <f t="shared" si="7"/>
        <v>ZoeterwoudeInkomensafh.huurbeleid 34229 t/m 43786 euroHuurCorporatieOnder liberalisatiegrens</v>
      </c>
      <c r="B496">
        <v>2015</v>
      </c>
      <c r="C496" t="s">
        <v>21</v>
      </c>
      <c r="D496" t="s">
        <v>27</v>
      </c>
      <c r="E496" t="s">
        <v>9</v>
      </c>
      <c r="F496" t="s">
        <v>3</v>
      </c>
      <c r="G496" t="s">
        <v>4</v>
      </c>
      <c r="H496" t="s">
        <v>5</v>
      </c>
      <c r="I496">
        <v>100</v>
      </c>
      <c r="J496">
        <v>5</v>
      </c>
      <c r="K496">
        <v>45</v>
      </c>
      <c r="L496">
        <v>46</v>
      </c>
      <c r="M496">
        <v>4</v>
      </c>
      <c r="N496">
        <v>0</v>
      </c>
      <c r="O496">
        <v>5</v>
      </c>
      <c r="P496">
        <v>41</v>
      </c>
      <c r="Q496">
        <v>51</v>
      </c>
      <c r="R496">
        <v>3</v>
      </c>
      <c r="S496">
        <v>0</v>
      </c>
    </row>
    <row r="497" spans="1:19" x14ac:dyDescent="0.25">
      <c r="A497" t="str">
        <f t="shared" si="7"/>
        <v>ZoeterwoudeInkomensafh.huurbeleid 34229 t/m 43786 euroHuurCorporatieOverig</v>
      </c>
      <c r="B497">
        <v>2015</v>
      </c>
      <c r="C497" t="s">
        <v>21</v>
      </c>
      <c r="D497" t="s">
        <v>27</v>
      </c>
      <c r="E497" t="s">
        <v>9</v>
      </c>
      <c r="F497" t="s">
        <v>3</v>
      </c>
      <c r="G497" t="s">
        <v>4</v>
      </c>
      <c r="H497" t="s">
        <v>6</v>
      </c>
      <c r="I497">
        <v>0</v>
      </c>
      <c r="J497">
        <v>0</v>
      </c>
      <c r="K497">
        <v>80</v>
      </c>
      <c r="L497">
        <v>20</v>
      </c>
      <c r="M497">
        <v>0</v>
      </c>
      <c r="N497">
        <v>0</v>
      </c>
      <c r="O497">
        <v>20</v>
      </c>
      <c r="P497">
        <v>80</v>
      </c>
      <c r="Q497">
        <v>0</v>
      </c>
      <c r="R497">
        <v>0</v>
      </c>
      <c r="S497">
        <v>0</v>
      </c>
    </row>
    <row r="498" spans="1:19" x14ac:dyDescent="0.25">
      <c r="A498" t="str">
        <f t="shared" si="7"/>
        <v>ZoeterwoudeInkomensafh.huurbeleid 34229 t/m 43786 euroHuurOverige verhuurderN.v.t.</v>
      </c>
      <c r="B498">
        <v>2015</v>
      </c>
      <c r="C498" t="s">
        <v>21</v>
      </c>
      <c r="D498" t="s">
        <v>27</v>
      </c>
      <c r="E498" t="s">
        <v>9</v>
      </c>
      <c r="F498" t="s">
        <v>3</v>
      </c>
      <c r="G498" t="s">
        <v>7</v>
      </c>
      <c r="H498" t="s">
        <v>1</v>
      </c>
      <c r="I498">
        <v>0</v>
      </c>
      <c r="J498">
        <v>9</v>
      </c>
      <c r="K498">
        <v>30</v>
      </c>
      <c r="L498">
        <v>52</v>
      </c>
      <c r="M498">
        <v>9</v>
      </c>
      <c r="N498">
        <v>0</v>
      </c>
      <c r="O498">
        <v>17</v>
      </c>
      <c r="P498">
        <v>13</v>
      </c>
      <c r="Q498">
        <v>39</v>
      </c>
      <c r="R498">
        <v>26</v>
      </c>
      <c r="S498">
        <v>4</v>
      </c>
    </row>
    <row r="499" spans="1:19" x14ac:dyDescent="0.25">
      <c r="A499" t="str">
        <f t="shared" si="7"/>
        <v>ZoeterwoudeInkomensafh.huurbeleid meer dan 43786 euroTotaalN.v.t.N.v.t.</v>
      </c>
      <c r="B499">
        <v>2015</v>
      </c>
      <c r="C499" t="s">
        <v>21</v>
      </c>
      <c r="D499" t="s">
        <v>27</v>
      </c>
      <c r="E499" t="s">
        <v>10</v>
      </c>
      <c r="F499" t="s">
        <v>0</v>
      </c>
      <c r="G499" t="s">
        <v>1</v>
      </c>
      <c r="H499" t="s">
        <v>1</v>
      </c>
      <c r="I499">
        <v>1700</v>
      </c>
      <c r="J499">
        <v>0</v>
      </c>
      <c r="K499">
        <v>3</v>
      </c>
      <c r="L499">
        <v>14</v>
      </c>
      <c r="M499">
        <v>29</v>
      </c>
      <c r="N499">
        <v>55</v>
      </c>
      <c r="O499">
        <v>0</v>
      </c>
      <c r="P499">
        <v>2</v>
      </c>
      <c r="Q499">
        <v>13</v>
      </c>
      <c r="R499">
        <v>34</v>
      </c>
      <c r="S499">
        <v>51</v>
      </c>
    </row>
    <row r="500" spans="1:19" x14ac:dyDescent="0.25">
      <c r="A500" t="str">
        <f t="shared" si="7"/>
        <v>ZoeterwoudeInkomensafh.huurbeleid meer dan 43786 euroEigenaarN.v.t.N.v.t.</v>
      </c>
      <c r="B500">
        <v>2015</v>
      </c>
      <c r="C500" t="s">
        <v>21</v>
      </c>
      <c r="D500" t="s">
        <v>27</v>
      </c>
      <c r="E500" t="s">
        <v>10</v>
      </c>
      <c r="F500" t="s">
        <v>2</v>
      </c>
      <c r="G500" t="s">
        <v>1</v>
      </c>
      <c r="H500" t="s">
        <v>1</v>
      </c>
      <c r="I500">
        <v>1500</v>
      </c>
      <c r="J500">
        <v>0</v>
      </c>
      <c r="K500">
        <v>1</v>
      </c>
      <c r="L500">
        <v>11</v>
      </c>
      <c r="M500">
        <v>28</v>
      </c>
      <c r="N500">
        <v>60</v>
      </c>
      <c r="O500">
        <v>0</v>
      </c>
      <c r="P500">
        <v>1</v>
      </c>
      <c r="Q500">
        <v>11</v>
      </c>
      <c r="R500">
        <v>33</v>
      </c>
      <c r="S500">
        <v>55</v>
      </c>
    </row>
    <row r="501" spans="1:19" x14ac:dyDescent="0.25">
      <c r="A501" t="str">
        <f t="shared" si="7"/>
        <v>ZoeterwoudeInkomensafh.huurbeleid meer dan 43786 euroHuurTotaalN.v.t.</v>
      </c>
      <c r="B501">
        <v>2015</v>
      </c>
      <c r="C501" t="s">
        <v>21</v>
      </c>
      <c r="D501" t="s">
        <v>27</v>
      </c>
      <c r="E501" t="s">
        <v>10</v>
      </c>
      <c r="F501" t="s">
        <v>3</v>
      </c>
      <c r="G501" t="s">
        <v>0</v>
      </c>
      <c r="H501" t="s">
        <v>1</v>
      </c>
      <c r="I501">
        <v>200</v>
      </c>
      <c r="J501">
        <v>0</v>
      </c>
      <c r="K501">
        <v>12</v>
      </c>
      <c r="L501">
        <v>38</v>
      </c>
      <c r="M501">
        <v>38</v>
      </c>
      <c r="N501">
        <v>13</v>
      </c>
      <c r="O501">
        <v>0</v>
      </c>
      <c r="P501">
        <v>6</v>
      </c>
      <c r="Q501">
        <v>32</v>
      </c>
      <c r="R501">
        <v>42</v>
      </c>
      <c r="S501">
        <v>20</v>
      </c>
    </row>
    <row r="502" spans="1:19" x14ac:dyDescent="0.25">
      <c r="A502" t="str">
        <f t="shared" si="7"/>
        <v>ZoeterwoudeInkomensafh.huurbeleid meer dan 43786 euroHuurCorporatieTotaal</v>
      </c>
      <c r="B502">
        <v>2015</v>
      </c>
      <c r="C502" t="s">
        <v>21</v>
      </c>
      <c r="D502" t="s">
        <v>27</v>
      </c>
      <c r="E502" t="s">
        <v>10</v>
      </c>
      <c r="F502" t="s">
        <v>3</v>
      </c>
      <c r="G502" t="s">
        <v>4</v>
      </c>
      <c r="H502" t="s">
        <v>0</v>
      </c>
      <c r="I502">
        <v>100</v>
      </c>
      <c r="J502">
        <v>0</v>
      </c>
      <c r="K502">
        <v>14</v>
      </c>
      <c r="L502">
        <v>44</v>
      </c>
      <c r="M502">
        <v>39</v>
      </c>
      <c r="N502">
        <v>3</v>
      </c>
      <c r="O502">
        <v>0</v>
      </c>
      <c r="P502">
        <v>5</v>
      </c>
      <c r="Q502">
        <v>36</v>
      </c>
      <c r="R502">
        <v>46</v>
      </c>
      <c r="S502">
        <v>13</v>
      </c>
    </row>
    <row r="503" spans="1:19" x14ac:dyDescent="0.25">
      <c r="A503" t="str">
        <f t="shared" si="7"/>
        <v>ZoeterwoudeInkomensafh.huurbeleid meer dan 43786 euroHuurCorporatieOnder liberalisatiegrens</v>
      </c>
      <c r="B503">
        <v>2015</v>
      </c>
      <c r="C503" t="s">
        <v>21</v>
      </c>
      <c r="D503" t="s">
        <v>27</v>
      </c>
      <c r="E503" t="s">
        <v>10</v>
      </c>
      <c r="F503" t="s">
        <v>3</v>
      </c>
      <c r="G503" t="s">
        <v>4</v>
      </c>
      <c r="H503" t="s">
        <v>5</v>
      </c>
      <c r="I503">
        <v>100</v>
      </c>
      <c r="J503">
        <v>0</v>
      </c>
      <c r="K503">
        <v>15</v>
      </c>
      <c r="L503">
        <v>46</v>
      </c>
      <c r="M503">
        <v>36</v>
      </c>
      <c r="N503">
        <v>3</v>
      </c>
      <c r="O503">
        <v>0</v>
      </c>
      <c r="P503">
        <v>5</v>
      </c>
      <c r="Q503">
        <v>37</v>
      </c>
      <c r="R503">
        <v>47</v>
      </c>
      <c r="S503">
        <v>11</v>
      </c>
    </row>
    <row r="504" spans="1:19" x14ac:dyDescent="0.25">
      <c r="A504" t="str">
        <f t="shared" si="7"/>
        <v>ZoeterwoudeInkomensafh.huurbeleid meer dan 43786 euroHuurCorporatieOverig</v>
      </c>
      <c r="B504">
        <v>2015</v>
      </c>
      <c r="C504" t="s">
        <v>21</v>
      </c>
      <c r="D504" t="s">
        <v>27</v>
      </c>
      <c r="E504" t="s">
        <v>10</v>
      </c>
      <c r="F504" t="s">
        <v>3</v>
      </c>
      <c r="G504" t="s">
        <v>4</v>
      </c>
      <c r="H504" t="s">
        <v>6</v>
      </c>
      <c r="I504">
        <v>0</v>
      </c>
      <c r="J504">
        <v>0</v>
      </c>
      <c r="K504">
        <v>11</v>
      </c>
      <c r="L504">
        <v>32</v>
      </c>
      <c r="M504">
        <v>53</v>
      </c>
      <c r="N504">
        <v>5</v>
      </c>
      <c r="O504">
        <v>0</v>
      </c>
      <c r="P504">
        <v>5</v>
      </c>
      <c r="Q504">
        <v>32</v>
      </c>
      <c r="R504">
        <v>42</v>
      </c>
      <c r="S504">
        <v>21</v>
      </c>
    </row>
    <row r="505" spans="1:19" x14ac:dyDescent="0.25">
      <c r="A505" t="str">
        <f t="shared" si="7"/>
        <v>ZoeterwoudeInkomensafh.huurbeleid meer dan 43786 euroHuurOverige verhuurderN.v.t.</v>
      </c>
      <c r="B505">
        <v>2015</v>
      </c>
      <c r="C505" t="s">
        <v>21</v>
      </c>
      <c r="D505" t="s">
        <v>27</v>
      </c>
      <c r="E505" t="s">
        <v>10</v>
      </c>
      <c r="F505" t="s">
        <v>3</v>
      </c>
      <c r="G505" t="s">
        <v>7</v>
      </c>
      <c r="H505" t="s">
        <v>1</v>
      </c>
      <c r="I505">
        <v>100</v>
      </c>
      <c r="J505">
        <v>0</v>
      </c>
      <c r="K505">
        <v>6</v>
      </c>
      <c r="L505">
        <v>22</v>
      </c>
      <c r="M505">
        <v>35</v>
      </c>
      <c r="N505">
        <v>37</v>
      </c>
      <c r="O505">
        <v>0</v>
      </c>
      <c r="P505">
        <v>9</v>
      </c>
      <c r="Q505">
        <v>22</v>
      </c>
      <c r="R505">
        <v>31</v>
      </c>
      <c r="S505">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6</vt:i4>
      </vt:variant>
    </vt:vector>
  </HeadingPairs>
  <TitlesOfParts>
    <vt:vector size="18" baseType="lpstr">
      <vt:lpstr>Voorblad</vt:lpstr>
      <vt:lpstr>Inhoud</vt:lpstr>
      <vt:lpstr>Factsheet1</vt:lpstr>
      <vt:lpstr>Factsheet2</vt:lpstr>
      <vt:lpstr>Factsheet3</vt:lpstr>
      <vt:lpstr>Toelichting</vt:lpstr>
      <vt:lpstr>Bronbestanden</vt:lpstr>
      <vt:lpstr>Tabel 1-basis</vt:lpstr>
      <vt:lpstr>Tabel 2-spreiding</vt:lpstr>
      <vt:lpstr>Tabel 3-kenmerken</vt:lpstr>
      <vt:lpstr>Tabel 4-wijken</vt:lpstr>
      <vt:lpstr>Tabel 5-combinaties</vt:lpstr>
      <vt:lpstr>Factsheet1!Afdrukbereik</vt:lpstr>
      <vt:lpstr>Factsheet2!Afdrukbereik</vt:lpstr>
      <vt:lpstr>Factsheet3!Afdrukbereik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Groot, B.S. (Bob)</dc:creator>
  <cp:lastModifiedBy>Groot, B.S. (Bob, secundair Productie)</cp:lastModifiedBy>
  <cp:lastPrinted>2018-10-17T11:32:32Z</cp:lastPrinted>
  <dcterms:created xsi:type="dcterms:W3CDTF">2018-07-19T08:20:55Z</dcterms:created>
  <dcterms:modified xsi:type="dcterms:W3CDTF">2019-01-08T10:33:54Z</dcterms:modified>
</cp:coreProperties>
</file>